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RA 2\12. WEBSITE\"/>
    </mc:Choice>
  </mc:AlternateContent>
  <xr:revisionPtr revIDLastSave="0" documentId="13_ncr:1_{DFAEF7CA-0C70-4116-91C2-96C0CE68B7B4}" xr6:coauthVersionLast="47" xr6:coauthVersionMax="47" xr10:uidLastSave="{00000000-0000-0000-0000-000000000000}"/>
  <bookViews>
    <workbookView xWindow="-103" yWindow="-103" windowWidth="24892" windowHeight="15634" activeTab="3" xr2:uid="{A1323305-9A0C-4049-93C6-06E05C69CC70}"/>
  </bookViews>
  <sheets>
    <sheet name="TABEL MASTER" sheetId="3" r:id="rId1"/>
    <sheet name="FORM ENGINEERING ACTIVITY" sheetId="1" r:id="rId2"/>
    <sheet name="PRODUCTIVITY BY TEAM" sheetId="4" r:id="rId3"/>
    <sheet name="PRODUCTIVITY BY PER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4" l="1"/>
  <c r="D11" i="4"/>
  <c r="Y41" i="3"/>
  <c r="Z41" i="3" s="1"/>
  <c r="U41" i="3"/>
  <c r="V41" i="3" s="1"/>
  <c r="Y40" i="3"/>
  <c r="Z40" i="3" s="1"/>
  <c r="U40" i="3"/>
  <c r="V40" i="3" s="1"/>
  <c r="Q40" i="3"/>
  <c r="R40" i="3" s="1"/>
  <c r="M40" i="3"/>
  <c r="N40" i="3" s="1"/>
  <c r="I40" i="3"/>
  <c r="J40" i="3" s="1"/>
  <c r="Y39" i="3"/>
  <c r="Z39" i="3" s="1"/>
  <c r="U39" i="3"/>
  <c r="V39" i="3" s="1"/>
  <c r="Q39" i="3"/>
  <c r="R39" i="3" s="1"/>
  <c r="U38" i="3"/>
  <c r="V38" i="3" s="1"/>
  <c r="Q38" i="3"/>
  <c r="R38" i="3" s="1"/>
  <c r="Y37" i="3"/>
  <c r="Z37" i="3" s="1"/>
  <c r="U37" i="3"/>
  <c r="V37" i="3" s="1"/>
  <c r="Q37" i="3"/>
  <c r="R37" i="3" s="1"/>
  <c r="Y36" i="3"/>
  <c r="Z36" i="3" s="1"/>
  <c r="U36" i="3"/>
  <c r="V36" i="3" s="1"/>
  <c r="Q36" i="3"/>
  <c r="R36" i="3" s="1"/>
  <c r="Y35" i="3"/>
  <c r="Z35" i="3" s="1"/>
  <c r="U35" i="3"/>
  <c r="V35" i="3" s="1"/>
  <c r="Q35" i="3"/>
  <c r="R35" i="3" s="1"/>
  <c r="Y34" i="3"/>
  <c r="Z34" i="3" s="1"/>
  <c r="U34" i="3"/>
  <c r="V34" i="3" s="1"/>
  <c r="Y33" i="3"/>
  <c r="Z33" i="3" s="1"/>
  <c r="U33" i="3"/>
  <c r="V33" i="3" s="1"/>
  <c r="Q33" i="3"/>
  <c r="R33" i="3" s="1"/>
  <c r="M33" i="3"/>
  <c r="N33" i="3" s="1"/>
  <c r="I33" i="3"/>
  <c r="J33" i="3" s="1"/>
  <c r="Y32" i="3"/>
  <c r="Z32" i="3" s="1"/>
  <c r="U32" i="3"/>
  <c r="V32" i="3" s="1"/>
  <c r="Q32" i="3"/>
  <c r="R32" i="3" s="1"/>
  <c r="Y31" i="3"/>
  <c r="Z31" i="3" s="1"/>
  <c r="U31" i="3"/>
  <c r="V31" i="3" s="1"/>
  <c r="Q31" i="3"/>
  <c r="R31" i="3" s="1"/>
  <c r="Y30" i="3"/>
  <c r="Z30" i="3" s="1"/>
  <c r="U30" i="3"/>
  <c r="V30" i="3" s="1"/>
  <c r="Q30" i="3"/>
  <c r="R30" i="3" s="1"/>
  <c r="M30" i="3"/>
  <c r="N30" i="3" s="1"/>
  <c r="I30" i="3"/>
  <c r="J30" i="3" s="1"/>
  <c r="Y29" i="3"/>
  <c r="Z29" i="3" s="1"/>
  <c r="U29" i="3"/>
  <c r="V29" i="3" s="1"/>
  <c r="Q29" i="3"/>
  <c r="R29" i="3" s="1"/>
  <c r="M29" i="3"/>
  <c r="N29" i="3" s="1"/>
  <c r="I29" i="3"/>
  <c r="J29" i="3" s="1"/>
  <c r="Y28" i="3"/>
  <c r="Z28" i="3" s="1"/>
  <c r="U28" i="3"/>
  <c r="V28" i="3" s="1"/>
  <c r="Q28" i="3"/>
  <c r="R28" i="3" s="1"/>
  <c r="M28" i="3"/>
  <c r="N28" i="3" s="1"/>
  <c r="I28" i="3"/>
  <c r="J28" i="3" s="1"/>
  <c r="Y27" i="3"/>
  <c r="Z27" i="3" s="1"/>
  <c r="U27" i="3"/>
  <c r="V27" i="3" s="1"/>
  <c r="Q27" i="3"/>
  <c r="R27" i="3" s="1"/>
  <c r="M27" i="3"/>
  <c r="N27" i="3" s="1"/>
  <c r="I27" i="3"/>
  <c r="J27" i="3" s="1"/>
  <c r="Y26" i="3"/>
  <c r="Z26" i="3" s="1"/>
  <c r="U26" i="3"/>
  <c r="V26" i="3" s="1"/>
  <c r="Q26" i="3"/>
  <c r="R26" i="3" s="1"/>
  <c r="M26" i="3"/>
  <c r="N26" i="3" s="1"/>
  <c r="I26" i="3"/>
  <c r="J26" i="3" s="1"/>
  <c r="Y25" i="3"/>
  <c r="Z25" i="3" s="1"/>
  <c r="U25" i="3"/>
  <c r="V25" i="3" s="1"/>
  <c r="Q25" i="3"/>
  <c r="R25" i="3" s="1"/>
  <c r="M25" i="3"/>
  <c r="N25" i="3" s="1"/>
  <c r="I25" i="3"/>
  <c r="J25" i="3" s="1"/>
  <c r="I24" i="3"/>
  <c r="J24" i="3" s="1"/>
  <c r="U23" i="3"/>
  <c r="V23" i="3" s="1"/>
  <c r="Q23" i="3"/>
  <c r="R23" i="3" s="1"/>
  <c r="M23" i="3"/>
  <c r="N23" i="3" s="1"/>
  <c r="Y20" i="3"/>
  <c r="Z20" i="3" s="1"/>
  <c r="U20" i="3"/>
  <c r="V20" i="3" s="1"/>
  <c r="Q20" i="3"/>
  <c r="R20" i="3" s="1"/>
  <c r="M20" i="3"/>
  <c r="N20" i="3" s="1"/>
  <c r="I20" i="3"/>
  <c r="J20" i="3" s="1"/>
  <c r="Y19" i="3"/>
  <c r="U19" i="3"/>
  <c r="V19" i="3" s="1"/>
  <c r="Q19" i="3"/>
  <c r="R19" i="3" s="1"/>
  <c r="M19" i="3"/>
  <c r="N19" i="3" s="1"/>
  <c r="I19" i="3"/>
  <c r="J19" i="3" s="1"/>
  <c r="Y18" i="3"/>
  <c r="Z18" i="3" s="1"/>
  <c r="U18" i="3"/>
  <c r="V18" i="3" s="1"/>
  <c r="Q18" i="3"/>
  <c r="R18" i="3" s="1"/>
  <c r="M18" i="3"/>
  <c r="N18" i="3" s="1"/>
  <c r="I18" i="3"/>
  <c r="J18" i="3" s="1"/>
  <c r="Y17" i="3"/>
  <c r="Z17" i="3" s="1"/>
  <c r="U17" i="3"/>
  <c r="V17" i="3" s="1"/>
  <c r="Q17" i="3"/>
  <c r="R17" i="3" s="1"/>
  <c r="M17" i="3"/>
  <c r="N17" i="3" s="1"/>
  <c r="I17" i="3"/>
  <c r="J17" i="3" s="1"/>
  <c r="Y11" i="3"/>
  <c r="Z11" i="3" s="1"/>
  <c r="U11" i="3"/>
  <c r="V11" i="3" s="1"/>
  <c r="Q11" i="3"/>
  <c r="R11" i="3" s="1"/>
  <c r="M11" i="3"/>
  <c r="N11" i="3" s="1"/>
  <c r="I11" i="3"/>
  <c r="J11" i="3" s="1"/>
  <c r="Y10" i="3"/>
  <c r="Z10" i="3" s="1"/>
  <c r="U10" i="3"/>
  <c r="V10" i="3" s="1"/>
  <c r="Q10" i="3"/>
  <c r="R10" i="3" s="1"/>
  <c r="M10" i="3"/>
  <c r="N10" i="3" s="1"/>
  <c r="I10" i="3"/>
  <c r="J10" i="3" s="1"/>
  <c r="Y9" i="3"/>
  <c r="Z9" i="3" s="1"/>
  <c r="U9" i="3"/>
  <c r="V9" i="3" s="1"/>
  <c r="Q9" i="3"/>
  <c r="R9" i="3" s="1"/>
  <c r="M9" i="3"/>
  <c r="N9" i="3" s="1"/>
  <c r="I9" i="3"/>
  <c r="J9" i="3" s="1"/>
  <c r="Y7" i="3"/>
  <c r="Z7" i="3" s="1"/>
  <c r="U7" i="3"/>
  <c r="V7" i="3" s="1"/>
  <c r="Q7" i="3"/>
  <c r="R7" i="3" s="1"/>
  <c r="M7" i="3"/>
  <c r="N7" i="3" s="1"/>
  <c r="I7" i="3"/>
  <c r="J7" i="3" s="1"/>
  <c r="V21" i="3" l="1"/>
  <c r="N15" i="3"/>
  <c r="N21" i="3"/>
  <c r="J15" i="3"/>
  <c r="R15" i="3"/>
  <c r="R45" i="3" s="1"/>
  <c r="N43" i="3"/>
  <c r="V43" i="3"/>
  <c r="Z21" i="3"/>
  <c r="J43" i="3"/>
  <c r="R21" i="3"/>
  <c r="R43" i="3"/>
  <c r="V15" i="3"/>
  <c r="V45" i="3" s="1"/>
  <c r="Z15" i="3"/>
  <c r="Z43" i="3"/>
  <c r="J21" i="3"/>
  <c r="Z45" i="3" l="1"/>
</calcChain>
</file>

<file path=xl/sharedStrings.xml><?xml version="1.0" encoding="utf-8"?>
<sst xmlns="http://schemas.openxmlformats.org/spreadsheetml/2006/main" count="531" uniqueCount="288">
  <si>
    <t>No</t>
  </si>
  <si>
    <t>NIP</t>
  </si>
  <si>
    <t>Media Persada</t>
  </si>
  <si>
    <t>Nama</t>
  </si>
  <si>
    <t>Lutfi Bina</t>
  </si>
  <si>
    <t>Aliq Taufan Arisono</t>
  </si>
  <si>
    <t>Muhammad Risyad Alditio, ST.</t>
  </si>
  <si>
    <t>R.M. Ihsan</t>
  </si>
  <si>
    <t>Wahyu Imam Pambudi</t>
  </si>
  <si>
    <t>Rizky Dhewandaru</t>
  </si>
  <si>
    <t>Andrian Wibisono</t>
  </si>
  <si>
    <t>Aswadi Irsyadillah</t>
  </si>
  <si>
    <t>Aryo Bimantoro</t>
  </si>
  <si>
    <t>Anan Febyanto Sanjaya</t>
  </si>
  <si>
    <t>Agus Ubaidillah</t>
  </si>
  <si>
    <t>Nico Okto Wahyu Hartama</t>
  </si>
  <si>
    <t>Herlambang Bagus Sulistyo</t>
  </si>
  <si>
    <t>Rifki Rahmadian Pangestu</t>
  </si>
  <si>
    <t>Prita Nur Rifdah</t>
  </si>
  <si>
    <t>Muhammad Aqrobin</t>
  </si>
  <si>
    <t>Muhammad Ariful Akbar</t>
  </si>
  <si>
    <t>Ahmad Najib</t>
  </si>
  <si>
    <t>Antonius Herdianto Gultom</t>
  </si>
  <si>
    <t>Meiko Yogatama</t>
  </si>
  <si>
    <t>Marjukih</t>
  </si>
  <si>
    <t>Herru Kusuma Praja</t>
  </si>
  <si>
    <t>M. Zaenal Muttaqin</t>
  </si>
  <si>
    <t>Muhamad Ali</t>
  </si>
  <si>
    <t>Paraserian Firdaus</t>
  </si>
  <si>
    <t>Soleh</t>
  </si>
  <si>
    <t>Yanto Agus Wahyudi</t>
  </si>
  <si>
    <t>ET052311</t>
  </si>
  <si>
    <t>ET032190</t>
  </si>
  <si>
    <t>ET173874</t>
  </si>
  <si>
    <t>ET194333</t>
  </si>
  <si>
    <t>ET194334</t>
  </si>
  <si>
    <t>ET173858</t>
  </si>
  <si>
    <t>ET194389</t>
  </si>
  <si>
    <t>ET224521</t>
  </si>
  <si>
    <t>ET194363</t>
  </si>
  <si>
    <t>ET184207</t>
  </si>
  <si>
    <t>LS193837</t>
  </si>
  <si>
    <t>ET122830</t>
  </si>
  <si>
    <t>K.19.0573</t>
  </si>
  <si>
    <t>ET163730</t>
  </si>
  <si>
    <t>ET204480</t>
  </si>
  <si>
    <t>Magang</t>
  </si>
  <si>
    <t>ET082466</t>
  </si>
  <si>
    <t>ET163808</t>
  </si>
  <si>
    <t>ET133080</t>
  </si>
  <si>
    <t>LS153485</t>
  </si>
  <si>
    <t>LS193812</t>
  </si>
  <si>
    <t>LS203851</t>
  </si>
  <si>
    <t>ET163721</t>
  </si>
  <si>
    <t>ET153447</t>
  </si>
  <si>
    <t>LS153456</t>
  </si>
  <si>
    <t>ET163687</t>
  </si>
  <si>
    <t>LS193784</t>
  </si>
  <si>
    <t>LS962699</t>
  </si>
  <si>
    <t>Manager of Engineering - Infrastructure 2 Division</t>
  </si>
  <si>
    <t>Expert 2 of Engineering - Infrastructure 2 Division</t>
  </si>
  <si>
    <t>Staff of Engineering - Infrastructure 2 Division</t>
  </si>
  <si>
    <t>Junior Expert of Engineering - Infrastructure 2 Division</t>
  </si>
  <si>
    <t>Coordinator of Engineering - Infrastructure 2 Division</t>
  </si>
  <si>
    <t>Junior Expert of QS - Infrastructure 2 Division</t>
  </si>
  <si>
    <t>Present Position</t>
  </si>
  <si>
    <t>Fungsi</t>
  </si>
  <si>
    <t>Manager of Engineering</t>
  </si>
  <si>
    <t>Expert of Engineering</t>
  </si>
  <si>
    <t>Desain &amp; Analisis</t>
  </si>
  <si>
    <t>BIM &amp; Digitalisasi Engineering</t>
  </si>
  <si>
    <t>Sistem Engineering &amp; Lean Construction</t>
  </si>
  <si>
    <t>Status Kerja</t>
  </si>
  <si>
    <t xml:space="preserve">WFA </t>
  </si>
  <si>
    <t>WFO</t>
  </si>
  <si>
    <t>Tanggal masuk kerja</t>
  </si>
  <si>
    <t>Judul Pekerjaan &amp; Deskripsi Pekerjaan</t>
  </si>
  <si>
    <t>(text)</t>
  </si>
  <si>
    <t>(drop down)</t>
  </si>
  <si>
    <t>(date)</t>
  </si>
  <si>
    <t>Durasi Pekerjaan (jam)</t>
  </si>
  <si>
    <t>Evidence</t>
  </si>
  <si>
    <t>(upload file)</t>
  </si>
  <si>
    <t xml:space="preserve">Kategori Pekerjaan </t>
  </si>
  <si>
    <t>A1. CSI Collecting, Monitoring &amp; Feedback Follow up</t>
  </si>
  <si>
    <t>A2. Project Technical Supporting</t>
  </si>
  <si>
    <t>A3. Engineering Clinic</t>
  </si>
  <si>
    <t>A4. Quality Engineering Committee (If Any)</t>
  </si>
  <si>
    <t>A5. Engineering Work Optimation dan Efficiency Collecting</t>
  </si>
  <si>
    <t>A6. Engineering Lesson Learn Register</t>
  </si>
  <si>
    <t>A7. Monitoring &amp; Collecting KI/KM Div Infra 2</t>
  </si>
  <si>
    <t>A8. Technical Code &amp; Standard Control</t>
  </si>
  <si>
    <t>A9. Technical Software Renewing &amp; Personel Capability</t>
  </si>
  <si>
    <t>A10. Soil Investigation and Project Data Collecting</t>
  </si>
  <si>
    <t>B1. Strategic Programs Planning</t>
  </si>
  <si>
    <t>B2. Management Review (MR) Content Planning</t>
  </si>
  <si>
    <t>B3. Monitoring Project Technical Issue, Production &amp; BIM</t>
  </si>
  <si>
    <t>B4. Personnel Time Frame Management</t>
  </si>
  <si>
    <t>B5. Submission &amp; Monitoring Engineering Expertise Certification</t>
  </si>
  <si>
    <t>B6. BIM Project Monitoring</t>
  </si>
  <si>
    <t>B7. BIM Project Supporting</t>
  </si>
  <si>
    <t>B8. BIM &amp; Engineering Learning Center</t>
  </si>
  <si>
    <t>B9. BIM Software Controlling &amp; Submission</t>
  </si>
  <si>
    <t>B10. Data Dashboard Design System</t>
  </si>
  <si>
    <t>B11. Data Center Controlling &amp; Reviewing</t>
  </si>
  <si>
    <t>B12. Project Technical Support Report Collecting &amp; Uploading</t>
  </si>
  <si>
    <t>C1. Sub-Contractor Technical Verification</t>
  </si>
  <si>
    <t>C2. WIKA Procedure Reviewing Person</t>
  </si>
  <si>
    <t>C3. Project Technical Risk Management</t>
  </si>
  <si>
    <t>C4. WIKA Work Instruction Reviewing Person</t>
  </si>
  <si>
    <t>C5. Project RKP Reviewing Person</t>
  </si>
  <si>
    <t>C6. Project LPS Reviewing Person</t>
  </si>
  <si>
    <t>C7. Pelatihan, Webinar, Internal Training Sub-Divisi Engineering</t>
  </si>
  <si>
    <t>C8. CMC Personnel Collecting</t>
  </si>
  <si>
    <t>C9. Memorandum of Understanding (MOU) With Partner Team</t>
  </si>
  <si>
    <t>C10. Lean Construction</t>
  </si>
  <si>
    <t>D. Lain-lain</t>
  </si>
  <si>
    <t>May</t>
  </si>
  <si>
    <t>June</t>
  </si>
  <si>
    <t>Juli</t>
  </si>
  <si>
    <t>Agustus</t>
  </si>
  <si>
    <t>September</t>
  </si>
  <si>
    <t>NO</t>
  </si>
  <si>
    <t>NAME</t>
  </si>
  <si>
    <t>NICK NAME</t>
  </si>
  <si>
    <t>LEVEL (YEAR)</t>
  </si>
  <si>
    <t>PRESENT POSITION</t>
  </si>
  <si>
    <t>Absense Start</t>
  </si>
  <si>
    <t>Work Days</t>
  </si>
  <si>
    <t>Work Hours</t>
  </si>
  <si>
    <t>A</t>
  </si>
  <si>
    <t>MANAGER OF ENGINEERING</t>
  </si>
  <si>
    <t>Media Persada, ST. MSc.</t>
  </si>
  <si>
    <t>MEDIA</t>
  </si>
  <si>
    <t>Ahli Madya 1 (2017)</t>
  </si>
  <si>
    <t>B</t>
  </si>
  <si>
    <t>DESIGN &amp; ANALYSIS</t>
  </si>
  <si>
    <t>R.M. Ihsan, S.T.</t>
  </si>
  <si>
    <t>IHSAN</t>
  </si>
  <si>
    <t>Ahli Muda (2022)</t>
  </si>
  <si>
    <t>Muhammad Risyad Alditio, S.T.</t>
  </si>
  <si>
    <t>RISYAD</t>
  </si>
  <si>
    <t>Ahli Muda (2023)</t>
  </si>
  <si>
    <t>ANDRIAN</t>
  </si>
  <si>
    <t>Staf (2022)</t>
  </si>
  <si>
    <t>Total Working Hours</t>
  </si>
  <si>
    <t>C</t>
  </si>
  <si>
    <t>BIM &amp; DIGITIZATION ENGINEERING</t>
  </si>
  <si>
    <t>AGUS</t>
  </si>
  <si>
    <t>Staf (2012)</t>
  </si>
  <si>
    <t>NICO</t>
  </si>
  <si>
    <t>Staf (2019)</t>
  </si>
  <si>
    <t>ET194281</t>
  </si>
  <si>
    <t>Ocvan Helmi Nugroho</t>
  </si>
  <si>
    <t>OCVAN</t>
  </si>
  <si>
    <t>HERLAMBANG</t>
  </si>
  <si>
    <t>Staf (2016)</t>
  </si>
  <si>
    <t>D</t>
  </si>
  <si>
    <t>SYSTEM ENGINEERING &amp; LEAN CONSTRUCTION</t>
  </si>
  <si>
    <t>ET042266</t>
  </si>
  <si>
    <t>PURWANTO</t>
  </si>
  <si>
    <t>Koord (2004)</t>
  </si>
  <si>
    <t>ET072394</t>
  </si>
  <si>
    <t>Fauzi Ramadhan Hasibuan, S.T</t>
  </si>
  <si>
    <t>FAUZI</t>
  </si>
  <si>
    <t>Expert 1</t>
  </si>
  <si>
    <t>Expert 1 of Engineering - Infrastructure 2 Division</t>
  </si>
  <si>
    <t>ALIQ</t>
  </si>
  <si>
    <t xml:space="preserve">Expert 2 </t>
  </si>
  <si>
    <t>ARIFUL</t>
  </si>
  <si>
    <t>Ahmad Najib, S.T.</t>
  </si>
  <si>
    <t>NAJIB</t>
  </si>
  <si>
    <t>Staf (2013)</t>
  </si>
  <si>
    <t>GULTOM</t>
  </si>
  <si>
    <t>Staf (2015)</t>
  </si>
  <si>
    <t>YOGATAMA</t>
  </si>
  <si>
    <t>ET042213</t>
  </si>
  <si>
    <t>Abdul Hakam</t>
  </si>
  <si>
    <t>HAKAM</t>
  </si>
  <si>
    <t>Staf (2004)</t>
  </si>
  <si>
    <t>MARJUKIH</t>
  </si>
  <si>
    <t>HERU</t>
  </si>
  <si>
    <t>ZAENAL</t>
  </si>
  <si>
    <t>Aqrobin</t>
  </si>
  <si>
    <t>Koord (2008)</t>
  </si>
  <si>
    <t>ET133066</t>
  </si>
  <si>
    <t>Moh. Saiful Anam</t>
  </si>
  <si>
    <t>Anam</t>
  </si>
  <si>
    <t>Koord (2013)</t>
  </si>
  <si>
    <t>RIAN</t>
  </si>
  <si>
    <t>ET194408</t>
  </si>
  <si>
    <t>Andreas Mikhael Auges Sirait</t>
  </si>
  <si>
    <t>ANDREAS</t>
  </si>
  <si>
    <t>ET143323</t>
  </si>
  <si>
    <t>Eko Suranto Putro</t>
  </si>
  <si>
    <t>EKO</t>
  </si>
  <si>
    <t>Staf (2014)</t>
  </si>
  <si>
    <t>YANTO</t>
  </si>
  <si>
    <t>Staf (1996)</t>
  </si>
  <si>
    <t>Lutfi Bina, S.T., M.MT.</t>
  </si>
  <si>
    <t>LUTFI</t>
  </si>
  <si>
    <t>Muhammad Ali</t>
  </si>
  <si>
    <t>ALI</t>
  </si>
  <si>
    <t>ENGINEERING MANNING</t>
  </si>
  <si>
    <t>INFRASTRUCTURE 2 DIVISION</t>
  </si>
  <si>
    <t>Job Item</t>
  </si>
  <si>
    <t>Jun</t>
  </si>
  <si>
    <t>Jul</t>
  </si>
  <si>
    <t>Aug</t>
  </si>
  <si>
    <t>Sept</t>
  </si>
  <si>
    <t>Oct</t>
  </si>
  <si>
    <t>Nov</t>
  </si>
  <si>
    <t>Dec</t>
  </si>
  <si>
    <t>21 Days</t>
  </si>
  <si>
    <t>19 Days</t>
  </si>
  <si>
    <t>20 Days</t>
  </si>
  <si>
    <t>22 Days</t>
  </si>
  <si>
    <t>Sub Total</t>
  </si>
  <si>
    <t>Hourly Working Requirement</t>
  </si>
  <si>
    <t>Achievement Rate Current Month</t>
  </si>
  <si>
    <t>BIM &amp; DIGITTIZATION ENGINEERING</t>
  </si>
  <si>
    <t>Hourly Work Productive Job Item (a)</t>
  </si>
  <si>
    <t>Hourly Working Requirement (b)</t>
  </si>
  <si>
    <t>Achievement Rate Current Month (a/b)</t>
  </si>
  <si>
    <t>Note:</t>
  </si>
  <si>
    <t>:</t>
  </si>
  <si>
    <t>Nomor Urut</t>
  </si>
  <si>
    <t>terdapat keterangan BAB (Fungsi Engineering) dan Sub BAB (Nama personil Engineering) / bisa diedit tambah</t>
  </si>
  <si>
    <t>1-8</t>
  </si>
  <si>
    <t>- merupakan kolom yg diisi (Bulan) di tahun yang sama serta jumlah hari saat produktif bekerja di bulan tersebut (hari libur, sabtu dan minggu tidak terhitung.</t>
  </si>
  <si>
    <t>- hari pertama yang terhitung adalah awal masuk personil engineering di bulan tersebut</t>
  </si>
  <si>
    <t>- Jumlah Total jam kerja dalam 1 bulan per personil engineering</t>
  </si>
  <si>
    <t>- Total keseluruhan jam kerja personil engineering per fungsi engineering</t>
  </si>
  <si>
    <t xml:space="preserve">- Total Syarat kerja per jam masing2 fungsi engineering </t>
  </si>
  <si>
    <t>- persentase dari Sub Total/Hourly Working Requirement</t>
  </si>
  <si>
    <t>angka ini dapat diambil dari sheet TABEL MASTER</t>
  </si>
  <si>
    <t>PT. Wijaya Karya (Persero) Tbk.</t>
  </si>
  <si>
    <t>Job Item Productivities</t>
  </si>
  <si>
    <t>Personnel Time Frame Management</t>
  </si>
  <si>
    <t>Personnel Name</t>
  </si>
  <si>
    <t>Junior Expert</t>
  </si>
  <si>
    <t>Divisi Infrastruktur 2</t>
  </si>
  <si>
    <t>Prepared by</t>
  </si>
  <si>
    <t>Sub Divisi Engineering</t>
  </si>
  <si>
    <t>Approved by</t>
  </si>
  <si>
    <t>Manager Engineering</t>
  </si>
  <si>
    <t>Last Updated Document,</t>
  </si>
  <si>
    <t>Friday, November 3, 2023</t>
  </si>
  <si>
    <t>Remark</t>
  </si>
  <si>
    <t>Project Technical Risk Management</t>
  </si>
  <si>
    <t>Strategic Programs Planning</t>
  </si>
  <si>
    <t>WIKA Procedure Reviewing Person</t>
  </si>
  <si>
    <t>WIKA Work Instruction Reviewing Person</t>
  </si>
  <si>
    <t>Project RKP Reviewing Person</t>
  </si>
  <si>
    <t>Project LPS Reviewing Person</t>
  </si>
  <si>
    <t>Management Review (MR) Content Planning</t>
  </si>
  <si>
    <t>Memorandum of Understanding (MOU) With Partner Team</t>
  </si>
  <si>
    <t>Sub-Contractor Technical Verification</t>
  </si>
  <si>
    <t>Submission &amp; Monitoring Engineering Expertise Certification</t>
  </si>
  <si>
    <t>CSI Collecting, Monitoring &amp; Feedback Follow up</t>
  </si>
  <si>
    <t>CMC Personnel Collecting</t>
  </si>
  <si>
    <t>Technical Software Renewing &amp; Personel Capability</t>
  </si>
  <si>
    <t>Pelatihan, Webinar, Internal Training Sub-Divisi Engineering</t>
  </si>
  <si>
    <t>Project Technical Supporting</t>
  </si>
  <si>
    <t>Engineering Clinic</t>
  </si>
  <si>
    <t>Quality Engineering Committee (If Any)</t>
  </si>
  <si>
    <t>Engineering Work Optimation dan Efficiency Collecting</t>
  </si>
  <si>
    <t>Engineering Lesson Learn Register</t>
  </si>
  <si>
    <t>Monitoring &amp; Collecting KI/KM Div Infra 2</t>
  </si>
  <si>
    <t>Monitoring Project Technical Issue, Production &amp; BIM</t>
  </si>
  <si>
    <t>Technical Code &amp; Standard Control</t>
  </si>
  <si>
    <t>Data Dashboard Design System</t>
  </si>
  <si>
    <t>Data Center Controlling &amp; Reviewing</t>
  </si>
  <si>
    <t>Project Technical Support Report Collecting &amp; Uploading</t>
  </si>
  <si>
    <t>BIM Project Monitoring</t>
  </si>
  <si>
    <t>BIM Project Supporting</t>
  </si>
  <si>
    <t>BIM &amp; Engineering Learning Center</t>
  </si>
  <si>
    <t>BIM Software Controlling &amp; Submission</t>
  </si>
  <si>
    <t>LAIN-LAIN</t>
  </si>
  <si>
    <t>- Informasi umum: Nama Personil Engineering, Fungsi Engineering dan lainnya</t>
  </si>
  <si>
    <t>Staff</t>
  </si>
  <si>
    <t>- Nama Bab dan Sub Bab detail item pekerjaan yang dikerjakan Engineering</t>
  </si>
  <si>
    <t>- Total dari Sub Total Jam Kerja atau sama dengan TOTAL WORKING HOURS</t>
  </si>
  <si>
    <t>- Nilai ini diambil dari sheet TABEL MASTER pada kolom J</t>
  </si>
  <si>
    <t>- Hourly Work Productivity Job Item / 85% Hourly Working Requirement</t>
  </si>
  <si>
    <t>Soil Investigation and Project Data Collecting</t>
  </si>
  <si>
    <t>Lean Construction</t>
  </si>
  <si>
    <t>- Durasi Pekerjaan (jam) diambil dari sheet FORM ENGINEERING ACTIVITY kolom I (Jumlah total per kategori)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</si>
</sst>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"/>
    <numFmt numFmtId="165" formatCode="yyyy"/>
    <numFmt numFmtId="166" formatCode="_-* #,##0_-;\-* #,##0_-;_-* &quot;-&quot;_-;_-@_-"/>
    <numFmt numFmtId="167" formatCode="dd/mm/yyyy;@"/>
    <numFmt numFmtId="168" formatCode="_(* #,##0_);_(* \(#,##0\);_(* &quot;-&quot;??_);_(@_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 "/>
    </font>
    <font>
      <sz val="10"/>
      <color rgb="FF000000"/>
      <name val="Calibri 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color rgb="FF000000"/>
      <name val="Century Gothic"/>
      <family val="2"/>
    </font>
    <font>
      <sz val="9"/>
      <color rgb="FF000000"/>
      <name val="Century Gothic"/>
      <family val="2"/>
    </font>
    <font>
      <sz val="10"/>
      <color rgb="FF000000"/>
      <name val="Arial"/>
    </font>
    <font>
      <b/>
      <sz val="9"/>
      <name val="Century Gothic"/>
      <family val="2"/>
    </font>
    <font>
      <b/>
      <sz val="10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28E86"/>
        <bgColor rgb="FF000000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thin">
        <color indexed="64"/>
      </bottom>
      <diagonal/>
    </border>
    <border>
      <left style="hair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/>
      <bottom style="thin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rgb="FF000000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166" fontId="8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top"/>
    </xf>
    <xf numFmtId="164" fontId="6" fillId="0" borderId="0" xfId="1" applyNumberFormat="1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center" vertical="center"/>
    </xf>
    <xf numFmtId="0" fontId="6" fillId="7" borderId="2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8" fillId="0" borderId="0" xfId="2"/>
    <xf numFmtId="0" fontId="6" fillId="7" borderId="3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/>
    </xf>
    <xf numFmtId="0" fontId="6" fillId="8" borderId="7" xfId="1" applyFont="1" applyFill="1" applyBorder="1" applyAlignment="1">
      <alignment horizontal="left" vertical="center" indent="1"/>
    </xf>
    <xf numFmtId="0" fontId="2" fillId="8" borderId="7" xfId="1" applyFont="1" applyFill="1" applyBorder="1" applyAlignment="1">
      <alignment horizontal="left" vertical="center" indent="1"/>
    </xf>
    <xf numFmtId="0" fontId="2" fillId="8" borderId="8" xfId="1" applyFont="1" applyFill="1" applyBorder="1" applyAlignment="1">
      <alignment horizontal="center" vertical="center"/>
    </xf>
    <xf numFmtId="0" fontId="2" fillId="8" borderId="9" xfId="1" applyFont="1" applyFill="1" applyBorder="1" applyAlignment="1">
      <alignment vertical="center"/>
    </xf>
    <xf numFmtId="0" fontId="2" fillId="8" borderId="6" xfId="1" applyFont="1" applyFill="1" applyBorder="1" applyAlignment="1">
      <alignment horizontal="center" vertical="center"/>
    </xf>
    <xf numFmtId="0" fontId="2" fillId="8" borderId="10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49" fontId="2" fillId="0" borderId="7" xfId="1" applyNumberFormat="1" applyFont="1" applyBorder="1" applyAlignment="1">
      <alignment horizontal="left" vertical="center" indent="1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left" vertical="center"/>
    </xf>
    <xf numFmtId="14" fontId="4" fillId="0" borderId="11" xfId="2" applyNumberFormat="1" applyFont="1" applyBorder="1" applyAlignment="1">
      <alignment horizontal="center" vertical="center" wrapText="1"/>
    </xf>
    <xf numFmtId="14" fontId="4" fillId="0" borderId="12" xfId="2" applyNumberFormat="1" applyFont="1" applyBorder="1" applyAlignment="1">
      <alignment horizontal="center" vertical="center" wrapText="1"/>
    </xf>
    <xf numFmtId="166" fontId="4" fillId="0" borderId="12" xfId="3" applyFont="1" applyBorder="1" applyAlignment="1">
      <alignment horizontal="center" vertical="center" wrapText="1"/>
    </xf>
    <xf numFmtId="167" fontId="4" fillId="0" borderId="12" xfId="2" applyNumberFormat="1" applyFont="1" applyBorder="1" applyAlignment="1">
      <alignment horizontal="center" vertical="center" wrapText="1"/>
    </xf>
    <xf numFmtId="167" fontId="4" fillId="0" borderId="12" xfId="3" applyNumberFormat="1" applyFont="1" applyBorder="1" applyAlignment="1">
      <alignment horizontal="center" vertical="center" wrapText="1"/>
    </xf>
    <xf numFmtId="168" fontId="4" fillId="0" borderId="12" xfId="3" applyNumberFormat="1" applyFont="1" applyBorder="1" applyAlignment="1">
      <alignment horizontal="center" vertical="center" wrapText="1"/>
    </xf>
    <xf numFmtId="2" fontId="4" fillId="0" borderId="12" xfId="3" applyNumberFormat="1" applyFont="1" applyBorder="1" applyAlignment="1">
      <alignment horizontal="center" vertical="center" wrapText="1"/>
    </xf>
    <xf numFmtId="49" fontId="2" fillId="8" borderId="7" xfId="1" applyNumberFormat="1" applyFont="1" applyFill="1" applyBorder="1" applyAlignment="1">
      <alignment horizontal="left" vertical="center" indent="1"/>
    </xf>
    <xf numFmtId="14" fontId="2" fillId="8" borderId="6" xfId="1" applyNumberFormat="1" applyFont="1" applyFill="1" applyBorder="1" applyAlignment="1">
      <alignment horizontal="center" vertical="center"/>
    </xf>
    <xf numFmtId="14" fontId="2" fillId="8" borderId="10" xfId="1" applyNumberFormat="1" applyFont="1" applyFill="1" applyBorder="1" applyAlignment="1">
      <alignment horizontal="center" vertical="center"/>
    </xf>
    <xf numFmtId="167" fontId="2" fillId="8" borderId="10" xfId="1" applyNumberFormat="1" applyFont="1" applyFill="1" applyBorder="1" applyAlignment="1">
      <alignment horizontal="center" vertical="center"/>
    </xf>
    <xf numFmtId="14" fontId="2" fillId="0" borderId="6" xfId="1" applyNumberFormat="1" applyFont="1" applyBorder="1" applyAlignment="1">
      <alignment horizontal="center" vertical="center" wrapText="1"/>
    </xf>
    <xf numFmtId="0" fontId="4" fillId="0" borderId="12" xfId="3" applyNumberFormat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49" fontId="3" fillId="0" borderId="7" xfId="1" applyNumberFormat="1" applyFont="1" applyBorder="1" applyAlignment="1">
      <alignment horizontal="left" vertical="center" indent="1"/>
    </xf>
    <xf numFmtId="14" fontId="4" fillId="0" borderId="13" xfId="2" applyNumberFormat="1" applyFont="1" applyBorder="1" applyAlignment="1">
      <alignment horizontal="center" vertical="center" wrapText="1"/>
    </xf>
    <xf numFmtId="14" fontId="4" fillId="9" borderId="13" xfId="2" applyNumberFormat="1" applyFont="1" applyFill="1" applyBorder="1" applyAlignment="1">
      <alignment horizontal="center" vertical="center" wrapText="1"/>
    </xf>
    <xf numFmtId="14" fontId="4" fillId="9" borderId="12" xfId="2" applyNumberFormat="1" applyFont="1" applyFill="1" applyBorder="1" applyAlignment="1">
      <alignment horizontal="center" vertical="center" wrapText="1"/>
    </xf>
    <xf numFmtId="166" fontId="4" fillId="9" borderId="12" xfId="3" applyFont="1" applyFill="1" applyBorder="1" applyAlignment="1">
      <alignment horizontal="center" vertical="center" wrapText="1"/>
    </xf>
    <xf numFmtId="167" fontId="4" fillId="9" borderId="12" xfId="2" applyNumberFormat="1" applyFont="1" applyFill="1" applyBorder="1" applyAlignment="1">
      <alignment horizontal="center" vertical="center" wrapText="1"/>
    </xf>
    <xf numFmtId="0" fontId="4" fillId="9" borderId="12" xfId="3" applyNumberFormat="1" applyFont="1" applyFill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2" fontId="4" fillId="9" borderId="12" xfId="3" applyNumberFormat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168" fontId="4" fillId="9" borderId="12" xfId="3" applyNumberFormat="1" applyFont="1" applyFill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/>
    </xf>
    <xf numFmtId="49" fontId="3" fillId="0" borderId="14" xfId="1" applyNumberFormat="1" applyFont="1" applyBorder="1" applyAlignment="1">
      <alignment horizontal="left" vertical="center" indent="1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left" vertical="center"/>
    </xf>
    <xf numFmtId="14" fontId="4" fillId="9" borderId="11" xfId="2" applyNumberFormat="1" applyFont="1" applyFill="1" applyBorder="1" applyAlignment="1">
      <alignment horizontal="center" vertical="center" wrapText="1"/>
    </xf>
    <xf numFmtId="14" fontId="2" fillId="9" borderId="15" xfId="1" applyNumberFormat="1" applyFont="1" applyFill="1" applyBorder="1" applyAlignment="1">
      <alignment horizontal="center" vertical="center" wrapText="1"/>
    </xf>
    <xf numFmtId="14" fontId="4" fillId="9" borderId="0" xfId="2" applyNumberFormat="1" applyFont="1" applyFill="1" applyAlignment="1">
      <alignment horizontal="center" vertical="center" wrapText="1"/>
    </xf>
    <xf numFmtId="166" fontId="4" fillId="9" borderId="0" xfId="3" applyFont="1" applyFill="1" applyBorder="1" applyAlignment="1">
      <alignment horizontal="center" vertical="center" wrapText="1"/>
    </xf>
    <xf numFmtId="167" fontId="4" fillId="9" borderId="0" xfId="2" applyNumberFormat="1" applyFont="1" applyFill="1" applyAlignment="1">
      <alignment horizontal="center" vertical="center" wrapText="1"/>
    </xf>
    <xf numFmtId="0" fontId="4" fillId="9" borderId="0" xfId="3" applyNumberFormat="1" applyFont="1" applyFill="1" applyBorder="1" applyAlignment="1">
      <alignment horizontal="center" vertical="center" wrapText="1"/>
    </xf>
    <xf numFmtId="49" fontId="2" fillId="0" borderId="0" xfId="1" applyNumberFormat="1" applyFont="1" applyAlignment="1">
      <alignment horizontal="left" vertical="center" inden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4" fontId="2" fillId="0" borderId="15" xfId="1" applyNumberFormat="1" applyFont="1" applyBorder="1" applyAlignment="1">
      <alignment horizontal="center" vertical="center" wrapText="1"/>
    </xf>
    <xf numFmtId="14" fontId="4" fillId="0" borderId="0" xfId="2" applyNumberFormat="1" applyFont="1" applyAlignment="1">
      <alignment horizontal="center" vertical="center" wrapText="1"/>
    </xf>
    <xf numFmtId="166" fontId="4" fillId="0" borderId="0" xfId="3" applyFont="1" applyBorder="1" applyAlignment="1">
      <alignment horizontal="center" vertical="center" wrapText="1"/>
    </xf>
    <xf numFmtId="167" fontId="4" fillId="0" borderId="0" xfId="2" applyNumberFormat="1" applyFont="1" applyAlignment="1">
      <alignment horizontal="center" vertical="center" wrapText="1"/>
    </xf>
    <xf numFmtId="0" fontId="4" fillId="0" borderId="0" xfId="3" applyNumberFormat="1" applyFont="1" applyBorder="1" applyAlignment="1">
      <alignment horizontal="center" vertical="center" wrapText="1"/>
    </xf>
    <xf numFmtId="168" fontId="4" fillId="0" borderId="0" xfId="3" applyNumberFormat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left" vertical="center" indent="1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left" vertical="center"/>
    </xf>
    <xf numFmtId="14" fontId="4" fillId="9" borderId="16" xfId="2" applyNumberFormat="1" applyFont="1" applyFill="1" applyBorder="1" applyAlignment="1">
      <alignment horizontal="center" vertical="center" wrapText="1"/>
    </xf>
    <xf numFmtId="14" fontId="4" fillId="9" borderId="20" xfId="2" applyNumberFormat="1" applyFont="1" applyFill="1" applyBorder="1" applyAlignment="1">
      <alignment horizontal="center" vertical="center" wrapText="1"/>
    </xf>
    <xf numFmtId="166" fontId="4" fillId="9" borderId="20" xfId="3" applyFont="1" applyFill="1" applyBorder="1" applyAlignment="1">
      <alignment horizontal="center" vertical="center" wrapText="1"/>
    </xf>
    <xf numFmtId="166" fontId="4" fillId="0" borderId="20" xfId="3" applyFont="1" applyBorder="1" applyAlignment="1">
      <alignment horizontal="center" vertical="center" wrapText="1"/>
    </xf>
    <xf numFmtId="0" fontId="9" fillId="0" borderId="0" xfId="2" applyFont="1"/>
    <xf numFmtId="0" fontId="10" fillId="10" borderId="21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0" borderId="23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0" fillId="11" borderId="27" xfId="0" applyFont="1" applyFill="1" applyBorder="1" applyAlignment="1">
      <alignment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11" borderId="30" xfId="0" applyFont="1" applyFill="1" applyBorder="1" applyAlignment="1">
      <alignment horizontal="left" vertical="center" wrapText="1" indent="1"/>
    </xf>
    <xf numFmtId="0" fontId="11" fillId="0" borderId="31" xfId="0" applyFont="1" applyBorder="1" applyAlignment="1">
      <alignment horizontal="center" vertical="center"/>
    </xf>
    <xf numFmtId="0" fontId="11" fillId="12" borderId="29" xfId="0" applyFont="1" applyFill="1" applyBorder="1" applyAlignment="1">
      <alignment horizontal="center" vertical="center"/>
    </xf>
    <xf numFmtId="0" fontId="11" fillId="12" borderId="27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right" vertical="center" wrapText="1" indent="1"/>
    </xf>
    <xf numFmtId="0" fontId="10" fillId="12" borderId="27" xfId="0" applyFont="1" applyFill="1" applyBorder="1" applyAlignment="1">
      <alignment horizontal="center" vertical="center"/>
    </xf>
    <xf numFmtId="0" fontId="11" fillId="12" borderId="30" xfId="0" applyFont="1" applyFill="1" applyBorder="1" applyAlignment="1">
      <alignment horizontal="center" vertical="center"/>
    </xf>
    <xf numFmtId="0" fontId="11" fillId="12" borderId="31" xfId="0" applyFont="1" applyFill="1" applyBorder="1" applyAlignment="1">
      <alignment horizontal="center" vertical="center"/>
    </xf>
    <xf numFmtId="0" fontId="11" fillId="12" borderId="26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right" vertical="center" wrapText="1" indent="1"/>
    </xf>
    <xf numFmtId="0" fontId="11" fillId="12" borderId="28" xfId="0" applyFont="1" applyFill="1" applyBorder="1" applyAlignment="1">
      <alignment horizontal="center" vertical="center"/>
    </xf>
    <xf numFmtId="0" fontId="11" fillId="12" borderId="24" xfId="0" applyFont="1" applyFill="1" applyBorder="1" applyAlignment="1">
      <alignment horizontal="center" vertical="center"/>
    </xf>
    <xf numFmtId="0" fontId="11" fillId="12" borderId="25" xfId="0" applyFont="1" applyFill="1" applyBorder="1" applyAlignment="1">
      <alignment horizontal="center" vertical="center"/>
    </xf>
    <xf numFmtId="9" fontId="10" fillId="12" borderId="25" xfId="0" applyNumberFormat="1" applyFont="1" applyFill="1" applyBorder="1" applyAlignment="1">
      <alignment horizontal="center" vertical="center"/>
    </xf>
    <xf numFmtId="0" fontId="11" fillId="12" borderId="32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0" fillId="11" borderId="34" xfId="0" applyFont="1" applyFill="1" applyBorder="1" applyAlignment="1">
      <alignment vertical="center" wrapText="1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9" fontId="10" fillId="12" borderId="39" xfId="0" applyNumberFormat="1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11" borderId="42" xfId="0" applyFont="1" applyFill="1" applyBorder="1" applyAlignment="1">
      <alignment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vertical="center"/>
    </xf>
    <xf numFmtId="0" fontId="11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vertical="center"/>
    </xf>
    <xf numFmtId="0" fontId="11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9" fontId="10" fillId="15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/>
    <xf numFmtId="16" fontId="0" fillId="0" borderId="0" xfId="0" quotePrefix="1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48" xfId="0" applyFont="1" applyBorder="1" applyAlignment="1">
      <alignment horizontal="left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8" fillId="0" borderId="0" xfId="0" applyFont="1"/>
    <xf numFmtId="0" fontId="17" fillId="0" borderId="49" xfId="0" applyFont="1" applyBorder="1"/>
    <xf numFmtId="0" fontId="17" fillId="0" borderId="50" xfId="0" applyFont="1" applyBorder="1"/>
    <xf numFmtId="0" fontId="17" fillId="0" borderId="51" xfId="0" applyFont="1" applyBorder="1"/>
    <xf numFmtId="0" fontId="17" fillId="0" borderId="52" xfId="0" applyFont="1" applyBorder="1"/>
    <xf numFmtId="0" fontId="17" fillId="0" borderId="15" xfId="0" applyFont="1" applyBorder="1" applyAlignment="1">
      <alignment horizontal="left"/>
    </xf>
    <xf numFmtId="0" fontId="17" fillId="0" borderId="53" xfId="0" applyFont="1" applyBorder="1" applyAlignment="1">
      <alignment horizontal="center"/>
    </xf>
    <xf numFmtId="0" fontId="17" fillId="0" borderId="54" xfId="0" applyFont="1" applyBorder="1"/>
    <xf numFmtId="0" fontId="17" fillId="0" borderId="53" xfId="0" applyFont="1" applyBorder="1"/>
    <xf numFmtId="0" fontId="17" fillId="0" borderId="14" xfId="0" applyFont="1" applyBorder="1"/>
    <xf numFmtId="0" fontId="17" fillId="0" borderId="46" xfId="0" applyFont="1" applyBorder="1" applyAlignment="1">
      <alignment horizontal="left"/>
    </xf>
    <xf numFmtId="0" fontId="17" fillId="0" borderId="47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56" xfId="0" applyFont="1" applyBorder="1"/>
    <xf numFmtId="0" fontId="17" fillId="0" borderId="47" xfId="0" applyFont="1" applyBorder="1"/>
    <xf numFmtId="0" fontId="17" fillId="0" borderId="55" xfId="0" applyFont="1" applyBorder="1"/>
    <xf numFmtId="0" fontId="17" fillId="0" borderId="57" xfId="0" applyFont="1" applyBorder="1"/>
    <xf numFmtId="0" fontId="18" fillId="0" borderId="19" xfId="0" applyFont="1" applyBorder="1" applyAlignment="1">
      <alignment horizontal="center"/>
    </xf>
    <xf numFmtId="0" fontId="17" fillId="0" borderId="18" xfId="0" applyFont="1" applyBorder="1"/>
    <xf numFmtId="0" fontId="17" fillId="0" borderId="19" xfId="0" applyFont="1" applyBorder="1" applyAlignment="1">
      <alignment horizontal="righ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10" borderId="21" xfId="0" applyFont="1" applyFill="1" applyBorder="1" applyAlignment="1">
      <alignment horizontal="center" vertical="center"/>
    </xf>
    <xf numFmtId="0" fontId="20" fillId="10" borderId="22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0" fontId="20" fillId="10" borderId="60" xfId="0" applyFont="1" applyFill="1" applyBorder="1" applyAlignment="1">
      <alignment horizontal="center" vertical="center"/>
    </xf>
    <xf numFmtId="0" fontId="20" fillId="10" borderId="61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62" xfId="0" applyFont="1" applyFill="1" applyBorder="1" applyAlignment="1">
      <alignment horizontal="center" vertical="center"/>
    </xf>
    <xf numFmtId="0" fontId="17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9" fontId="0" fillId="0" borderId="0" xfId="4" applyFont="1"/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 wrapText="1"/>
    </xf>
    <xf numFmtId="0" fontId="6" fillId="7" borderId="4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top"/>
    </xf>
    <xf numFmtId="0" fontId="6" fillId="7" borderId="1" xfId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9" fillId="0" borderId="58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0" fillId="0" borderId="0" xfId="0" quotePrefix="1" applyAlignment="1">
      <alignment horizontal="center" vertical="top" wrapText="1"/>
    </xf>
    <xf numFmtId="0" fontId="14" fillId="0" borderId="1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5" fillId="0" borderId="44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0" borderId="6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wrapText="1"/>
    </xf>
    <xf numFmtId="0" fontId="16" fillId="0" borderId="45" xfId="0" applyFont="1" applyBorder="1" applyAlignment="1">
      <alignment horizontal="center" wrapText="1"/>
    </xf>
    <xf numFmtId="0" fontId="16" fillId="0" borderId="64" xfId="0" applyFont="1" applyBorder="1" applyAlignment="1">
      <alignment horizontal="center" wrapText="1"/>
    </xf>
    <xf numFmtId="0" fontId="16" fillId="0" borderId="46" xfId="0" applyFont="1" applyBorder="1" applyAlignment="1">
      <alignment horizontal="center" wrapText="1"/>
    </xf>
    <xf numFmtId="0" fontId="16" fillId="0" borderId="47" xfId="0" applyFont="1" applyBorder="1" applyAlignment="1">
      <alignment horizontal="center" wrapText="1"/>
    </xf>
    <xf numFmtId="0" fontId="16" fillId="0" borderId="57" xfId="0" applyFont="1" applyBorder="1" applyAlignment="1">
      <alignment horizontal="center" wrapText="1"/>
    </xf>
    <xf numFmtId="0" fontId="17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4" xfId="0" applyFont="1" applyBorder="1" applyAlignment="1">
      <alignment horizontal="center"/>
    </xf>
    <xf numFmtId="0" fontId="11" fillId="0" borderId="66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12" borderId="63" xfId="0" applyFont="1" applyFill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12" borderId="69" xfId="0" applyFont="1" applyFill="1" applyBorder="1" applyAlignment="1">
      <alignment horizontal="center" vertical="center"/>
    </xf>
    <xf numFmtId="0" fontId="11" fillId="0" borderId="69" xfId="0" applyFont="1" applyBorder="1" applyAlignment="1">
      <alignment vertical="center"/>
    </xf>
    <xf numFmtId="0" fontId="11" fillId="11" borderId="27" xfId="0" applyFont="1" applyFill="1" applyBorder="1" applyAlignment="1">
      <alignment horizontal="left" vertical="center" wrapText="1" indent="1"/>
    </xf>
    <xf numFmtId="0" fontId="11" fillId="0" borderId="7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0" xfId="0" applyFont="1"/>
  </cellXfs>
  <cellStyles count="5">
    <cellStyle name="Comma [0] 2" xfId="3" xr:uid="{B343E398-7775-4EAD-9DB2-D71BC5ACCC0D}"/>
    <cellStyle name="Normal" xfId="0" builtinId="0"/>
    <cellStyle name="Normal 2" xfId="2" xr:uid="{3335C336-43F8-4DC8-B9CD-9949AEA5D1DC}"/>
    <cellStyle name="Normal 32" xfId="1" xr:uid="{86A9FBAA-848A-4BCE-BFFD-954B886ABD42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115256</xdr:colOff>
      <xdr:row>14</xdr:row>
      <xdr:rowOff>0</xdr:rowOff>
    </xdr:from>
    <xdr:to>
      <xdr:col>9</xdr:col>
      <xdr:colOff>664984</xdr:colOff>
      <xdr:row>15</xdr:row>
      <xdr:rowOff>14728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235A4E-B755-4F78-8F36-8F214C66DABF}"/>
            </a:ext>
          </a:extLst>
        </xdr:cNvPr>
        <xdr:cNvSpPr/>
      </xdr:nvSpPr>
      <xdr:spPr>
        <a:xfrm>
          <a:off x="12857945" y="3137647"/>
          <a:ext cx="549728" cy="206829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4</xdr:row>
      <xdr:rowOff>10886</xdr:rowOff>
    </xdr:from>
    <xdr:to>
      <xdr:col>11</xdr:col>
      <xdr:colOff>5442</xdr:colOff>
      <xdr:row>5</xdr:row>
      <xdr:rowOff>168729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C36F4D4-F1DD-B304-3A97-95DF068C7CED}"/>
            </a:ext>
          </a:extLst>
        </xdr:cNvPr>
        <xdr:cNvSpPr/>
      </xdr:nvSpPr>
      <xdr:spPr>
        <a:xfrm>
          <a:off x="2797629" y="941615"/>
          <a:ext cx="4844142" cy="3429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435429</xdr:colOff>
      <xdr:row>4</xdr:row>
      <xdr:rowOff>152400</xdr:rowOff>
    </xdr:from>
    <xdr:to>
      <xdr:col>16</xdr:col>
      <xdr:colOff>119743</xdr:colOff>
      <xdr:row>10</xdr:row>
      <xdr:rowOff>21772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575A1A3-E6AD-4060-9AE2-ECDDBAAC629D}"/>
            </a:ext>
          </a:extLst>
        </xdr:cNvPr>
        <xdr:cNvSpPr/>
      </xdr:nvSpPr>
      <xdr:spPr>
        <a:xfrm>
          <a:off x="8724900" y="1083129"/>
          <a:ext cx="5018314" cy="97971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5443</xdr:colOff>
      <xdr:row>6</xdr:row>
      <xdr:rowOff>168727</xdr:rowOff>
    </xdr:from>
    <xdr:to>
      <xdr:col>7</xdr:col>
      <xdr:colOff>625929</xdr:colOff>
      <xdr:row>9</xdr:row>
      <xdr:rowOff>157843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D321C622-19EC-4EA9-A880-350E49163975}"/>
            </a:ext>
          </a:extLst>
        </xdr:cNvPr>
        <xdr:cNvSpPr/>
      </xdr:nvSpPr>
      <xdr:spPr>
        <a:xfrm>
          <a:off x="2792186" y="1469570"/>
          <a:ext cx="2857500" cy="544287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97972</xdr:colOff>
      <xdr:row>10</xdr:row>
      <xdr:rowOff>125187</xdr:rowOff>
    </xdr:from>
    <xdr:to>
      <xdr:col>16</xdr:col>
      <xdr:colOff>65315</xdr:colOff>
      <xdr:row>13</xdr:row>
      <xdr:rowOff>65314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C1008F2-4A40-4FCA-A19D-2C459D9D0A89}"/>
            </a:ext>
          </a:extLst>
        </xdr:cNvPr>
        <xdr:cNvSpPr/>
      </xdr:nvSpPr>
      <xdr:spPr>
        <a:xfrm>
          <a:off x="9329058" y="2166258"/>
          <a:ext cx="4359728" cy="500742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625929</xdr:colOff>
      <xdr:row>8</xdr:row>
      <xdr:rowOff>70757</xdr:rowOff>
    </xdr:from>
    <xdr:to>
      <xdr:col>14</xdr:col>
      <xdr:colOff>97972</xdr:colOff>
      <xdr:row>12</xdr:row>
      <xdr:rowOff>5443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D103EF1-14E4-EF92-AD41-EFC2AB571946}"/>
            </a:ext>
          </a:extLst>
        </xdr:cNvPr>
        <xdr:cNvCxnSpPr>
          <a:stCxn id="15" idx="3"/>
          <a:endCxn id="17" idx="1"/>
        </xdr:cNvCxnSpPr>
      </xdr:nvCxnSpPr>
      <xdr:spPr>
        <a:xfrm>
          <a:off x="5649686" y="1741714"/>
          <a:ext cx="3679372" cy="674915"/>
        </a:xfrm>
        <a:prstGeom prst="bentConnector3">
          <a:avLst>
            <a:gd name="adj1" fmla="val 61391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</xdr:row>
      <xdr:rowOff>5443</xdr:rowOff>
    </xdr:from>
    <xdr:to>
      <xdr:col>7</xdr:col>
      <xdr:colOff>636814</xdr:colOff>
      <xdr:row>10</xdr:row>
      <xdr:rowOff>185057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5886FECE-A86B-480B-8AC3-105AAD29A7B0}"/>
            </a:ext>
          </a:extLst>
        </xdr:cNvPr>
        <xdr:cNvSpPr/>
      </xdr:nvSpPr>
      <xdr:spPr>
        <a:xfrm>
          <a:off x="2786743" y="2046514"/>
          <a:ext cx="2873828" cy="179614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108856</xdr:colOff>
      <xdr:row>13</xdr:row>
      <xdr:rowOff>141513</xdr:rowOff>
    </xdr:from>
    <xdr:to>
      <xdr:col>16</xdr:col>
      <xdr:colOff>103414</xdr:colOff>
      <xdr:row>16</xdr:row>
      <xdr:rowOff>70757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2E8154E-6977-49BC-9F5C-8E6992F0AC73}"/>
            </a:ext>
          </a:extLst>
        </xdr:cNvPr>
        <xdr:cNvSpPr/>
      </xdr:nvSpPr>
      <xdr:spPr>
        <a:xfrm>
          <a:off x="9339942" y="2743199"/>
          <a:ext cx="4386943" cy="484415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636814</xdr:colOff>
      <xdr:row>10</xdr:row>
      <xdr:rowOff>95250</xdr:rowOff>
    </xdr:from>
    <xdr:to>
      <xdr:col>14</xdr:col>
      <xdr:colOff>108856</xdr:colOff>
      <xdr:row>15</xdr:row>
      <xdr:rowOff>13607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3EE0728D-2D6C-46D6-8A52-A8A4980DAE40}"/>
            </a:ext>
          </a:extLst>
        </xdr:cNvPr>
        <xdr:cNvCxnSpPr>
          <a:stCxn id="23" idx="3"/>
          <a:endCxn id="24" idx="1"/>
        </xdr:cNvCxnSpPr>
      </xdr:nvCxnSpPr>
      <xdr:spPr>
        <a:xfrm>
          <a:off x="5660571" y="2136321"/>
          <a:ext cx="3679371" cy="849086"/>
        </a:xfrm>
        <a:prstGeom prst="bentConnector3">
          <a:avLst>
            <a:gd name="adj1" fmla="val 5503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</xdr:colOff>
      <xdr:row>10</xdr:row>
      <xdr:rowOff>185057</xdr:rowOff>
    </xdr:from>
    <xdr:to>
      <xdr:col>7</xdr:col>
      <xdr:colOff>631371</xdr:colOff>
      <xdr:row>12</xdr:row>
      <xdr:rowOff>10885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5A867C17-324F-40F5-B170-E1D767A7B248}"/>
            </a:ext>
          </a:extLst>
        </xdr:cNvPr>
        <xdr:cNvSpPr/>
      </xdr:nvSpPr>
      <xdr:spPr>
        <a:xfrm>
          <a:off x="2792185" y="2226128"/>
          <a:ext cx="2862943" cy="195943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125186</xdr:colOff>
      <xdr:row>17</xdr:row>
      <xdr:rowOff>5442</xdr:rowOff>
    </xdr:from>
    <xdr:to>
      <xdr:col>16</xdr:col>
      <xdr:colOff>81643</xdr:colOff>
      <xdr:row>20</xdr:row>
      <xdr:rowOff>157843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5FE495C9-C73D-4F26-BADE-4D4451F72673}"/>
            </a:ext>
          </a:extLst>
        </xdr:cNvPr>
        <xdr:cNvSpPr/>
      </xdr:nvSpPr>
      <xdr:spPr>
        <a:xfrm>
          <a:off x="9356272" y="3347356"/>
          <a:ext cx="4348842" cy="707573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631371</xdr:colOff>
      <xdr:row>11</xdr:row>
      <xdr:rowOff>97971</xdr:rowOff>
    </xdr:from>
    <xdr:to>
      <xdr:col>14</xdr:col>
      <xdr:colOff>125186</xdr:colOff>
      <xdr:row>18</xdr:row>
      <xdr:rowOff>174172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5B70DF47-62A8-4EE8-A5F5-6219BE6CD3CF}"/>
            </a:ext>
          </a:extLst>
        </xdr:cNvPr>
        <xdr:cNvCxnSpPr>
          <a:stCxn id="29" idx="3"/>
          <a:endCxn id="30" idx="1"/>
        </xdr:cNvCxnSpPr>
      </xdr:nvCxnSpPr>
      <xdr:spPr>
        <a:xfrm>
          <a:off x="5655128" y="2324100"/>
          <a:ext cx="3701144" cy="1377043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16327</xdr:rowOff>
    </xdr:from>
    <xdr:to>
      <xdr:col>8</xdr:col>
      <xdr:colOff>130629</xdr:colOff>
      <xdr:row>13</xdr:row>
      <xdr:rowOff>43543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3535568-1CF6-47FE-BA35-335F67A9F415}"/>
            </a:ext>
          </a:extLst>
        </xdr:cNvPr>
        <xdr:cNvSpPr/>
      </xdr:nvSpPr>
      <xdr:spPr>
        <a:xfrm>
          <a:off x="2786743" y="2427513"/>
          <a:ext cx="3020786" cy="217716"/>
        </a:xfrm>
        <a:prstGeom prst="round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114299</xdr:colOff>
      <xdr:row>21</xdr:row>
      <xdr:rowOff>266699</xdr:rowOff>
    </xdr:from>
    <xdr:to>
      <xdr:col>16</xdr:col>
      <xdr:colOff>76199</xdr:colOff>
      <xdr:row>24</xdr:row>
      <xdr:rowOff>81643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7D4575C-6AC7-4157-965A-A90189FB65C1}"/>
            </a:ext>
          </a:extLst>
        </xdr:cNvPr>
        <xdr:cNvSpPr/>
      </xdr:nvSpPr>
      <xdr:spPr>
        <a:xfrm>
          <a:off x="9345385" y="4354285"/>
          <a:ext cx="4354285" cy="500744"/>
        </a:xfrm>
        <a:prstGeom prst="round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130629</xdr:colOff>
      <xdr:row>12</xdr:row>
      <xdr:rowOff>125185</xdr:rowOff>
    </xdr:from>
    <xdr:to>
      <xdr:col>14</xdr:col>
      <xdr:colOff>114299</xdr:colOff>
      <xdr:row>23</xdr:row>
      <xdr:rowOff>16328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C1C64CF6-4F96-4333-BE8C-A277E0DC9DF8}"/>
            </a:ext>
          </a:extLst>
        </xdr:cNvPr>
        <xdr:cNvCxnSpPr>
          <a:stCxn id="3" idx="3"/>
          <a:endCxn id="4" idx="1"/>
        </xdr:cNvCxnSpPr>
      </xdr:nvCxnSpPr>
      <xdr:spPr>
        <a:xfrm>
          <a:off x="5807529" y="2536371"/>
          <a:ext cx="3537856" cy="2068286"/>
        </a:xfrm>
        <a:prstGeom prst="bentConnector3">
          <a:avLst>
            <a:gd name="adj1" fmla="val 44154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5442</xdr:colOff>
      <xdr:row>4</xdr:row>
      <xdr:rowOff>182336</xdr:rowOff>
    </xdr:from>
    <xdr:to>
      <xdr:col>12</xdr:col>
      <xdr:colOff>435429</xdr:colOff>
      <xdr:row>7</xdr:row>
      <xdr:rowOff>87086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CC0EF700-EE5D-4F91-B9A6-6A0FBB0C621D}"/>
            </a:ext>
          </a:extLst>
        </xdr:cNvPr>
        <xdr:cNvCxnSpPr>
          <a:stCxn id="2" idx="3"/>
          <a:endCxn id="14" idx="1"/>
        </xdr:cNvCxnSpPr>
      </xdr:nvCxnSpPr>
      <xdr:spPr>
        <a:xfrm>
          <a:off x="7641771" y="1113065"/>
          <a:ext cx="1083129" cy="459921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2405743</xdr:colOff>
      <xdr:row>13</xdr:row>
      <xdr:rowOff>65312</xdr:rowOff>
    </xdr:from>
    <xdr:to>
      <xdr:col>7</xdr:col>
      <xdr:colOff>609600</xdr:colOff>
      <xdr:row>18</xdr:row>
      <xdr:rowOff>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151F787-98C8-42B9-934E-5329861BD5F7}"/>
            </a:ext>
          </a:extLst>
        </xdr:cNvPr>
        <xdr:cNvSpPr/>
      </xdr:nvSpPr>
      <xdr:spPr>
        <a:xfrm>
          <a:off x="2775857" y="2666998"/>
          <a:ext cx="2857500" cy="859973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10885</xdr:colOff>
      <xdr:row>21</xdr:row>
      <xdr:rowOff>27213</xdr:rowOff>
    </xdr:from>
    <xdr:to>
      <xdr:col>7</xdr:col>
      <xdr:colOff>631371</xdr:colOff>
      <xdr:row>39</xdr:row>
      <xdr:rowOff>179614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329CD6F-A1EE-4D4C-B127-09E705FF4E7F}"/>
            </a:ext>
          </a:extLst>
        </xdr:cNvPr>
        <xdr:cNvSpPr/>
      </xdr:nvSpPr>
      <xdr:spPr>
        <a:xfrm>
          <a:off x="2797628" y="4114799"/>
          <a:ext cx="2857500" cy="3614058"/>
        </a:xfrm>
        <a:prstGeom prst="roundRect">
          <a:avLst>
            <a:gd name="adj" fmla="val 5429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2367643</xdr:colOff>
      <xdr:row>18</xdr:row>
      <xdr:rowOff>5443</xdr:rowOff>
    </xdr:from>
    <xdr:to>
      <xdr:col>7</xdr:col>
      <xdr:colOff>587828</xdr:colOff>
      <xdr:row>18</xdr:row>
      <xdr:rowOff>185057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1B5E930D-25FA-4D3D-B48C-EF30F1F6C678}"/>
            </a:ext>
          </a:extLst>
        </xdr:cNvPr>
        <xdr:cNvSpPr/>
      </xdr:nvSpPr>
      <xdr:spPr>
        <a:xfrm>
          <a:off x="2737757" y="3532414"/>
          <a:ext cx="2873828" cy="179614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2356756</xdr:colOff>
      <xdr:row>19</xdr:row>
      <xdr:rowOff>21771</xdr:rowOff>
    </xdr:from>
    <xdr:to>
      <xdr:col>7</xdr:col>
      <xdr:colOff>566056</xdr:colOff>
      <xdr:row>20</xdr:row>
      <xdr:rowOff>32657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6D3FACA5-2CFB-43C4-804F-3BFD659B9832}"/>
            </a:ext>
          </a:extLst>
        </xdr:cNvPr>
        <xdr:cNvSpPr/>
      </xdr:nvSpPr>
      <xdr:spPr>
        <a:xfrm>
          <a:off x="2726870" y="3733800"/>
          <a:ext cx="2862943" cy="195943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2351314</xdr:colOff>
      <xdr:row>20</xdr:row>
      <xdr:rowOff>38099</xdr:rowOff>
    </xdr:from>
    <xdr:to>
      <xdr:col>8</xdr:col>
      <xdr:colOff>65314</xdr:colOff>
      <xdr:row>21</xdr:row>
      <xdr:rowOff>65315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CAF8862-9A08-4A2B-BCE9-83CA49BFB10A}"/>
            </a:ext>
          </a:extLst>
        </xdr:cNvPr>
        <xdr:cNvSpPr/>
      </xdr:nvSpPr>
      <xdr:spPr>
        <a:xfrm>
          <a:off x="2721428" y="3935185"/>
          <a:ext cx="3020786" cy="217716"/>
        </a:xfrm>
        <a:prstGeom prst="round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</xdr:col>
      <xdr:colOff>0</xdr:colOff>
      <xdr:row>39</xdr:row>
      <xdr:rowOff>157842</xdr:rowOff>
    </xdr:from>
    <xdr:to>
      <xdr:col>7</xdr:col>
      <xdr:colOff>636814</xdr:colOff>
      <xdr:row>40</xdr:row>
      <xdr:rowOff>152399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9040B206-2A27-4D6C-9E42-CEB3623D91AF}"/>
            </a:ext>
          </a:extLst>
        </xdr:cNvPr>
        <xdr:cNvSpPr/>
      </xdr:nvSpPr>
      <xdr:spPr>
        <a:xfrm>
          <a:off x="2786743" y="7707085"/>
          <a:ext cx="2873828" cy="179614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2405742</xdr:colOff>
      <xdr:row>40</xdr:row>
      <xdr:rowOff>174171</xdr:rowOff>
    </xdr:from>
    <xdr:to>
      <xdr:col>7</xdr:col>
      <xdr:colOff>615042</xdr:colOff>
      <xdr:row>42</xdr:row>
      <xdr:rowOff>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2C64C7F7-689C-43CB-9B14-7215760F95ED}"/>
            </a:ext>
          </a:extLst>
        </xdr:cNvPr>
        <xdr:cNvSpPr/>
      </xdr:nvSpPr>
      <xdr:spPr>
        <a:xfrm>
          <a:off x="2775856" y="7908471"/>
          <a:ext cx="2862943" cy="195943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</xdr:col>
      <xdr:colOff>2400300</xdr:colOff>
      <xdr:row>42</xdr:row>
      <xdr:rowOff>5442</xdr:rowOff>
    </xdr:from>
    <xdr:to>
      <xdr:col>8</xdr:col>
      <xdr:colOff>114300</xdr:colOff>
      <xdr:row>43</xdr:row>
      <xdr:rowOff>38101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7FB86945-86B8-406B-9415-7A5368C4C4A2}"/>
            </a:ext>
          </a:extLst>
        </xdr:cNvPr>
        <xdr:cNvSpPr/>
      </xdr:nvSpPr>
      <xdr:spPr>
        <a:xfrm>
          <a:off x="2770414" y="8109856"/>
          <a:ext cx="3020786" cy="217716"/>
        </a:xfrm>
        <a:prstGeom prst="roundRect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593271</xdr:colOff>
      <xdr:row>2</xdr:row>
      <xdr:rowOff>146957</xdr:rowOff>
    </xdr:from>
    <xdr:to>
      <xdr:col>13</xdr:col>
      <xdr:colOff>0</xdr:colOff>
      <xdr:row>10</xdr:row>
      <xdr:rowOff>21771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F2AE266-3F44-43C6-B0D5-B7D817D6E533}"/>
            </a:ext>
          </a:extLst>
        </xdr:cNvPr>
        <xdr:cNvSpPr/>
      </xdr:nvSpPr>
      <xdr:spPr>
        <a:xfrm>
          <a:off x="593271" y="517071"/>
          <a:ext cx="8986158" cy="1518557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14</xdr:col>
      <xdr:colOff>457200</xdr:colOff>
      <xdr:row>3</xdr:row>
      <xdr:rowOff>39702</xdr:rowOff>
    </xdr:from>
    <xdr:to>
      <xdr:col>22</xdr:col>
      <xdr:colOff>250371</xdr:colOff>
      <xdr:row>7</xdr:row>
      <xdr:rowOff>128387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BC33374-BF09-4054-A7BE-78D7782B5EFA}"/>
            </a:ext>
          </a:extLst>
        </xdr:cNvPr>
        <xdr:cNvSpPr/>
      </xdr:nvSpPr>
      <xdr:spPr>
        <a:xfrm>
          <a:off x="10689772" y="603197"/>
          <a:ext cx="5018313" cy="985156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0</xdr:colOff>
      <xdr:row>5</xdr:row>
      <xdr:rowOff>20010</xdr:rowOff>
    </xdr:from>
    <xdr:to>
      <xdr:col>14</xdr:col>
      <xdr:colOff>457200</xdr:colOff>
      <xdr:row>6</xdr:row>
      <xdr:rowOff>7524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B4DC919-33CE-4EA3-AF3F-E892085350CA}"/>
            </a:ext>
          </a:extLst>
        </xdr:cNvPr>
        <xdr:cNvCxnSpPr>
          <a:stCxn id="2" idx="3"/>
          <a:endCxn id="4" idx="1"/>
        </xdr:cNvCxnSpPr>
      </xdr:nvCxnSpPr>
      <xdr:spPr>
        <a:xfrm flipV="1">
          <a:off x="9579428" y="1095775"/>
          <a:ext cx="1110344" cy="186018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70757</xdr:colOff>
      <xdr:row>11</xdr:row>
      <xdr:rowOff>21772</xdr:rowOff>
    </xdr:from>
    <xdr:to>
      <xdr:col>4</xdr:col>
      <xdr:colOff>620485</xdr:colOff>
      <xdr:row>12</xdr:row>
      <xdr:rowOff>179615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5F68FDA-D963-4802-87C4-274ECAF0EBE7}"/>
            </a:ext>
          </a:extLst>
        </xdr:cNvPr>
        <xdr:cNvSpPr/>
      </xdr:nvSpPr>
      <xdr:spPr>
        <a:xfrm>
          <a:off x="3771900" y="2226129"/>
          <a:ext cx="549728" cy="3429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631371</xdr:colOff>
      <xdr:row>12</xdr:row>
      <xdr:rowOff>65315</xdr:rowOff>
    </xdr:from>
    <xdr:to>
      <xdr:col>22</xdr:col>
      <xdr:colOff>315686</xdr:colOff>
      <xdr:row>17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1D723C3-48D7-44D1-BBD7-0C273241AF7C}"/>
            </a:ext>
          </a:extLst>
        </xdr:cNvPr>
        <xdr:cNvSpPr/>
      </xdr:nvSpPr>
      <xdr:spPr>
        <a:xfrm>
          <a:off x="10210800" y="2454729"/>
          <a:ext cx="5219700" cy="979714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620485</xdr:colOff>
      <xdr:row>12</xdr:row>
      <xdr:rowOff>8165</xdr:rowOff>
    </xdr:from>
    <xdr:to>
      <xdr:col>13</xdr:col>
      <xdr:colOff>631371</xdr:colOff>
      <xdr:row>14</xdr:row>
      <xdr:rowOff>179615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32A3E986-7AD4-444D-A2BF-42A3E0CEE638}"/>
            </a:ext>
          </a:extLst>
        </xdr:cNvPr>
        <xdr:cNvCxnSpPr>
          <a:stCxn id="8" idx="3"/>
          <a:endCxn id="9" idx="1"/>
        </xdr:cNvCxnSpPr>
      </xdr:nvCxnSpPr>
      <xdr:spPr>
        <a:xfrm>
          <a:off x="4321628" y="2397579"/>
          <a:ext cx="5889172" cy="547007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119743</xdr:colOff>
      <xdr:row>12</xdr:row>
      <xdr:rowOff>146957</xdr:rowOff>
    </xdr:from>
    <xdr:to>
      <xdr:col>4</xdr:col>
      <xdr:colOff>5443</xdr:colOff>
      <xdr:row>50</xdr:row>
      <xdr:rowOff>179615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ABF1D4E-261F-4B37-B46C-C12F732FA413}"/>
            </a:ext>
          </a:extLst>
        </xdr:cNvPr>
        <xdr:cNvSpPr/>
      </xdr:nvSpPr>
      <xdr:spPr>
        <a:xfrm>
          <a:off x="919843" y="2536371"/>
          <a:ext cx="2786743" cy="9780815"/>
        </a:xfrm>
        <a:prstGeom prst="roundRect">
          <a:avLst>
            <a:gd name="adj" fmla="val 7026"/>
          </a:avLst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560614</xdr:colOff>
      <xdr:row>18</xdr:row>
      <xdr:rowOff>152401</xdr:rowOff>
    </xdr:from>
    <xdr:to>
      <xdr:col>22</xdr:col>
      <xdr:colOff>364672</xdr:colOff>
      <xdr:row>20</xdr:row>
      <xdr:rowOff>114300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0B8D73A-AA73-4951-B45F-B13945B58CBB}"/>
            </a:ext>
          </a:extLst>
        </xdr:cNvPr>
        <xdr:cNvSpPr/>
      </xdr:nvSpPr>
      <xdr:spPr>
        <a:xfrm>
          <a:off x="10140043" y="3657601"/>
          <a:ext cx="5339443" cy="332013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5443</xdr:colOff>
      <xdr:row>19</xdr:row>
      <xdr:rowOff>68036</xdr:rowOff>
    </xdr:from>
    <xdr:to>
      <xdr:col>13</xdr:col>
      <xdr:colOff>560614</xdr:colOff>
      <xdr:row>30</xdr:row>
      <xdr:rowOff>280308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AF853441-F6F3-495B-AEAB-4A8C979249E9}"/>
            </a:ext>
          </a:extLst>
        </xdr:cNvPr>
        <xdr:cNvCxnSpPr>
          <a:stCxn id="13" idx="3"/>
          <a:endCxn id="14" idx="1"/>
        </xdr:cNvCxnSpPr>
      </xdr:nvCxnSpPr>
      <xdr:spPr>
        <a:xfrm flipV="1">
          <a:off x="3706586" y="4150179"/>
          <a:ext cx="6433457" cy="32766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81640</xdr:colOff>
      <xdr:row>13</xdr:row>
      <xdr:rowOff>54428</xdr:rowOff>
    </xdr:from>
    <xdr:to>
      <xdr:col>8</xdr:col>
      <xdr:colOff>484412</xdr:colOff>
      <xdr:row>49</xdr:row>
      <xdr:rowOff>21771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E29909F-FF3D-4B66-8289-F5744C88DC82}"/>
            </a:ext>
          </a:extLst>
        </xdr:cNvPr>
        <xdr:cNvSpPr/>
      </xdr:nvSpPr>
      <xdr:spPr>
        <a:xfrm>
          <a:off x="3782783" y="2634342"/>
          <a:ext cx="3015343" cy="9339943"/>
        </a:xfrm>
        <a:prstGeom prst="roundRect">
          <a:avLst>
            <a:gd name="adj" fmla="val 7026"/>
          </a:avLst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13</xdr:col>
      <xdr:colOff>538842</xdr:colOff>
      <xdr:row>20</xdr:row>
      <xdr:rowOff>315687</xdr:rowOff>
    </xdr:from>
    <xdr:to>
      <xdr:col>22</xdr:col>
      <xdr:colOff>342900</xdr:colOff>
      <xdr:row>23</xdr:row>
      <xdr:rowOff>146957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921D548D-324A-4CEA-8D34-31A18EA855FB}"/>
            </a:ext>
          </a:extLst>
        </xdr:cNvPr>
        <xdr:cNvSpPr/>
      </xdr:nvSpPr>
      <xdr:spPr>
        <a:xfrm>
          <a:off x="10118271" y="4191001"/>
          <a:ext cx="5339443" cy="669470"/>
        </a:xfrm>
        <a:prstGeom prst="round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484412</xdr:colOff>
      <xdr:row>22</xdr:row>
      <xdr:rowOff>138794</xdr:rowOff>
    </xdr:from>
    <xdr:to>
      <xdr:col>13</xdr:col>
      <xdr:colOff>538842</xdr:colOff>
      <xdr:row>30</xdr:row>
      <xdr:rowOff>157843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EE6C09C-C711-4389-AE6D-FD5876FC7A27}"/>
            </a:ext>
          </a:extLst>
        </xdr:cNvPr>
        <xdr:cNvCxnSpPr>
          <a:stCxn id="20" idx="3"/>
          <a:endCxn id="21" idx="1"/>
        </xdr:cNvCxnSpPr>
      </xdr:nvCxnSpPr>
      <xdr:spPr>
        <a:xfrm flipV="1">
          <a:off x="6798126" y="4906737"/>
          <a:ext cx="3320145" cy="2397577"/>
        </a:xfrm>
        <a:prstGeom prst="bentConnector3">
          <a:avLst>
            <a:gd name="adj1" fmla="val 5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81642</xdr:colOff>
      <xdr:row>55</xdr:row>
      <xdr:rowOff>5442</xdr:rowOff>
    </xdr:from>
    <xdr:to>
      <xdr:col>12</xdr:col>
      <xdr:colOff>70756</xdr:colOff>
      <xdr:row>55</xdr:row>
      <xdr:rowOff>179613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72823DDA-D3A3-4F3C-A14F-E643C2869248}"/>
            </a:ext>
          </a:extLst>
        </xdr:cNvPr>
        <xdr:cNvSpPr/>
      </xdr:nvSpPr>
      <xdr:spPr>
        <a:xfrm>
          <a:off x="3782785" y="14075228"/>
          <a:ext cx="5214257" cy="174171"/>
        </a:xfrm>
        <a:prstGeom prst="round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125185</xdr:colOff>
      <xdr:row>55</xdr:row>
      <xdr:rowOff>65315</xdr:rowOff>
    </xdr:from>
    <xdr:to>
      <xdr:col>12</xdr:col>
      <xdr:colOff>593271</xdr:colOff>
      <xdr:row>55</xdr:row>
      <xdr:rowOff>141515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419FFBFB-D1A1-D444-4D0C-BAC27DCE9C0F}"/>
            </a:ext>
          </a:extLst>
        </xdr:cNvPr>
        <xdr:cNvSpPr/>
      </xdr:nvSpPr>
      <xdr:spPr>
        <a:xfrm>
          <a:off x="9051471" y="14135101"/>
          <a:ext cx="468086" cy="76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130629</xdr:colOff>
      <xdr:row>56</xdr:row>
      <xdr:rowOff>48985</xdr:rowOff>
    </xdr:from>
    <xdr:to>
      <xdr:col>12</xdr:col>
      <xdr:colOff>598715</xdr:colOff>
      <xdr:row>56</xdr:row>
      <xdr:rowOff>125185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39999267-4BA9-4790-AD52-D8D8A18AF845}"/>
            </a:ext>
          </a:extLst>
        </xdr:cNvPr>
        <xdr:cNvSpPr/>
      </xdr:nvSpPr>
      <xdr:spPr>
        <a:xfrm>
          <a:off x="9056915" y="14303828"/>
          <a:ext cx="468086" cy="76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81642</xdr:colOff>
      <xdr:row>56</xdr:row>
      <xdr:rowOff>16326</xdr:rowOff>
    </xdr:from>
    <xdr:to>
      <xdr:col>12</xdr:col>
      <xdr:colOff>70756</xdr:colOff>
      <xdr:row>57</xdr:row>
      <xdr:rowOff>5440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82A3E4E-A3C0-4FD9-A724-9751519F13B5}"/>
            </a:ext>
          </a:extLst>
        </xdr:cNvPr>
        <xdr:cNvSpPr/>
      </xdr:nvSpPr>
      <xdr:spPr>
        <a:xfrm>
          <a:off x="3782785" y="14271169"/>
          <a:ext cx="5214257" cy="174171"/>
        </a:xfrm>
        <a:prstGeom prst="round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119739</xdr:colOff>
      <xdr:row>57</xdr:row>
      <xdr:rowOff>59871</xdr:rowOff>
    </xdr:from>
    <xdr:to>
      <xdr:col>12</xdr:col>
      <xdr:colOff>587825</xdr:colOff>
      <xdr:row>57</xdr:row>
      <xdr:rowOff>136071</xdr:rowOff>
    </xdr:to>
    <xdr:sp macro="" textlink="">
      <xdr:nvSpPr>
        <xdr:cNvPr id="30" name="Arrow: Right 29">
          <a:extLst>
            <a:ext uri="{FF2B5EF4-FFF2-40B4-BE49-F238E27FC236}">
              <a16:creationId xmlns:a16="http://schemas.microsoft.com/office/drawing/2014/main" id="{049A4BB1-349E-4F1C-94A9-D495ABD76763}"/>
            </a:ext>
          </a:extLst>
        </xdr:cNvPr>
        <xdr:cNvSpPr/>
      </xdr:nvSpPr>
      <xdr:spPr>
        <a:xfrm>
          <a:off x="9046025" y="14499771"/>
          <a:ext cx="468086" cy="76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BDFD7-74E9-424A-A524-2EFEF33AD24A}">
  <sheetPr>
    <tabColor rgb="FF7030A0"/>
  </sheetPr>
  <dimension ref="A1:Z51"/>
  <sheetViews>
    <sheetView zoomScale="85" zoomScaleNormal="85" workbookViewId="0">
      <pane xSplit="3" topLeftCell="G1" activePane="topRight" state="frozen"/>
      <selection pane="topRight" activeCell="J3" sqref="J3"/>
    </sheetView>
  </sheetViews>
  <sheetFormatPr defaultColWidth="5.69140625" defaultRowHeight="14.6"/>
  <cols>
    <col min="1" max="1" width="5.69140625" style="16"/>
    <col min="2" max="2" width="17.84375" style="17" customWidth="1"/>
    <col min="3" max="3" width="30.84375" style="17" customWidth="1"/>
    <col min="4" max="4" width="16.53515625" style="16" bestFit="1" customWidth="1"/>
    <col min="5" max="5" width="19.3828125" style="16" bestFit="1" customWidth="1"/>
    <col min="6" max="6" width="58" style="17" customWidth="1"/>
    <col min="7" max="7" width="12.69140625" style="16" bestFit="1" customWidth="1"/>
    <col min="8" max="8" width="12.69140625" style="16" customWidth="1"/>
    <col min="9" max="9" width="6.3828125" style="16" bestFit="1" customWidth="1"/>
    <col min="10" max="10" width="11.53515625" style="16" bestFit="1" customWidth="1"/>
    <col min="11" max="12" width="11.53515625" style="17" bestFit="1" customWidth="1"/>
    <col min="13" max="13" width="6.3828125" style="16" bestFit="1" customWidth="1"/>
    <col min="14" max="14" width="7.69140625" style="16" bestFit="1" customWidth="1"/>
    <col min="15" max="16" width="11.53515625" style="17" bestFit="1" customWidth="1"/>
    <col min="17" max="18" width="9.3828125" style="17" bestFit="1" customWidth="1"/>
    <col min="19" max="20" width="11.53515625" style="17" bestFit="1" customWidth="1"/>
    <col min="21" max="22" width="9.3828125" style="17" bestFit="1" customWidth="1"/>
    <col min="23" max="23" width="11.53515625" style="17" bestFit="1" customWidth="1"/>
    <col min="24" max="24" width="13.69140625" style="17" customWidth="1"/>
    <col min="25" max="26" width="9.3828125" style="17" bestFit="1" customWidth="1"/>
    <col min="27" max="16384" width="5.69140625" style="17"/>
  </cols>
  <sheetData>
    <row r="1" spans="1:26">
      <c r="A1" s="15"/>
      <c r="B1" s="16"/>
    </row>
    <row r="2" spans="1:26" ht="23.15">
      <c r="A2" s="200" t="s">
        <v>203</v>
      </c>
      <c r="B2" s="200"/>
      <c r="C2" s="200"/>
      <c r="D2" s="200"/>
      <c r="E2" s="200"/>
      <c r="F2" s="200"/>
      <c r="G2" s="200"/>
      <c r="H2" s="18"/>
    </row>
    <row r="3" spans="1:26" ht="23.6" thickBot="1">
      <c r="A3" s="201" t="s">
        <v>204</v>
      </c>
      <c r="B3" s="201"/>
      <c r="C3" s="201"/>
      <c r="D3" s="201"/>
      <c r="E3" s="201"/>
      <c r="F3" s="201"/>
      <c r="G3" s="201"/>
      <c r="H3" s="19"/>
      <c r="I3" s="20"/>
      <c r="J3" s="20"/>
      <c r="K3" s="21"/>
      <c r="L3" s="22"/>
      <c r="M3" s="23"/>
    </row>
    <row r="4" spans="1:26" s="26" customFormat="1" ht="23.6" thickBot="1">
      <c r="A4" s="19"/>
      <c r="B4" s="19">
        <v>2023</v>
      </c>
      <c r="C4" s="19"/>
      <c r="D4" s="19"/>
      <c r="E4" s="19"/>
      <c r="F4" s="19"/>
      <c r="G4" s="202" t="s">
        <v>117</v>
      </c>
      <c r="H4" s="198"/>
      <c r="I4" s="198"/>
      <c r="J4" s="199"/>
      <c r="K4" s="198" t="s">
        <v>118</v>
      </c>
      <c r="L4" s="198"/>
      <c r="M4" s="198"/>
      <c r="N4" s="199"/>
      <c r="O4" s="198" t="s">
        <v>119</v>
      </c>
      <c r="P4" s="198"/>
      <c r="Q4" s="198"/>
      <c r="R4" s="199"/>
      <c r="S4" s="198" t="s">
        <v>120</v>
      </c>
      <c r="T4" s="198"/>
      <c r="U4" s="198"/>
      <c r="V4" s="199"/>
      <c r="W4" s="198" t="s">
        <v>121</v>
      </c>
      <c r="X4" s="198"/>
      <c r="Y4" s="198"/>
      <c r="Z4" s="199"/>
    </row>
    <row r="5" spans="1:26" s="16" customFormat="1" ht="29.6" thickBot="1">
      <c r="A5" s="27" t="s">
        <v>122</v>
      </c>
      <c r="B5" s="25" t="s">
        <v>1</v>
      </c>
      <c r="C5" s="25" t="s">
        <v>123</v>
      </c>
      <c r="D5" s="25" t="s">
        <v>124</v>
      </c>
      <c r="E5" s="24" t="s">
        <v>125</v>
      </c>
      <c r="F5" s="28" t="s">
        <v>126</v>
      </c>
      <c r="G5" s="29" t="s">
        <v>127</v>
      </c>
      <c r="H5" s="30" t="s">
        <v>127</v>
      </c>
      <c r="I5" s="30" t="s">
        <v>128</v>
      </c>
      <c r="J5" s="30" t="s">
        <v>129</v>
      </c>
      <c r="K5" s="30" t="s">
        <v>127</v>
      </c>
      <c r="L5" s="30" t="s">
        <v>127</v>
      </c>
      <c r="M5" s="30" t="s">
        <v>128</v>
      </c>
      <c r="N5" s="30" t="s">
        <v>129</v>
      </c>
      <c r="O5" s="30" t="s">
        <v>127</v>
      </c>
      <c r="P5" s="30" t="s">
        <v>127</v>
      </c>
      <c r="Q5" s="30" t="s">
        <v>128</v>
      </c>
      <c r="R5" s="30" t="s">
        <v>129</v>
      </c>
      <c r="S5" s="30" t="s">
        <v>127</v>
      </c>
      <c r="T5" s="30" t="s">
        <v>127</v>
      </c>
      <c r="U5" s="30" t="s">
        <v>128</v>
      </c>
      <c r="V5" s="30" t="s">
        <v>129</v>
      </c>
      <c r="W5" s="30" t="s">
        <v>127</v>
      </c>
      <c r="X5" s="30" t="s">
        <v>127</v>
      </c>
      <c r="Y5" s="30" t="s">
        <v>128</v>
      </c>
      <c r="Z5" s="30" t="s">
        <v>129</v>
      </c>
    </row>
    <row r="6" spans="1:26">
      <c r="A6" s="31" t="s">
        <v>130</v>
      </c>
      <c r="B6" s="32" t="s">
        <v>131</v>
      </c>
      <c r="C6" s="33"/>
      <c r="D6" s="34"/>
      <c r="E6" s="34"/>
      <c r="F6" s="35"/>
      <c r="G6" s="36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>
      <c r="A7" s="38">
        <v>1</v>
      </c>
      <c r="B7" s="39" t="s">
        <v>31</v>
      </c>
      <c r="C7" s="40" t="s">
        <v>132</v>
      </c>
      <c r="D7" s="39" t="s">
        <v>133</v>
      </c>
      <c r="E7" s="41" t="s">
        <v>134</v>
      </c>
      <c r="F7" s="42" t="s">
        <v>59</v>
      </c>
      <c r="G7" s="43">
        <v>45047</v>
      </c>
      <c r="H7" s="44">
        <v>45077</v>
      </c>
      <c r="I7" s="45">
        <f>NETWORKDAYS(G7,H7)-2</f>
        <v>21</v>
      </c>
      <c r="J7" s="45">
        <f>I7*8</f>
        <v>168</v>
      </c>
      <c r="K7" s="44">
        <v>45078</v>
      </c>
      <c r="L7" s="44">
        <v>45107</v>
      </c>
      <c r="M7" s="45">
        <f>NETWORKDAYS(K7,L7)-3</f>
        <v>19</v>
      </c>
      <c r="N7" s="45">
        <f>M7*8</f>
        <v>152</v>
      </c>
      <c r="O7" s="46">
        <v>45108</v>
      </c>
      <c r="P7" s="46">
        <v>45138</v>
      </c>
      <c r="Q7" s="47">
        <f>NETWORKDAYS(O7,P7)-1</f>
        <v>20</v>
      </c>
      <c r="R7" s="45">
        <f>Q7*8</f>
        <v>160</v>
      </c>
      <c r="S7" s="46">
        <v>45139</v>
      </c>
      <c r="T7" s="46">
        <v>45169</v>
      </c>
      <c r="U7" s="48">
        <f>NETWORKDAYS(S7,T7)-1</f>
        <v>22</v>
      </c>
      <c r="V7" s="45">
        <f>U7*8</f>
        <v>176</v>
      </c>
      <c r="W7" s="46">
        <v>45170</v>
      </c>
      <c r="X7" s="44">
        <v>45199</v>
      </c>
      <c r="Y7" s="49">
        <f>NETWORKDAYS(W7,X7)-1</f>
        <v>20</v>
      </c>
      <c r="Z7" s="45">
        <f>Y7*8</f>
        <v>160</v>
      </c>
    </row>
    <row r="8" spans="1:26">
      <c r="A8" s="31" t="s">
        <v>135</v>
      </c>
      <c r="B8" s="32" t="s">
        <v>136</v>
      </c>
      <c r="C8" s="50"/>
      <c r="D8" s="34"/>
      <c r="E8" s="34"/>
      <c r="F8" s="35"/>
      <c r="G8" s="51"/>
      <c r="H8" s="52"/>
      <c r="I8" s="52"/>
      <c r="J8" s="52"/>
      <c r="K8" s="52"/>
      <c r="L8" s="52"/>
      <c r="M8" s="52"/>
      <c r="N8" s="52"/>
      <c r="O8" s="53"/>
      <c r="P8" s="53"/>
      <c r="Q8" s="52"/>
      <c r="R8" s="52"/>
      <c r="S8" s="53"/>
      <c r="T8" s="53"/>
      <c r="U8" s="52"/>
      <c r="V8" s="52"/>
      <c r="W8" s="53"/>
      <c r="X8" s="53"/>
      <c r="Y8" s="52"/>
      <c r="Z8" s="52"/>
    </row>
    <row r="9" spans="1:26">
      <c r="A9" s="38">
        <v>5</v>
      </c>
      <c r="B9" s="39" t="s">
        <v>35</v>
      </c>
      <c r="C9" s="40" t="s">
        <v>137</v>
      </c>
      <c r="D9" s="39" t="s">
        <v>138</v>
      </c>
      <c r="E9" s="41" t="s">
        <v>139</v>
      </c>
      <c r="F9" s="42" t="s">
        <v>62</v>
      </c>
      <c r="G9" s="54">
        <v>45047</v>
      </c>
      <c r="H9" s="44">
        <v>45077</v>
      </c>
      <c r="I9" s="45">
        <f>NETWORKDAYS(G9,H9)-2</f>
        <v>21</v>
      </c>
      <c r="J9" s="45">
        <f>I9*8</f>
        <v>168</v>
      </c>
      <c r="K9" s="44">
        <v>45078</v>
      </c>
      <c r="L9" s="44">
        <v>45107</v>
      </c>
      <c r="M9" s="45">
        <f>NETWORKDAYS(K9,L9)-3</f>
        <v>19</v>
      </c>
      <c r="N9" s="45">
        <f>M9*8</f>
        <v>152</v>
      </c>
      <c r="O9" s="46">
        <v>45108</v>
      </c>
      <c r="P9" s="46">
        <v>45138</v>
      </c>
      <c r="Q9" s="55">
        <f>NETWORKDAYS(O9,P9)-1</f>
        <v>20</v>
      </c>
      <c r="R9" s="45">
        <f>Q9*8</f>
        <v>160</v>
      </c>
      <c r="S9" s="46">
        <v>45139</v>
      </c>
      <c r="T9" s="46">
        <v>45169</v>
      </c>
      <c r="U9" s="48">
        <f t="shared" ref="U9:U11" si="0">NETWORKDAYS(S9,T9)-1</f>
        <v>22</v>
      </c>
      <c r="V9" s="45">
        <f>U9*8</f>
        <v>176</v>
      </c>
      <c r="W9" s="46">
        <v>45170</v>
      </c>
      <c r="X9" s="44">
        <v>45199</v>
      </c>
      <c r="Y9" s="49">
        <f>NETWORKDAYS(W9,X9)-1</f>
        <v>20</v>
      </c>
      <c r="Z9" s="45">
        <f>Y9*8</f>
        <v>160</v>
      </c>
    </row>
    <row r="10" spans="1:26">
      <c r="A10" s="38">
        <v>6</v>
      </c>
      <c r="B10" s="39" t="s">
        <v>34</v>
      </c>
      <c r="C10" s="40" t="s">
        <v>140</v>
      </c>
      <c r="D10" s="39" t="s">
        <v>141</v>
      </c>
      <c r="E10" s="41" t="s">
        <v>142</v>
      </c>
      <c r="F10" s="42" t="s">
        <v>62</v>
      </c>
      <c r="G10" s="54">
        <v>45047</v>
      </c>
      <c r="H10" s="44">
        <v>45077</v>
      </c>
      <c r="I10" s="45">
        <f t="shared" ref="I10:I11" si="1">NETWORKDAYS(G10,H10)-2</f>
        <v>21</v>
      </c>
      <c r="J10" s="45">
        <f t="shared" ref="J10:J11" si="2">I10*8</f>
        <v>168</v>
      </c>
      <c r="K10" s="44">
        <v>45078</v>
      </c>
      <c r="L10" s="44">
        <v>45107</v>
      </c>
      <c r="M10" s="45">
        <f t="shared" ref="M10:M11" si="3">NETWORKDAYS(K10,L10)-3</f>
        <v>19</v>
      </c>
      <c r="N10" s="45">
        <f t="shared" ref="N10:N11" si="4">M10*8</f>
        <v>152</v>
      </c>
      <c r="O10" s="46">
        <v>45108</v>
      </c>
      <c r="P10" s="46">
        <v>45138</v>
      </c>
      <c r="Q10" s="55">
        <f t="shared" ref="Q10:Q11" si="5">NETWORKDAYS(O10,P10)-1</f>
        <v>20</v>
      </c>
      <c r="R10" s="45">
        <f t="shared" ref="R10:R11" si="6">Q10*8</f>
        <v>160</v>
      </c>
      <c r="S10" s="46">
        <v>45139</v>
      </c>
      <c r="T10" s="46">
        <v>45169</v>
      </c>
      <c r="U10" s="48">
        <f t="shared" si="0"/>
        <v>22</v>
      </c>
      <c r="V10" s="45">
        <f t="shared" ref="V10:V11" si="7">U10*8</f>
        <v>176</v>
      </c>
      <c r="W10" s="46">
        <v>45170</v>
      </c>
      <c r="X10" s="44">
        <v>45199</v>
      </c>
      <c r="Y10" s="49">
        <f>NETWORKDAYS(W10,X10)-1</f>
        <v>20</v>
      </c>
      <c r="Z10" s="45">
        <f t="shared" ref="Z10:Z11" si="8">Y10*8</f>
        <v>160</v>
      </c>
    </row>
    <row r="11" spans="1:26">
      <c r="A11" s="38">
        <v>7</v>
      </c>
      <c r="B11" s="56" t="s">
        <v>38</v>
      </c>
      <c r="C11" s="57" t="s">
        <v>10</v>
      </c>
      <c r="D11" s="39" t="s">
        <v>143</v>
      </c>
      <c r="E11" s="41" t="s">
        <v>144</v>
      </c>
      <c r="F11" s="42" t="s">
        <v>61</v>
      </c>
      <c r="G11" s="58">
        <v>45056</v>
      </c>
      <c r="H11" s="44">
        <v>45077</v>
      </c>
      <c r="I11" s="45">
        <f t="shared" si="1"/>
        <v>14</v>
      </c>
      <c r="J11" s="45">
        <f t="shared" si="2"/>
        <v>112</v>
      </c>
      <c r="K11" s="44">
        <v>45078</v>
      </c>
      <c r="L11" s="44">
        <v>45107</v>
      </c>
      <c r="M11" s="45">
        <f t="shared" si="3"/>
        <v>19</v>
      </c>
      <c r="N11" s="45">
        <f t="shared" si="4"/>
        <v>152</v>
      </c>
      <c r="O11" s="46">
        <v>45108</v>
      </c>
      <c r="P11" s="46">
        <v>45138</v>
      </c>
      <c r="Q11" s="55">
        <f t="shared" si="5"/>
        <v>20</v>
      </c>
      <c r="R11" s="45">
        <f t="shared" si="6"/>
        <v>160</v>
      </c>
      <c r="S11" s="46">
        <v>45139</v>
      </c>
      <c r="T11" s="46">
        <v>45169</v>
      </c>
      <c r="U11" s="48">
        <f t="shared" si="0"/>
        <v>22</v>
      </c>
      <c r="V11" s="45">
        <f t="shared" si="7"/>
        <v>176</v>
      </c>
      <c r="W11" s="46">
        <v>45170</v>
      </c>
      <c r="X11" s="44">
        <v>45199</v>
      </c>
      <c r="Y11" s="49">
        <f>NETWORKDAYS(W11,X11)-1</f>
        <v>20</v>
      </c>
      <c r="Z11" s="45">
        <f t="shared" si="8"/>
        <v>160</v>
      </c>
    </row>
    <row r="12" spans="1:26">
      <c r="A12" s="38">
        <v>8</v>
      </c>
      <c r="B12" s="56"/>
      <c r="C12" s="57"/>
      <c r="D12" s="39"/>
      <c r="E12" s="41"/>
      <c r="F12" s="42" t="s">
        <v>61</v>
      </c>
      <c r="G12" s="59"/>
      <c r="H12" s="60"/>
      <c r="I12" s="61"/>
      <c r="J12" s="61"/>
      <c r="K12" s="60"/>
      <c r="L12" s="60"/>
      <c r="M12" s="61"/>
      <c r="N12" s="61"/>
      <c r="O12" s="62"/>
      <c r="P12" s="62"/>
      <c r="Q12" s="63"/>
      <c r="R12" s="61"/>
      <c r="S12" s="62"/>
      <c r="T12" s="62"/>
      <c r="U12" s="63"/>
      <c r="V12" s="61"/>
      <c r="W12" s="62"/>
      <c r="X12" s="62"/>
      <c r="Y12" s="63"/>
      <c r="Z12" s="61"/>
    </row>
    <row r="13" spans="1:26">
      <c r="A13" s="38">
        <v>9</v>
      </c>
      <c r="B13" s="56"/>
      <c r="C13" s="57"/>
      <c r="D13" s="39"/>
      <c r="E13" s="41"/>
      <c r="F13" s="42" t="s">
        <v>61</v>
      </c>
      <c r="G13" s="59"/>
      <c r="H13" s="60"/>
      <c r="I13" s="61"/>
      <c r="J13" s="61"/>
      <c r="K13" s="60"/>
      <c r="L13" s="60"/>
      <c r="M13" s="61"/>
      <c r="N13" s="61"/>
      <c r="O13" s="62"/>
      <c r="P13" s="62"/>
      <c r="Q13" s="63"/>
      <c r="R13" s="61"/>
      <c r="S13" s="62"/>
      <c r="T13" s="62"/>
      <c r="U13" s="63"/>
      <c r="V13" s="61"/>
      <c r="W13" s="62"/>
      <c r="X13" s="62"/>
      <c r="Y13" s="63"/>
      <c r="Z13" s="61"/>
    </row>
    <row r="14" spans="1:26" ht="15" thickBot="1">
      <c r="A14" s="38">
        <v>10</v>
      </c>
      <c r="B14" s="56"/>
      <c r="C14" s="57"/>
      <c r="D14" s="39"/>
      <c r="E14" s="41"/>
      <c r="F14" s="42" t="s">
        <v>61</v>
      </c>
      <c r="G14" s="59"/>
      <c r="H14" s="60"/>
      <c r="I14" s="61"/>
      <c r="J14" s="61"/>
      <c r="K14" s="60"/>
      <c r="L14" s="60"/>
      <c r="M14" s="61"/>
      <c r="N14" s="61"/>
      <c r="O14" s="62"/>
      <c r="P14" s="62"/>
      <c r="Q14" s="63"/>
      <c r="R14" s="61"/>
      <c r="S14" s="62"/>
      <c r="T14" s="62"/>
      <c r="U14" s="63"/>
      <c r="V14" s="61"/>
      <c r="W14" s="62"/>
      <c r="X14" s="62"/>
      <c r="Y14" s="63"/>
      <c r="Z14" s="61"/>
    </row>
    <row r="15" spans="1:26" ht="15" thickBot="1">
      <c r="A15" s="17"/>
      <c r="D15" s="17"/>
      <c r="E15" s="17"/>
      <c r="G15" s="196" t="s">
        <v>145</v>
      </c>
      <c r="H15" s="197"/>
      <c r="I15" s="197"/>
      <c r="J15" s="64">
        <f>SUM(J9:J10)</f>
        <v>336</v>
      </c>
      <c r="K15" s="196" t="s">
        <v>145</v>
      </c>
      <c r="L15" s="197"/>
      <c r="M15" s="197"/>
      <c r="N15" s="64">
        <f>SUM(N9:N10)</f>
        <v>304</v>
      </c>
      <c r="O15" s="196" t="s">
        <v>145</v>
      </c>
      <c r="P15" s="197"/>
      <c r="Q15" s="197"/>
      <c r="R15" s="64">
        <f>SUM(R9:R10)</f>
        <v>320</v>
      </c>
      <c r="S15" s="196" t="s">
        <v>145</v>
      </c>
      <c r="T15" s="197"/>
      <c r="U15" s="197"/>
      <c r="V15" s="64">
        <f>SUM(V9:V10)</f>
        <v>352</v>
      </c>
      <c r="W15" s="196" t="s">
        <v>145</v>
      </c>
      <c r="X15" s="197"/>
      <c r="Y15" s="197"/>
      <c r="Z15" s="64">
        <f>SUM(Z9:Z10)</f>
        <v>320</v>
      </c>
    </row>
    <row r="16" spans="1:26">
      <c r="A16" s="31" t="s">
        <v>146</v>
      </c>
      <c r="B16" s="32" t="s">
        <v>147</v>
      </c>
      <c r="C16" s="50"/>
      <c r="D16" s="34"/>
      <c r="E16" s="34"/>
      <c r="F16" s="35"/>
      <c r="G16" s="51"/>
      <c r="H16" s="52"/>
      <c r="I16" s="52"/>
      <c r="J16" s="52"/>
      <c r="K16" s="52"/>
      <c r="L16" s="52"/>
      <c r="M16" s="52"/>
      <c r="N16" s="52"/>
      <c r="O16" s="53"/>
      <c r="P16" s="53"/>
      <c r="Q16" s="52"/>
      <c r="R16" s="52"/>
      <c r="S16" s="53"/>
      <c r="T16" s="53"/>
      <c r="U16" s="52"/>
      <c r="V16" s="52"/>
      <c r="W16" s="53"/>
      <c r="X16" s="53"/>
      <c r="Y16" s="52"/>
      <c r="Z16" s="52"/>
    </row>
    <row r="17" spans="1:26">
      <c r="A17" s="38">
        <v>8</v>
      </c>
      <c r="B17" s="39" t="s">
        <v>42</v>
      </c>
      <c r="C17" s="40" t="s">
        <v>14</v>
      </c>
      <c r="D17" s="39" t="s">
        <v>148</v>
      </c>
      <c r="E17" s="41" t="s">
        <v>149</v>
      </c>
      <c r="F17" s="42" t="s">
        <v>63</v>
      </c>
      <c r="G17" s="54">
        <v>45047</v>
      </c>
      <c r="H17" s="44">
        <v>45077</v>
      </c>
      <c r="I17" s="45">
        <f t="shared" ref="I17:I20" si="9">NETWORKDAYS(G17,H17)-2</f>
        <v>21</v>
      </c>
      <c r="J17" s="45">
        <f t="shared" ref="J17:J20" si="10">I17*8</f>
        <v>168</v>
      </c>
      <c r="K17" s="44">
        <v>45078</v>
      </c>
      <c r="L17" s="44">
        <v>45107</v>
      </c>
      <c r="M17" s="45">
        <f t="shared" ref="M17:M23" si="11">NETWORKDAYS(K17,L17)-3</f>
        <v>19</v>
      </c>
      <c r="N17" s="45">
        <f t="shared" ref="N17:N23" si="12">M17*8</f>
        <v>152</v>
      </c>
      <c r="O17" s="46">
        <v>45108</v>
      </c>
      <c r="P17" s="46">
        <v>45138</v>
      </c>
      <c r="Q17" s="55">
        <f t="shared" ref="Q17:Q23" si="13">NETWORKDAYS(O17,P17)-1</f>
        <v>20</v>
      </c>
      <c r="R17" s="45">
        <f t="shared" ref="R17:R23" si="14">Q17*8</f>
        <v>160</v>
      </c>
      <c r="S17" s="46">
        <v>45139</v>
      </c>
      <c r="T17" s="46">
        <v>45169</v>
      </c>
      <c r="U17" s="48">
        <f t="shared" ref="U17:U20" si="15">NETWORKDAYS(S17,T17)-1</f>
        <v>22</v>
      </c>
      <c r="V17" s="45">
        <f t="shared" ref="V17:V20" si="16">U17*8</f>
        <v>176</v>
      </c>
      <c r="W17" s="46">
        <v>45170</v>
      </c>
      <c r="X17" s="44">
        <v>45199</v>
      </c>
      <c r="Y17" s="49">
        <f t="shared" ref="Y17:Y20" si="17">NETWORKDAYS(W17,X17)-1</f>
        <v>20</v>
      </c>
      <c r="Z17" s="45">
        <f t="shared" ref="Z17:Z20" si="18">Y17*8</f>
        <v>160</v>
      </c>
    </row>
    <row r="18" spans="1:26">
      <c r="A18" s="38">
        <v>9</v>
      </c>
      <c r="B18" s="39" t="s">
        <v>43</v>
      </c>
      <c r="C18" s="40" t="s">
        <v>15</v>
      </c>
      <c r="D18" s="39" t="s">
        <v>150</v>
      </c>
      <c r="E18" s="41" t="s">
        <v>151</v>
      </c>
      <c r="F18" s="42" t="s">
        <v>61</v>
      </c>
      <c r="G18" s="54">
        <v>45047</v>
      </c>
      <c r="H18" s="44">
        <v>45077</v>
      </c>
      <c r="I18" s="45">
        <f t="shared" si="9"/>
        <v>21</v>
      </c>
      <c r="J18" s="45">
        <f t="shared" si="10"/>
        <v>168</v>
      </c>
      <c r="K18" s="44">
        <v>45078</v>
      </c>
      <c r="L18" s="44">
        <v>45107</v>
      </c>
      <c r="M18" s="45">
        <f t="shared" si="11"/>
        <v>19</v>
      </c>
      <c r="N18" s="45">
        <f t="shared" si="12"/>
        <v>152</v>
      </c>
      <c r="O18" s="46">
        <v>45108</v>
      </c>
      <c r="P18" s="46">
        <v>45138</v>
      </c>
      <c r="Q18" s="55">
        <f t="shared" si="13"/>
        <v>20</v>
      </c>
      <c r="R18" s="45">
        <f t="shared" si="14"/>
        <v>160</v>
      </c>
      <c r="S18" s="46">
        <v>45139</v>
      </c>
      <c r="T18" s="46">
        <v>45169</v>
      </c>
      <c r="U18" s="48">
        <f t="shared" si="15"/>
        <v>22</v>
      </c>
      <c r="V18" s="45">
        <f t="shared" si="16"/>
        <v>176</v>
      </c>
      <c r="W18" s="46">
        <v>45170</v>
      </c>
      <c r="X18" s="44">
        <v>45199</v>
      </c>
      <c r="Y18" s="49">
        <f t="shared" si="17"/>
        <v>20</v>
      </c>
      <c r="Z18" s="45">
        <f t="shared" si="18"/>
        <v>160</v>
      </c>
    </row>
    <row r="19" spans="1:26">
      <c r="A19" s="38">
        <v>10</v>
      </c>
      <c r="B19" s="39" t="s">
        <v>152</v>
      </c>
      <c r="C19" s="40" t="s">
        <v>153</v>
      </c>
      <c r="D19" s="39" t="s">
        <v>154</v>
      </c>
      <c r="E19" s="41" t="s">
        <v>151</v>
      </c>
      <c r="F19" s="42" t="s">
        <v>61</v>
      </c>
      <c r="G19" s="54">
        <v>45047</v>
      </c>
      <c r="H19" s="44">
        <v>45077</v>
      </c>
      <c r="I19" s="45">
        <f t="shared" si="9"/>
        <v>21</v>
      </c>
      <c r="J19" s="45">
        <f t="shared" si="10"/>
        <v>168</v>
      </c>
      <c r="K19" s="44">
        <v>45078</v>
      </c>
      <c r="L19" s="44">
        <v>45107</v>
      </c>
      <c r="M19" s="45">
        <f t="shared" si="11"/>
        <v>19</v>
      </c>
      <c r="N19" s="45">
        <f t="shared" si="12"/>
        <v>152</v>
      </c>
      <c r="O19" s="46">
        <v>45108</v>
      </c>
      <c r="P19" s="46">
        <v>45138</v>
      </c>
      <c r="Q19" s="55">
        <f t="shared" si="13"/>
        <v>20</v>
      </c>
      <c r="R19" s="45">
        <f t="shared" si="14"/>
        <v>160</v>
      </c>
      <c r="S19" s="46">
        <v>45139</v>
      </c>
      <c r="T19" s="46">
        <v>45169</v>
      </c>
      <c r="U19" s="48">
        <f t="shared" si="15"/>
        <v>22</v>
      </c>
      <c r="V19" s="45">
        <f t="shared" si="16"/>
        <v>176</v>
      </c>
      <c r="W19" s="46">
        <v>45170</v>
      </c>
      <c r="X19" s="44">
        <v>45199</v>
      </c>
      <c r="Y19" s="49">
        <f t="shared" si="17"/>
        <v>20</v>
      </c>
      <c r="Z19" s="45">
        <v>0</v>
      </c>
    </row>
    <row r="20" spans="1:26" ht="15" thickBot="1">
      <c r="A20" s="38">
        <v>11</v>
      </c>
      <c r="B20" s="56" t="s">
        <v>44</v>
      </c>
      <c r="C20" s="57" t="s">
        <v>16</v>
      </c>
      <c r="D20" s="39" t="s">
        <v>155</v>
      </c>
      <c r="E20" s="41" t="s">
        <v>156</v>
      </c>
      <c r="F20" s="42" t="s">
        <v>61</v>
      </c>
      <c r="G20" s="58">
        <v>45056</v>
      </c>
      <c r="H20" s="44">
        <v>45077</v>
      </c>
      <c r="I20" s="45">
        <f t="shared" si="9"/>
        <v>14</v>
      </c>
      <c r="J20" s="45">
        <f t="shared" si="10"/>
        <v>112</v>
      </c>
      <c r="K20" s="44">
        <v>45078</v>
      </c>
      <c r="L20" s="44">
        <v>45107</v>
      </c>
      <c r="M20" s="45">
        <f t="shared" si="11"/>
        <v>19</v>
      </c>
      <c r="N20" s="45">
        <f t="shared" si="12"/>
        <v>152</v>
      </c>
      <c r="O20" s="46">
        <v>45108</v>
      </c>
      <c r="P20" s="46">
        <v>45138</v>
      </c>
      <c r="Q20" s="55">
        <f t="shared" si="13"/>
        <v>20</v>
      </c>
      <c r="R20" s="45">
        <f t="shared" si="14"/>
        <v>160</v>
      </c>
      <c r="S20" s="46">
        <v>45139</v>
      </c>
      <c r="T20" s="46">
        <v>45169</v>
      </c>
      <c r="U20" s="48">
        <f t="shared" si="15"/>
        <v>22</v>
      </c>
      <c r="V20" s="45">
        <f t="shared" si="16"/>
        <v>176</v>
      </c>
      <c r="W20" s="46">
        <v>45170</v>
      </c>
      <c r="X20" s="44">
        <v>45199</v>
      </c>
      <c r="Y20" s="49">
        <f t="shared" si="17"/>
        <v>20</v>
      </c>
      <c r="Z20" s="45">
        <f t="shared" si="18"/>
        <v>160</v>
      </c>
    </row>
    <row r="21" spans="1:26" ht="15" thickBot="1">
      <c r="A21" s="17"/>
      <c r="D21" s="17"/>
      <c r="E21" s="17"/>
      <c r="G21" s="196" t="s">
        <v>145</v>
      </c>
      <c r="H21" s="197"/>
      <c r="I21" s="197"/>
      <c r="J21" s="64">
        <f>SUM(J17:J20)</f>
        <v>616</v>
      </c>
      <c r="K21" s="196" t="s">
        <v>145</v>
      </c>
      <c r="L21" s="197"/>
      <c r="M21" s="197"/>
      <c r="N21" s="64">
        <f>SUM(N17:N20)</f>
        <v>608</v>
      </c>
      <c r="O21" s="196" t="s">
        <v>145</v>
      </c>
      <c r="P21" s="197"/>
      <c r="Q21" s="197"/>
      <c r="R21" s="64">
        <f>SUM(R17:R20)</f>
        <v>640</v>
      </c>
      <c r="S21" s="196" t="s">
        <v>145</v>
      </c>
      <c r="T21" s="197"/>
      <c r="U21" s="197"/>
      <c r="V21" s="64">
        <f>SUM(V17:V20)</f>
        <v>704</v>
      </c>
      <c r="W21" s="196" t="s">
        <v>145</v>
      </c>
      <c r="X21" s="197"/>
      <c r="Y21" s="197"/>
      <c r="Z21" s="64">
        <f>SUM(Z17:Z20)</f>
        <v>480</v>
      </c>
    </row>
    <row r="22" spans="1:26">
      <c r="A22" s="31" t="s">
        <v>157</v>
      </c>
      <c r="B22" s="32" t="s">
        <v>158</v>
      </c>
      <c r="C22" s="50"/>
      <c r="D22" s="34"/>
      <c r="E22" s="34"/>
      <c r="F22" s="35"/>
      <c r="G22" s="51"/>
      <c r="H22" s="52"/>
      <c r="I22" s="52"/>
      <c r="J22" s="52"/>
      <c r="K22" s="52"/>
      <c r="L22" s="52"/>
      <c r="M22" s="52"/>
      <c r="N22" s="52"/>
      <c r="O22" s="53"/>
      <c r="P22" s="53"/>
      <c r="Q22" s="52"/>
      <c r="R22" s="52"/>
      <c r="S22" s="53"/>
      <c r="T22" s="53"/>
      <c r="U22" s="52"/>
      <c r="V22" s="52"/>
      <c r="W22" s="53"/>
      <c r="X22" s="53"/>
      <c r="Y22" s="52"/>
      <c r="Z22" s="52"/>
    </row>
    <row r="23" spans="1:26">
      <c r="A23" s="38">
        <v>12</v>
      </c>
      <c r="B23" s="65" t="s">
        <v>159</v>
      </c>
      <c r="C23" s="57" t="s">
        <v>160</v>
      </c>
      <c r="D23" s="39" t="s">
        <v>160</v>
      </c>
      <c r="E23" s="41" t="s">
        <v>161</v>
      </c>
      <c r="F23" s="42" t="s">
        <v>63</v>
      </c>
      <c r="G23" s="59"/>
      <c r="H23" s="60"/>
      <c r="I23" s="61"/>
      <c r="J23" s="61"/>
      <c r="K23" s="44">
        <v>45078</v>
      </c>
      <c r="L23" s="44">
        <v>45107</v>
      </c>
      <c r="M23" s="45">
        <f t="shared" si="11"/>
        <v>19</v>
      </c>
      <c r="N23" s="45">
        <f t="shared" si="12"/>
        <v>152</v>
      </c>
      <c r="O23" s="46">
        <v>45108</v>
      </c>
      <c r="P23" s="46">
        <v>45138</v>
      </c>
      <c r="Q23" s="55">
        <f t="shared" si="13"/>
        <v>20</v>
      </c>
      <c r="R23" s="45">
        <f t="shared" si="14"/>
        <v>160</v>
      </c>
      <c r="S23" s="46">
        <v>45139</v>
      </c>
      <c r="T23" s="46">
        <v>45169</v>
      </c>
      <c r="U23" s="48">
        <f t="shared" ref="U23:U41" si="19">NETWORKDAYS(S23,T23)-1</f>
        <v>22</v>
      </c>
      <c r="V23" s="45">
        <f t="shared" ref="V23:V32" si="20">U23*8</f>
        <v>176</v>
      </c>
      <c r="W23" s="62"/>
      <c r="X23" s="60"/>
      <c r="Y23" s="66"/>
      <c r="Z23" s="61"/>
    </row>
    <row r="24" spans="1:26">
      <c r="A24" s="38">
        <v>2</v>
      </c>
      <c r="B24" s="39" t="s">
        <v>162</v>
      </c>
      <c r="C24" s="40" t="s">
        <v>163</v>
      </c>
      <c r="D24" s="39" t="s">
        <v>164</v>
      </c>
      <c r="E24" s="67" t="s">
        <v>165</v>
      </c>
      <c r="F24" s="42" t="s">
        <v>166</v>
      </c>
      <c r="G24" s="54">
        <v>45047</v>
      </c>
      <c r="H24" s="44">
        <v>45077</v>
      </c>
      <c r="I24" s="45">
        <f t="shared" ref="I24:I25" si="21">NETWORKDAYS(G24,H24)-2</f>
        <v>21</v>
      </c>
      <c r="J24" s="45">
        <f t="shared" ref="J24:J25" si="22">I24*8</f>
        <v>168</v>
      </c>
      <c r="K24" s="60"/>
      <c r="L24" s="60"/>
      <c r="M24" s="61"/>
      <c r="N24" s="61"/>
      <c r="O24" s="62"/>
      <c r="P24" s="62"/>
      <c r="Q24" s="63"/>
      <c r="R24" s="61"/>
      <c r="S24" s="62"/>
      <c r="T24" s="62"/>
      <c r="U24" s="68"/>
      <c r="V24" s="61"/>
      <c r="W24" s="62"/>
      <c r="X24" s="60"/>
      <c r="Y24" s="66"/>
      <c r="Z24" s="61"/>
    </row>
    <row r="25" spans="1:26">
      <c r="A25" s="38">
        <v>4</v>
      </c>
      <c r="B25" s="39" t="s">
        <v>33</v>
      </c>
      <c r="C25" s="40" t="s">
        <v>5</v>
      </c>
      <c r="D25" s="39" t="s">
        <v>167</v>
      </c>
      <c r="E25" s="67" t="s">
        <v>168</v>
      </c>
      <c r="F25" s="42" t="s">
        <v>60</v>
      </c>
      <c r="G25" s="54">
        <v>45047</v>
      </c>
      <c r="H25" s="44">
        <v>45077</v>
      </c>
      <c r="I25" s="45">
        <f t="shared" si="21"/>
        <v>21</v>
      </c>
      <c r="J25" s="45">
        <f t="shared" si="22"/>
        <v>168</v>
      </c>
      <c r="K25" s="44">
        <v>45078</v>
      </c>
      <c r="L25" s="44">
        <v>45107</v>
      </c>
      <c r="M25" s="45">
        <f t="shared" ref="M25" si="23">NETWORKDAYS(K25,L25)-3</f>
        <v>19</v>
      </c>
      <c r="N25" s="45">
        <f t="shared" ref="N25" si="24">M25*8</f>
        <v>152</v>
      </c>
      <c r="O25" s="46">
        <v>45108</v>
      </c>
      <c r="P25" s="46">
        <v>45138</v>
      </c>
      <c r="Q25" s="55">
        <f t="shared" ref="Q25:Q32" si="25">NETWORKDAYS(O25,P25)-1</f>
        <v>20</v>
      </c>
      <c r="R25" s="45">
        <f t="shared" ref="R25:R32" si="26">Q25*8</f>
        <v>160</v>
      </c>
      <c r="S25" s="46">
        <v>45139</v>
      </c>
      <c r="T25" s="46">
        <v>45169</v>
      </c>
      <c r="U25" s="48">
        <f t="shared" si="19"/>
        <v>22</v>
      </c>
      <c r="V25" s="45">
        <f t="shared" si="20"/>
        <v>176</v>
      </c>
      <c r="W25" s="46">
        <v>45170</v>
      </c>
      <c r="X25" s="44">
        <v>45199</v>
      </c>
      <c r="Y25" s="49">
        <f t="shared" ref="Y25:Y41" si="27">NETWORKDAYS(W25,X25)-1</f>
        <v>20</v>
      </c>
      <c r="Z25" s="45">
        <f t="shared" ref="Z25:Z32" si="28">Y25*8</f>
        <v>160</v>
      </c>
    </row>
    <row r="26" spans="1:26">
      <c r="A26" s="38">
        <v>13</v>
      </c>
      <c r="B26" s="39" t="s">
        <v>48</v>
      </c>
      <c r="C26" s="40" t="s">
        <v>20</v>
      </c>
      <c r="D26" s="39" t="s">
        <v>169</v>
      </c>
      <c r="E26" s="41" t="s">
        <v>156</v>
      </c>
      <c r="F26" s="42" t="s">
        <v>61</v>
      </c>
      <c r="G26" s="58">
        <v>45051</v>
      </c>
      <c r="H26" s="44">
        <v>45077</v>
      </c>
      <c r="I26" s="45">
        <f>NETWORKDAYS(G26,H26)-2</f>
        <v>17</v>
      </c>
      <c r="J26" s="45">
        <f>I26*8</f>
        <v>136</v>
      </c>
      <c r="K26" s="44">
        <v>45078</v>
      </c>
      <c r="L26" s="44">
        <v>45107</v>
      </c>
      <c r="M26" s="45">
        <f>NETWORKDAYS(K26,L26)-3</f>
        <v>19</v>
      </c>
      <c r="N26" s="45">
        <f>M26*8</f>
        <v>152</v>
      </c>
      <c r="O26" s="46">
        <v>45108</v>
      </c>
      <c r="P26" s="46">
        <v>45138</v>
      </c>
      <c r="Q26" s="55">
        <f t="shared" si="25"/>
        <v>20</v>
      </c>
      <c r="R26" s="45">
        <f t="shared" si="26"/>
        <v>160</v>
      </c>
      <c r="S26" s="46">
        <v>45139</v>
      </c>
      <c r="T26" s="46">
        <v>45169</v>
      </c>
      <c r="U26" s="48">
        <f t="shared" si="19"/>
        <v>22</v>
      </c>
      <c r="V26" s="45">
        <f t="shared" si="20"/>
        <v>176</v>
      </c>
      <c r="W26" s="46">
        <v>45170</v>
      </c>
      <c r="X26" s="44">
        <v>45199</v>
      </c>
      <c r="Y26" s="49">
        <f t="shared" si="27"/>
        <v>20</v>
      </c>
      <c r="Z26" s="45">
        <f t="shared" si="28"/>
        <v>160</v>
      </c>
    </row>
    <row r="27" spans="1:26">
      <c r="A27" s="38">
        <v>14</v>
      </c>
      <c r="B27" s="39" t="s">
        <v>49</v>
      </c>
      <c r="C27" s="40" t="s">
        <v>170</v>
      </c>
      <c r="D27" s="39" t="s">
        <v>171</v>
      </c>
      <c r="E27" s="41" t="s">
        <v>172</v>
      </c>
      <c r="F27" s="42" t="s">
        <v>61</v>
      </c>
      <c r="G27" s="54">
        <v>45047</v>
      </c>
      <c r="H27" s="44">
        <v>45077</v>
      </c>
      <c r="I27" s="45">
        <f>NETWORKDAYS(G27,H27)-2</f>
        <v>21</v>
      </c>
      <c r="J27" s="45">
        <f>I27*8</f>
        <v>168</v>
      </c>
      <c r="K27" s="44">
        <v>45078</v>
      </c>
      <c r="L27" s="44">
        <v>45107</v>
      </c>
      <c r="M27" s="45">
        <f>NETWORKDAYS(K27,L27)-3</f>
        <v>19</v>
      </c>
      <c r="N27" s="45">
        <f>M27*8</f>
        <v>152</v>
      </c>
      <c r="O27" s="46">
        <v>45108</v>
      </c>
      <c r="P27" s="46">
        <v>45138</v>
      </c>
      <c r="Q27" s="55">
        <f t="shared" si="25"/>
        <v>20</v>
      </c>
      <c r="R27" s="45">
        <f t="shared" si="26"/>
        <v>160</v>
      </c>
      <c r="S27" s="46">
        <v>45139</v>
      </c>
      <c r="T27" s="46">
        <v>45169</v>
      </c>
      <c r="U27" s="48">
        <f t="shared" si="19"/>
        <v>22</v>
      </c>
      <c r="V27" s="45">
        <f t="shared" si="20"/>
        <v>176</v>
      </c>
      <c r="W27" s="46">
        <v>45170</v>
      </c>
      <c r="X27" s="44">
        <v>45199</v>
      </c>
      <c r="Y27" s="49">
        <f t="shared" si="27"/>
        <v>20</v>
      </c>
      <c r="Z27" s="45">
        <f t="shared" si="28"/>
        <v>160</v>
      </c>
    </row>
    <row r="28" spans="1:26">
      <c r="A28" s="38">
        <v>15</v>
      </c>
      <c r="B28" s="56" t="s">
        <v>50</v>
      </c>
      <c r="C28" s="57" t="s">
        <v>22</v>
      </c>
      <c r="D28" s="39" t="s">
        <v>173</v>
      </c>
      <c r="E28" s="41" t="s">
        <v>174</v>
      </c>
      <c r="F28" s="42" t="s">
        <v>61</v>
      </c>
      <c r="G28" s="58">
        <v>45056</v>
      </c>
      <c r="H28" s="44">
        <v>45077</v>
      </c>
      <c r="I28" s="45">
        <f>NETWORKDAYS(G28,H28)-2</f>
        <v>14</v>
      </c>
      <c r="J28" s="45">
        <f>I28*8</f>
        <v>112</v>
      </c>
      <c r="K28" s="44">
        <v>45078</v>
      </c>
      <c r="L28" s="44">
        <v>45107</v>
      </c>
      <c r="M28" s="45">
        <f>NETWORKDAYS(K28,L28)-3</f>
        <v>19</v>
      </c>
      <c r="N28" s="45">
        <f>M28*8</f>
        <v>152</v>
      </c>
      <c r="O28" s="46">
        <v>45108</v>
      </c>
      <c r="P28" s="46">
        <v>45138</v>
      </c>
      <c r="Q28" s="55">
        <f t="shared" si="25"/>
        <v>20</v>
      </c>
      <c r="R28" s="45">
        <f t="shared" si="26"/>
        <v>160</v>
      </c>
      <c r="S28" s="46">
        <v>45139</v>
      </c>
      <c r="T28" s="46">
        <v>45169</v>
      </c>
      <c r="U28" s="48">
        <f t="shared" si="19"/>
        <v>22</v>
      </c>
      <c r="V28" s="45">
        <f t="shared" si="20"/>
        <v>176</v>
      </c>
      <c r="W28" s="46">
        <v>45170</v>
      </c>
      <c r="X28" s="44">
        <v>45199</v>
      </c>
      <c r="Y28" s="49">
        <f t="shared" si="27"/>
        <v>20</v>
      </c>
      <c r="Z28" s="45">
        <f t="shared" si="28"/>
        <v>160</v>
      </c>
    </row>
    <row r="29" spans="1:26">
      <c r="A29" s="38">
        <v>16</v>
      </c>
      <c r="B29" s="56" t="s">
        <v>51</v>
      </c>
      <c r="C29" s="57" t="s">
        <v>23</v>
      </c>
      <c r="D29" s="39" t="s">
        <v>175</v>
      </c>
      <c r="E29" s="41" t="s">
        <v>151</v>
      </c>
      <c r="F29" s="42" t="s">
        <v>61</v>
      </c>
      <c r="G29" s="58">
        <v>45056</v>
      </c>
      <c r="H29" s="44">
        <v>45077</v>
      </c>
      <c r="I29" s="45">
        <f>NETWORKDAYS(G29,H29)-2</f>
        <v>14</v>
      </c>
      <c r="J29" s="45">
        <f>I29*8</f>
        <v>112</v>
      </c>
      <c r="K29" s="44">
        <v>45078</v>
      </c>
      <c r="L29" s="44">
        <v>45107</v>
      </c>
      <c r="M29" s="45">
        <f>NETWORKDAYS(K29,L29)-3</f>
        <v>19</v>
      </c>
      <c r="N29" s="45">
        <f>M29*8</f>
        <v>152</v>
      </c>
      <c r="O29" s="46">
        <v>45108</v>
      </c>
      <c r="P29" s="46">
        <v>45138</v>
      </c>
      <c r="Q29" s="55">
        <f t="shared" si="25"/>
        <v>20</v>
      </c>
      <c r="R29" s="45">
        <f t="shared" si="26"/>
        <v>160</v>
      </c>
      <c r="S29" s="46">
        <v>45139</v>
      </c>
      <c r="T29" s="46">
        <v>45169</v>
      </c>
      <c r="U29" s="48">
        <f t="shared" si="19"/>
        <v>22</v>
      </c>
      <c r="V29" s="45">
        <f t="shared" si="20"/>
        <v>176</v>
      </c>
      <c r="W29" s="46">
        <v>45170</v>
      </c>
      <c r="X29" s="44">
        <v>45199</v>
      </c>
      <c r="Y29" s="49">
        <f t="shared" si="27"/>
        <v>20</v>
      </c>
      <c r="Z29" s="45">
        <f t="shared" si="28"/>
        <v>160</v>
      </c>
    </row>
    <row r="30" spans="1:26">
      <c r="A30" s="38">
        <v>17</v>
      </c>
      <c r="B30" s="56" t="s">
        <v>176</v>
      </c>
      <c r="C30" s="57" t="s">
        <v>177</v>
      </c>
      <c r="D30" s="39" t="s">
        <v>178</v>
      </c>
      <c r="E30" s="41" t="s">
        <v>179</v>
      </c>
      <c r="F30" s="42" t="s">
        <v>61</v>
      </c>
      <c r="G30" s="58">
        <v>45056</v>
      </c>
      <c r="H30" s="44">
        <v>45077</v>
      </c>
      <c r="I30" s="45">
        <f>NETWORKDAYS(G30,H30)-2</f>
        <v>14</v>
      </c>
      <c r="J30" s="45">
        <f>I30*8</f>
        <v>112</v>
      </c>
      <c r="K30" s="44">
        <v>45078</v>
      </c>
      <c r="L30" s="44">
        <v>45107</v>
      </c>
      <c r="M30" s="45">
        <f>NETWORKDAYS(K30,L30)-3</f>
        <v>19</v>
      </c>
      <c r="N30" s="45">
        <f>M30*8</f>
        <v>152</v>
      </c>
      <c r="O30" s="46">
        <v>45108</v>
      </c>
      <c r="P30" s="46">
        <v>45138</v>
      </c>
      <c r="Q30" s="55">
        <f t="shared" si="25"/>
        <v>20</v>
      </c>
      <c r="R30" s="45">
        <f t="shared" si="26"/>
        <v>160</v>
      </c>
      <c r="S30" s="46">
        <v>45139</v>
      </c>
      <c r="T30" s="46">
        <v>45169</v>
      </c>
      <c r="U30" s="48">
        <f t="shared" si="19"/>
        <v>22</v>
      </c>
      <c r="V30" s="45">
        <f t="shared" si="20"/>
        <v>176</v>
      </c>
      <c r="W30" s="46">
        <v>45170</v>
      </c>
      <c r="X30" s="44">
        <v>45199</v>
      </c>
      <c r="Y30" s="49">
        <f t="shared" si="27"/>
        <v>20</v>
      </c>
      <c r="Z30" s="45">
        <f t="shared" si="28"/>
        <v>160</v>
      </c>
    </row>
    <row r="31" spans="1:26">
      <c r="A31" s="38">
        <v>18</v>
      </c>
      <c r="B31" s="56" t="s">
        <v>52</v>
      </c>
      <c r="C31" s="57" t="s">
        <v>180</v>
      </c>
      <c r="D31" s="39" t="s">
        <v>180</v>
      </c>
      <c r="E31" s="41" t="s">
        <v>151</v>
      </c>
      <c r="F31" s="42" t="s">
        <v>61</v>
      </c>
      <c r="G31" s="59"/>
      <c r="H31" s="60"/>
      <c r="I31" s="61"/>
      <c r="J31" s="61"/>
      <c r="K31" s="60"/>
      <c r="L31" s="60"/>
      <c r="M31" s="61"/>
      <c r="N31" s="61"/>
      <c r="O31" s="46">
        <v>45108</v>
      </c>
      <c r="P31" s="46">
        <v>45138</v>
      </c>
      <c r="Q31" s="55">
        <f t="shared" si="25"/>
        <v>20</v>
      </c>
      <c r="R31" s="45">
        <f t="shared" si="26"/>
        <v>160</v>
      </c>
      <c r="S31" s="46">
        <v>45139</v>
      </c>
      <c r="T31" s="46">
        <v>45169</v>
      </c>
      <c r="U31" s="48">
        <f t="shared" si="19"/>
        <v>22</v>
      </c>
      <c r="V31" s="45">
        <f t="shared" si="20"/>
        <v>176</v>
      </c>
      <c r="W31" s="46">
        <v>45170</v>
      </c>
      <c r="X31" s="44">
        <v>45199</v>
      </c>
      <c r="Y31" s="49">
        <f t="shared" si="27"/>
        <v>20</v>
      </c>
      <c r="Z31" s="45">
        <f t="shared" si="28"/>
        <v>160</v>
      </c>
    </row>
    <row r="32" spans="1:26">
      <c r="A32" s="38">
        <v>19</v>
      </c>
      <c r="B32" s="56" t="s">
        <v>53</v>
      </c>
      <c r="C32" s="57" t="s">
        <v>25</v>
      </c>
      <c r="D32" s="39" t="s">
        <v>181</v>
      </c>
      <c r="E32" s="41" t="s">
        <v>151</v>
      </c>
      <c r="F32" s="42" t="s">
        <v>61</v>
      </c>
      <c r="G32" s="59"/>
      <c r="H32" s="60"/>
      <c r="I32" s="61"/>
      <c r="J32" s="61"/>
      <c r="K32" s="60"/>
      <c r="L32" s="60"/>
      <c r="M32" s="61"/>
      <c r="N32" s="61"/>
      <c r="O32" s="46">
        <v>45108</v>
      </c>
      <c r="P32" s="46">
        <v>45138</v>
      </c>
      <c r="Q32" s="55">
        <f t="shared" si="25"/>
        <v>20</v>
      </c>
      <c r="R32" s="45">
        <f t="shared" si="26"/>
        <v>160</v>
      </c>
      <c r="S32" s="46">
        <v>45139</v>
      </c>
      <c r="T32" s="46">
        <v>45169</v>
      </c>
      <c r="U32" s="48">
        <f t="shared" si="19"/>
        <v>22</v>
      </c>
      <c r="V32" s="45">
        <f t="shared" si="20"/>
        <v>176</v>
      </c>
      <c r="W32" s="46">
        <v>45170</v>
      </c>
      <c r="X32" s="44">
        <v>45199</v>
      </c>
      <c r="Y32" s="49">
        <f t="shared" si="27"/>
        <v>20</v>
      </c>
      <c r="Z32" s="45">
        <f t="shared" si="28"/>
        <v>160</v>
      </c>
    </row>
    <row r="33" spans="1:26">
      <c r="A33" s="38">
        <v>20</v>
      </c>
      <c r="B33" s="56" t="s">
        <v>54</v>
      </c>
      <c r="C33" s="57" t="s">
        <v>26</v>
      </c>
      <c r="D33" s="39" t="s">
        <v>182</v>
      </c>
      <c r="E33" s="41" t="s">
        <v>174</v>
      </c>
      <c r="F33" s="42" t="s">
        <v>61</v>
      </c>
      <c r="G33" s="58">
        <v>45056</v>
      </c>
      <c r="H33" s="44">
        <v>45077</v>
      </c>
      <c r="I33" s="45">
        <f>NETWORKDAYS(G33,H33)-2</f>
        <v>14</v>
      </c>
      <c r="J33" s="45">
        <f>I33*8</f>
        <v>112</v>
      </c>
      <c r="K33" s="44">
        <v>45078</v>
      </c>
      <c r="L33" s="44">
        <v>45107</v>
      </c>
      <c r="M33" s="45">
        <f>NETWORKDAYS(K33,L33)-3</f>
        <v>19</v>
      </c>
      <c r="N33" s="45">
        <f>M33*8</f>
        <v>152</v>
      </c>
      <c r="O33" s="46">
        <v>45108</v>
      </c>
      <c r="P33" s="46">
        <v>45138</v>
      </c>
      <c r="Q33" s="55">
        <f>NETWORKDAYS(O33,P33)-1</f>
        <v>20</v>
      </c>
      <c r="R33" s="45">
        <f>Q33*8</f>
        <v>160</v>
      </c>
      <c r="S33" s="46">
        <v>45139</v>
      </c>
      <c r="T33" s="46">
        <v>45169</v>
      </c>
      <c r="U33" s="48">
        <f t="shared" si="19"/>
        <v>22</v>
      </c>
      <c r="V33" s="45">
        <f>U33*8</f>
        <v>176</v>
      </c>
      <c r="W33" s="46">
        <v>45170</v>
      </c>
      <c r="X33" s="44">
        <v>45199</v>
      </c>
      <c r="Y33" s="49">
        <f t="shared" si="27"/>
        <v>20</v>
      </c>
      <c r="Z33" s="45">
        <f>Y33*8</f>
        <v>160</v>
      </c>
    </row>
    <row r="34" spans="1:26">
      <c r="A34" s="38">
        <v>21</v>
      </c>
      <c r="B34" s="56" t="s">
        <v>47</v>
      </c>
      <c r="C34" s="57" t="s">
        <v>19</v>
      </c>
      <c r="D34" s="39" t="s">
        <v>183</v>
      </c>
      <c r="E34" s="41" t="s">
        <v>184</v>
      </c>
      <c r="F34" s="42" t="s">
        <v>63</v>
      </c>
      <c r="G34" s="59"/>
      <c r="H34" s="60"/>
      <c r="I34" s="61"/>
      <c r="J34" s="61"/>
      <c r="K34" s="60"/>
      <c r="L34" s="60"/>
      <c r="M34" s="61"/>
      <c r="N34" s="61"/>
      <c r="O34" s="62"/>
      <c r="P34" s="62"/>
      <c r="Q34" s="63"/>
      <c r="R34" s="61"/>
      <c r="S34" s="46">
        <v>45139</v>
      </c>
      <c r="T34" s="46">
        <v>45169</v>
      </c>
      <c r="U34" s="48">
        <f t="shared" si="19"/>
        <v>22</v>
      </c>
      <c r="V34" s="45">
        <f>U34*8</f>
        <v>176</v>
      </c>
      <c r="W34" s="46">
        <v>45170</v>
      </c>
      <c r="X34" s="44">
        <v>45199</v>
      </c>
      <c r="Y34" s="49">
        <f t="shared" si="27"/>
        <v>20</v>
      </c>
      <c r="Z34" s="45">
        <f>Y34*8</f>
        <v>160</v>
      </c>
    </row>
    <row r="35" spans="1:26">
      <c r="A35" s="38">
        <v>22</v>
      </c>
      <c r="B35" s="56" t="s">
        <v>185</v>
      </c>
      <c r="C35" s="57" t="s">
        <v>186</v>
      </c>
      <c r="D35" s="39" t="s">
        <v>187</v>
      </c>
      <c r="E35" s="41" t="s">
        <v>188</v>
      </c>
      <c r="F35" s="42" t="s">
        <v>63</v>
      </c>
      <c r="G35" s="59"/>
      <c r="H35" s="60"/>
      <c r="I35" s="61"/>
      <c r="J35" s="61"/>
      <c r="K35" s="60"/>
      <c r="L35" s="60"/>
      <c r="M35" s="61"/>
      <c r="N35" s="61"/>
      <c r="O35" s="46">
        <v>45108</v>
      </c>
      <c r="P35" s="46">
        <v>45138</v>
      </c>
      <c r="Q35" s="55">
        <f>NETWORKDAYS(O35,P35)-1</f>
        <v>20</v>
      </c>
      <c r="R35" s="45">
        <f>Q35*8</f>
        <v>160</v>
      </c>
      <c r="S35" s="46">
        <v>45139</v>
      </c>
      <c r="T35" s="46">
        <v>45169</v>
      </c>
      <c r="U35" s="48">
        <f t="shared" si="19"/>
        <v>22</v>
      </c>
      <c r="V35" s="45">
        <f>U35*8</f>
        <v>176</v>
      </c>
      <c r="W35" s="46">
        <v>45170</v>
      </c>
      <c r="X35" s="44">
        <v>45199</v>
      </c>
      <c r="Y35" s="49">
        <f t="shared" si="27"/>
        <v>20</v>
      </c>
      <c r="Z35" s="45">
        <f>Y35*8</f>
        <v>160</v>
      </c>
    </row>
    <row r="36" spans="1:26">
      <c r="A36" s="38">
        <v>23</v>
      </c>
      <c r="B36" s="56" t="s">
        <v>56</v>
      </c>
      <c r="C36" s="57" t="s">
        <v>28</v>
      </c>
      <c r="D36" s="39" t="s">
        <v>189</v>
      </c>
      <c r="E36" s="41" t="s">
        <v>156</v>
      </c>
      <c r="F36" s="42" t="s">
        <v>61</v>
      </c>
      <c r="G36" s="59"/>
      <c r="H36" s="60"/>
      <c r="I36" s="61"/>
      <c r="J36" s="61"/>
      <c r="K36" s="60"/>
      <c r="L36" s="60"/>
      <c r="M36" s="61"/>
      <c r="N36" s="61"/>
      <c r="O36" s="46">
        <v>45108</v>
      </c>
      <c r="P36" s="46">
        <v>45138</v>
      </c>
      <c r="Q36" s="55">
        <f>NETWORKDAYS(O36,P36)-1</f>
        <v>20</v>
      </c>
      <c r="R36" s="45">
        <f>Q36*8</f>
        <v>160</v>
      </c>
      <c r="S36" s="46">
        <v>45139</v>
      </c>
      <c r="T36" s="46">
        <v>45169</v>
      </c>
      <c r="U36" s="48">
        <f t="shared" si="19"/>
        <v>22</v>
      </c>
      <c r="V36" s="45">
        <f>U36*8</f>
        <v>176</v>
      </c>
      <c r="W36" s="46">
        <v>45170</v>
      </c>
      <c r="X36" s="44">
        <v>45199</v>
      </c>
      <c r="Y36" s="49">
        <f t="shared" si="27"/>
        <v>20</v>
      </c>
      <c r="Z36" s="45">
        <f>Y36*8</f>
        <v>160</v>
      </c>
    </row>
    <row r="37" spans="1:26">
      <c r="A37" s="38">
        <v>24</v>
      </c>
      <c r="B37" s="56" t="s">
        <v>190</v>
      </c>
      <c r="C37" s="57" t="s">
        <v>191</v>
      </c>
      <c r="D37" s="39" t="s">
        <v>192</v>
      </c>
      <c r="E37" s="41" t="s">
        <v>151</v>
      </c>
      <c r="F37" s="42" t="s">
        <v>61</v>
      </c>
      <c r="G37" s="59"/>
      <c r="H37" s="60"/>
      <c r="I37" s="61"/>
      <c r="J37" s="61"/>
      <c r="K37" s="60"/>
      <c r="L37" s="60"/>
      <c r="M37" s="61"/>
      <c r="N37" s="61"/>
      <c r="O37" s="62">
        <v>45108</v>
      </c>
      <c r="P37" s="62">
        <v>45138</v>
      </c>
      <c r="Q37" s="63">
        <f t="shared" ref="Q37:Q40" si="29">NETWORKDAYS(O37,P37)-1</f>
        <v>20</v>
      </c>
      <c r="R37" s="61">
        <f t="shared" ref="R37:R40" si="30">Q37*8</f>
        <v>160</v>
      </c>
      <c r="S37" s="46">
        <v>45139</v>
      </c>
      <c r="T37" s="46">
        <v>45169</v>
      </c>
      <c r="U37" s="48">
        <f t="shared" si="19"/>
        <v>22</v>
      </c>
      <c r="V37" s="45">
        <f t="shared" ref="V37:V41" si="31">U37*8</f>
        <v>176</v>
      </c>
      <c r="W37" s="46">
        <v>45170</v>
      </c>
      <c r="X37" s="44">
        <v>45199</v>
      </c>
      <c r="Y37" s="49">
        <f t="shared" si="27"/>
        <v>20</v>
      </c>
      <c r="Z37" s="45">
        <f t="shared" ref="Z37:Z41" si="32">Y37*8</f>
        <v>160</v>
      </c>
    </row>
    <row r="38" spans="1:26">
      <c r="A38" s="38">
        <v>25</v>
      </c>
      <c r="B38" s="56" t="s">
        <v>193</v>
      </c>
      <c r="C38" s="57" t="s">
        <v>194</v>
      </c>
      <c r="D38" s="39" t="s">
        <v>195</v>
      </c>
      <c r="E38" s="41" t="s">
        <v>196</v>
      </c>
      <c r="F38" s="42" t="s">
        <v>61</v>
      </c>
      <c r="G38" s="59"/>
      <c r="H38" s="60"/>
      <c r="I38" s="61"/>
      <c r="J38" s="61"/>
      <c r="K38" s="60"/>
      <c r="L38" s="60"/>
      <c r="M38" s="61"/>
      <c r="N38" s="61"/>
      <c r="O38" s="46">
        <v>45108</v>
      </c>
      <c r="P38" s="46">
        <v>45138</v>
      </c>
      <c r="Q38" s="55">
        <f t="shared" si="29"/>
        <v>20</v>
      </c>
      <c r="R38" s="45">
        <f t="shared" si="30"/>
        <v>160</v>
      </c>
      <c r="S38" s="46">
        <v>45139</v>
      </c>
      <c r="T38" s="46">
        <v>45169</v>
      </c>
      <c r="U38" s="48">
        <f t="shared" si="19"/>
        <v>22</v>
      </c>
      <c r="V38" s="45">
        <f t="shared" si="31"/>
        <v>176</v>
      </c>
      <c r="W38" s="62"/>
      <c r="X38" s="60"/>
      <c r="Y38" s="66"/>
      <c r="Z38" s="61"/>
    </row>
    <row r="39" spans="1:26">
      <c r="A39" s="69">
        <v>26</v>
      </c>
      <c r="B39" s="65" t="s">
        <v>58</v>
      </c>
      <c r="C39" s="70" t="s">
        <v>30</v>
      </c>
      <c r="D39" s="71" t="s">
        <v>197</v>
      </c>
      <c r="E39" s="16" t="s">
        <v>198</v>
      </c>
      <c r="F39" s="72" t="s">
        <v>61</v>
      </c>
      <c r="G39" s="73"/>
      <c r="H39" s="60"/>
      <c r="I39" s="61"/>
      <c r="J39" s="61"/>
      <c r="K39" s="60"/>
      <c r="L39" s="60"/>
      <c r="M39" s="61"/>
      <c r="N39" s="61"/>
      <c r="O39" s="46">
        <v>45108</v>
      </c>
      <c r="P39" s="46">
        <v>45138</v>
      </c>
      <c r="Q39" s="55">
        <f t="shared" si="29"/>
        <v>20</v>
      </c>
      <c r="R39" s="45">
        <f t="shared" si="30"/>
        <v>160</v>
      </c>
      <c r="S39" s="46">
        <v>45139</v>
      </c>
      <c r="T39" s="46">
        <v>45169</v>
      </c>
      <c r="U39" s="48">
        <f t="shared" si="19"/>
        <v>22</v>
      </c>
      <c r="V39" s="45">
        <f t="shared" si="31"/>
        <v>176</v>
      </c>
      <c r="W39" s="46">
        <v>45170</v>
      </c>
      <c r="X39" s="44">
        <v>45199</v>
      </c>
      <c r="Y39" s="49">
        <f t="shared" si="27"/>
        <v>20</v>
      </c>
      <c r="Z39" s="45">
        <f t="shared" si="32"/>
        <v>160</v>
      </c>
    </row>
    <row r="40" spans="1:26">
      <c r="A40" s="38">
        <v>3</v>
      </c>
      <c r="B40" s="39" t="s">
        <v>32</v>
      </c>
      <c r="C40" s="40" t="s">
        <v>199</v>
      </c>
      <c r="D40" s="39" t="s">
        <v>200</v>
      </c>
      <c r="E40" s="67" t="s">
        <v>168</v>
      </c>
      <c r="F40" s="72" t="s">
        <v>60</v>
      </c>
      <c r="G40" s="54">
        <v>45047</v>
      </c>
      <c r="H40" s="44">
        <v>45077</v>
      </c>
      <c r="I40" s="45">
        <f t="shared" ref="I40" si="33">NETWORKDAYS(G40,H40)-2</f>
        <v>21</v>
      </c>
      <c r="J40" s="45">
        <f t="shared" ref="J40" si="34">I40*8</f>
        <v>168</v>
      </c>
      <c r="K40" s="44">
        <v>45078</v>
      </c>
      <c r="L40" s="44">
        <v>45107</v>
      </c>
      <c r="M40" s="45">
        <f t="shared" ref="M40" si="35">NETWORKDAYS(K40,L40)-3</f>
        <v>19</v>
      </c>
      <c r="N40" s="45">
        <f t="shared" ref="N40" si="36">M40*8</f>
        <v>152</v>
      </c>
      <c r="O40" s="46">
        <v>45108</v>
      </c>
      <c r="P40" s="46">
        <v>45138</v>
      </c>
      <c r="Q40" s="55">
        <f t="shared" si="29"/>
        <v>20</v>
      </c>
      <c r="R40" s="45">
        <f t="shared" si="30"/>
        <v>160</v>
      </c>
      <c r="S40" s="46">
        <v>45139</v>
      </c>
      <c r="T40" s="46">
        <v>45169</v>
      </c>
      <c r="U40" s="48">
        <f t="shared" si="19"/>
        <v>22</v>
      </c>
      <c r="V40" s="45">
        <f t="shared" si="31"/>
        <v>176</v>
      </c>
      <c r="W40" s="46">
        <v>45170</v>
      </c>
      <c r="X40" s="44">
        <v>45199</v>
      </c>
      <c r="Y40" s="49">
        <f t="shared" si="27"/>
        <v>20</v>
      </c>
      <c r="Z40" s="45">
        <f t="shared" si="32"/>
        <v>160</v>
      </c>
    </row>
    <row r="41" spans="1:26">
      <c r="A41" s="38">
        <v>24</v>
      </c>
      <c r="B41" s="38" t="s">
        <v>55</v>
      </c>
      <c r="C41" s="40" t="s">
        <v>201</v>
      </c>
      <c r="D41" s="38" t="s">
        <v>202</v>
      </c>
      <c r="E41" s="38"/>
      <c r="F41" s="72" t="s">
        <v>61</v>
      </c>
      <c r="G41" s="74"/>
      <c r="H41" s="75"/>
      <c r="I41" s="76"/>
      <c r="J41" s="76"/>
      <c r="K41" s="75"/>
      <c r="L41" s="75"/>
      <c r="M41" s="76"/>
      <c r="N41" s="76"/>
      <c r="O41" s="77"/>
      <c r="P41" s="77"/>
      <c r="Q41" s="78"/>
      <c r="R41" s="76"/>
      <c r="S41" s="46">
        <v>45139</v>
      </c>
      <c r="T41" s="46">
        <v>45169</v>
      </c>
      <c r="U41" s="48">
        <f t="shared" si="19"/>
        <v>22</v>
      </c>
      <c r="V41" s="45">
        <f t="shared" si="31"/>
        <v>176</v>
      </c>
      <c r="W41" s="46">
        <v>45170</v>
      </c>
      <c r="X41" s="44">
        <v>45199</v>
      </c>
      <c r="Y41" s="49">
        <f t="shared" si="27"/>
        <v>20</v>
      </c>
      <c r="Z41" s="45">
        <f t="shared" si="32"/>
        <v>160</v>
      </c>
    </row>
    <row r="42" spans="1:26" ht="15" thickBot="1">
      <c r="B42" s="16"/>
      <c r="C42" s="79"/>
      <c r="E42" s="80"/>
      <c r="F42" s="81"/>
      <c r="G42" s="82"/>
      <c r="H42" s="83"/>
      <c r="I42" s="84"/>
      <c r="J42" s="84"/>
      <c r="K42" s="83"/>
      <c r="L42" s="83"/>
      <c r="M42" s="84"/>
      <c r="N42" s="84"/>
      <c r="O42" s="85"/>
      <c r="P42" s="85"/>
      <c r="Q42" s="86"/>
      <c r="R42" s="84"/>
      <c r="S42" s="85"/>
      <c r="T42" s="85"/>
      <c r="U42" s="87"/>
      <c r="V42" s="84"/>
      <c r="W42" s="85"/>
      <c r="X42" s="83"/>
      <c r="Y42" s="86"/>
      <c r="Z42" s="84"/>
    </row>
    <row r="43" spans="1:26" ht="15" thickBot="1">
      <c r="A43" s="17"/>
      <c r="D43" s="17"/>
      <c r="E43" s="17"/>
      <c r="G43" s="196" t="s">
        <v>145</v>
      </c>
      <c r="H43" s="197"/>
      <c r="I43" s="197"/>
      <c r="J43" s="64">
        <f>SUM(J23:J40)</f>
        <v>1256</v>
      </c>
      <c r="K43" s="196" t="s">
        <v>145</v>
      </c>
      <c r="L43" s="197"/>
      <c r="M43" s="197"/>
      <c r="N43" s="64">
        <f>SUM(N23:N40)</f>
        <v>1368</v>
      </c>
      <c r="O43" s="196" t="s">
        <v>145</v>
      </c>
      <c r="P43" s="197"/>
      <c r="Q43" s="197"/>
      <c r="R43" s="64">
        <f>SUM(R23:R40)</f>
        <v>2560</v>
      </c>
      <c r="S43" s="196" t="s">
        <v>145</v>
      </c>
      <c r="T43" s="197"/>
      <c r="U43" s="197"/>
      <c r="V43" s="64">
        <f>SUM(V23:V40)</f>
        <v>2992</v>
      </c>
      <c r="W43" s="196" t="s">
        <v>145</v>
      </c>
      <c r="X43" s="197"/>
      <c r="Y43" s="197"/>
      <c r="Z43" s="64">
        <f>SUM(Z23:Z40)</f>
        <v>2400</v>
      </c>
    </row>
    <row r="44" spans="1:26" ht="15" thickBot="1">
      <c r="A44" s="88"/>
      <c r="B44" s="89"/>
      <c r="C44" s="90"/>
      <c r="D44" s="91"/>
      <c r="E44" s="92"/>
      <c r="F44" s="93"/>
      <c r="G44" s="94"/>
      <c r="H44" s="95"/>
      <c r="I44" s="96"/>
      <c r="J44" s="96"/>
      <c r="K44" s="95"/>
      <c r="L44" s="95"/>
      <c r="M44" s="96"/>
      <c r="N44" s="96"/>
      <c r="O44" s="44"/>
      <c r="P44" s="44"/>
      <c r="Q44" s="55"/>
      <c r="R44" s="97"/>
      <c r="S44" s="44"/>
      <c r="T44" s="44"/>
      <c r="U44" s="55"/>
      <c r="V44" s="97"/>
      <c r="W44" s="44"/>
      <c r="X44" s="44"/>
      <c r="Y44" s="55"/>
      <c r="Z44" s="97"/>
    </row>
    <row r="45" spans="1:26" ht="15" thickBot="1">
      <c r="A45" s="17"/>
      <c r="D45" s="17"/>
      <c r="E45" s="17"/>
      <c r="G45" s="196" t="s">
        <v>145</v>
      </c>
      <c r="H45" s="197"/>
      <c r="I45" s="197"/>
      <c r="J45" s="64">
        <v>2376</v>
      </c>
      <c r="K45" s="196" t="s">
        <v>145</v>
      </c>
      <c r="L45" s="197"/>
      <c r="M45" s="197"/>
      <c r="N45" s="64">
        <v>2376</v>
      </c>
      <c r="O45" s="196" t="s">
        <v>145</v>
      </c>
      <c r="P45" s="197"/>
      <c r="Q45" s="197"/>
      <c r="R45" s="64">
        <f>R7+R15+R21+R43</f>
        <v>3680</v>
      </c>
      <c r="S45" s="196" t="s">
        <v>145</v>
      </c>
      <c r="T45" s="197"/>
      <c r="U45" s="197"/>
      <c r="V45" s="64">
        <f>V7+V15+V21+V43</f>
        <v>4224</v>
      </c>
      <c r="W45" s="196" t="s">
        <v>145</v>
      </c>
      <c r="X45" s="197"/>
      <c r="Y45" s="197"/>
      <c r="Z45" s="64">
        <f>Z7+Z15+Z21+Z43</f>
        <v>3360</v>
      </c>
    </row>
    <row r="46" spans="1:26">
      <c r="A46" s="17"/>
      <c r="D46" s="17"/>
      <c r="E46" s="17"/>
      <c r="G46" s="17"/>
      <c r="H46" s="17"/>
      <c r="Q46" s="98"/>
      <c r="U46" s="98"/>
      <c r="Y46" s="98"/>
    </row>
    <row r="47" spans="1:26">
      <c r="A47" s="17"/>
      <c r="D47" s="17"/>
      <c r="E47" s="17"/>
      <c r="G47" s="17"/>
      <c r="H47" s="17"/>
      <c r="Q47" s="98"/>
      <c r="U47" s="98"/>
      <c r="Y47" s="98"/>
    </row>
    <row r="48" spans="1:26">
      <c r="A48" s="17"/>
      <c r="D48" s="17"/>
      <c r="E48" s="17"/>
      <c r="G48" s="17"/>
      <c r="H48" s="17"/>
      <c r="Q48" s="98"/>
      <c r="U48" s="98"/>
      <c r="Y48" s="98"/>
    </row>
    <row r="49" spans="1:25">
      <c r="A49" s="17"/>
      <c r="D49" s="17"/>
      <c r="E49" s="17"/>
      <c r="G49" s="17"/>
      <c r="H49" s="17"/>
      <c r="Q49" s="98"/>
      <c r="U49" s="98"/>
      <c r="Y49" s="98"/>
    </row>
    <row r="50" spans="1:25">
      <c r="A50" s="17"/>
      <c r="D50" s="17"/>
      <c r="E50" s="17"/>
      <c r="G50" s="17"/>
      <c r="H50" s="17"/>
      <c r="Q50" s="98"/>
      <c r="U50" s="98"/>
      <c r="Y50" s="98"/>
    </row>
    <row r="51" spans="1:25">
      <c r="A51" s="17"/>
      <c r="D51" s="17"/>
      <c r="E51" s="17"/>
      <c r="G51" s="17"/>
      <c r="H51" s="17"/>
      <c r="Q51" s="98"/>
      <c r="U51" s="98"/>
      <c r="Y51" s="98"/>
    </row>
  </sheetData>
  <mergeCells count="27">
    <mergeCell ref="A2:G2"/>
    <mergeCell ref="A3:G3"/>
    <mergeCell ref="G4:J4"/>
    <mergeCell ref="K4:N4"/>
    <mergeCell ref="O4:R4"/>
    <mergeCell ref="W4:Z4"/>
    <mergeCell ref="G15:I15"/>
    <mergeCell ref="K15:M15"/>
    <mergeCell ref="O15:Q15"/>
    <mergeCell ref="S15:U15"/>
    <mergeCell ref="W15:Y15"/>
    <mergeCell ref="S4:V4"/>
    <mergeCell ref="G43:I43"/>
    <mergeCell ref="K43:M43"/>
    <mergeCell ref="O43:Q43"/>
    <mergeCell ref="S43:U43"/>
    <mergeCell ref="W43:Y43"/>
    <mergeCell ref="G21:I21"/>
    <mergeCell ref="K21:M21"/>
    <mergeCell ref="O21:Q21"/>
    <mergeCell ref="S21:U21"/>
    <mergeCell ref="W21:Y21"/>
    <mergeCell ref="G45:I45"/>
    <mergeCell ref="K45:M45"/>
    <mergeCell ref="O45:Q45"/>
    <mergeCell ref="S45:U45"/>
    <mergeCell ref="W45:Y4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3CA2-C53D-4DB3-BD98-6D9CF28EB552}">
  <sheetPr>
    <tabColor rgb="FF00B0F0"/>
  </sheetPr>
  <dimension ref="A2:K36"/>
  <sheetViews>
    <sheetView topLeftCell="C1" workbookViewId="0">
      <selection activeCell="I4" sqref="I4"/>
    </sheetView>
  </sheetViews>
  <sheetFormatPr defaultRowHeight="14.6"/>
  <cols>
    <col min="1" max="1" width="9.23046875" style="2"/>
    <col min="2" max="2" width="26.69140625" style="4" customWidth="1"/>
    <col min="3" max="3" width="16.921875" customWidth="1"/>
    <col min="4" max="4" width="42.3046875" style="3" bestFit="1" customWidth="1"/>
    <col min="5" max="5" width="34.15234375" style="2" bestFit="1" customWidth="1"/>
    <col min="6" max="6" width="21.765625" style="2" customWidth="1"/>
    <col min="7" max="7" width="11.3828125" style="1" customWidth="1"/>
    <col min="8" max="8" width="18.15234375" style="2" customWidth="1"/>
    <col min="9" max="9" width="14.61328125" style="6" customWidth="1"/>
    <col min="10" max="10" width="11.23046875" bestFit="1" customWidth="1"/>
    <col min="11" max="11" width="49.3828125" style="2" customWidth="1"/>
  </cols>
  <sheetData>
    <row r="2" spans="1:11">
      <c r="B2" s="9" t="s">
        <v>78</v>
      </c>
      <c r="C2" s="9" t="s">
        <v>78</v>
      </c>
      <c r="D2" s="9" t="s">
        <v>78</v>
      </c>
      <c r="E2" s="9" t="s">
        <v>78</v>
      </c>
      <c r="F2" s="8" t="s">
        <v>79</v>
      </c>
      <c r="G2" s="9" t="s">
        <v>78</v>
      </c>
      <c r="H2" s="8" t="s">
        <v>77</v>
      </c>
      <c r="I2" s="8" t="s">
        <v>78</v>
      </c>
      <c r="J2" s="7" t="s">
        <v>82</v>
      </c>
      <c r="K2" s="8" t="s">
        <v>78</v>
      </c>
    </row>
    <row r="3" spans="1:11" s="10" customFormat="1" ht="29.15">
      <c r="A3" s="10" t="s">
        <v>0</v>
      </c>
      <c r="B3" s="10" t="s">
        <v>3</v>
      </c>
      <c r="C3" s="10" t="s">
        <v>1</v>
      </c>
      <c r="D3" s="10" t="s">
        <v>65</v>
      </c>
      <c r="E3" s="10" t="s">
        <v>66</v>
      </c>
      <c r="F3" s="11" t="s">
        <v>75</v>
      </c>
      <c r="G3" s="10" t="s">
        <v>72</v>
      </c>
      <c r="H3" s="11" t="s">
        <v>76</v>
      </c>
      <c r="I3" s="11" t="s">
        <v>80</v>
      </c>
      <c r="J3" s="10" t="s">
        <v>81</v>
      </c>
      <c r="K3" s="10" t="s">
        <v>83</v>
      </c>
    </row>
    <row r="4" spans="1:11">
      <c r="A4" s="2">
        <v>1</v>
      </c>
      <c r="B4" s="4" t="s">
        <v>2</v>
      </c>
      <c r="C4" s="2" t="s">
        <v>31</v>
      </c>
      <c r="D4" s="5" t="s">
        <v>59</v>
      </c>
      <c r="E4" s="6" t="s">
        <v>67</v>
      </c>
      <c r="G4" s="1" t="s">
        <v>73</v>
      </c>
      <c r="I4" s="6">
        <v>0.5</v>
      </c>
      <c r="K4" s="12" t="s">
        <v>84</v>
      </c>
    </row>
    <row r="5" spans="1:11">
      <c r="A5" s="2">
        <v>2</v>
      </c>
      <c r="B5" s="4" t="s">
        <v>4</v>
      </c>
      <c r="C5" s="2" t="s">
        <v>32</v>
      </c>
      <c r="D5" s="5" t="s">
        <v>60</v>
      </c>
      <c r="E5" s="2" t="s">
        <v>68</v>
      </c>
      <c r="G5" s="2" t="s">
        <v>74</v>
      </c>
      <c r="I5" s="6">
        <v>1</v>
      </c>
      <c r="K5" s="12" t="s">
        <v>85</v>
      </c>
    </row>
    <row r="6" spans="1:11">
      <c r="A6" s="2">
        <v>3</v>
      </c>
      <c r="B6" s="4" t="s">
        <v>5</v>
      </c>
      <c r="C6" s="2" t="s">
        <v>33</v>
      </c>
      <c r="D6" s="5" t="s">
        <v>60</v>
      </c>
      <c r="E6" s="2" t="s">
        <v>68</v>
      </c>
      <c r="I6" s="6">
        <v>1.5</v>
      </c>
      <c r="K6" s="12" t="s">
        <v>86</v>
      </c>
    </row>
    <row r="7" spans="1:11">
      <c r="A7" s="2">
        <v>4</v>
      </c>
      <c r="B7" s="4" t="s">
        <v>6</v>
      </c>
      <c r="C7" s="2" t="s">
        <v>34</v>
      </c>
      <c r="D7" s="5" t="s">
        <v>61</v>
      </c>
      <c r="E7" s="2" t="s">
        <v>69</v>
      </c>
      <c r="I7" s="6">
        <v>2</v>
      </c>
      <c r="K7" s="12" t="s">
        <v>87</v>
      </c>
    </row>
    <row r="8" spans="1:11" ht="29.15">
      <c r="A8" s="2">
        <v>5</v>
      </c>
      <c r="B8" s="4" t="s">
        <v>7</v>
      </c>
      <c r="C8" s="2" t="s">
        <v>35</v>
      </c>
      <c r="D8" s="5" t="s">
        <v>62</v>
      </c>
      <c r="E8" s="2" t="s">
        <v>69</v>
      </c>
      <c r="I8" s="6">
        <v>2.5</v>
      </c>
      <c r="K8" s="12" t="s">
        <v>88</v>
      </c>
    </row>
    <row r="9" spans="1:11">
      <c r="A9" s="2">
        <v>6</v>
      </c>
      <c r="B9" s="4" t="s">
        <v>8</v>
      </c>
      <c r="C9" s="2" t="s">
        <v>36</v>
      </c>
      <c r="D9" s="5" t="s">
        <v>61</v>
      </c>
      <c r="E9" s="2" t="s">
        <v>69</v>
      </c>
      <c r="I9" s="6">
        <v>3</v>
      </c>
      <c r="K9" s="12" t="s">
        <v>89</v>
      </c>
    </row>
    <row r="10" spans="1:11">
      <c r="A10" s="2">
        <v>7</v>
      </c>
      <c r="B10" s="4" t="s">
        <v>9</v>
      </c>
      <c r="C10" s="2" t="s">
        <v>37</v>
      </c>
      <c r="D10" s="5" t="s">
        <v>61</v>
      </c>
      <c r="E10" s="2" t="s">
        <v>69</v>
      </c>
      <c r="I10" s="6">
        <v>3.5</v>
      </c>
      <c r="K10" s="12" t="s">
        <v>90</v>
      </c>
    </row>
    <row r="11" spans="1:11">
      <c r="A11" s="2">
        <v>8</v>
      </c>
      <c r="B11" s="4" t="s">
        <v>10</v>
      </c>
      <c r="C11" s="2" t="s">
        <v>38</v>
      </c>
      <c r="D11" s="5" t="s">
        <v>61</v>
      </c>
      <c r="E11" s="2" t="s">
        <v>69</v>
      </c>
      <c r="I11" s="6">
        <v>4</v>
      </c>
      <c r="K11" s="12" t="s">
        <v>91</v>
      </c>
    </row>
    <row r="12" spans="1:11">
      <c r="A12" s="2">
        <v>9</v>
      </c>
      <c r="B12" s="4" t="s">
        <v>11</v>
      </c>
      <c r="C12" s="2" t="s">
        <v>39</v>
      </c>
      <c r="D12" s="5" t="s">
        <v>61</v>
      </c>
      <c r="E12" s="2" t="s">
        <v>69</v>
      </c>
      <c r="I12" s="6">
        <v>4.5</v>
      </c>
      <c r="K12" s="12" t="s">
        <v>92</v>
      </c>
    </row>
    <row r="13" spans="1:11">
      <c r="A13" s="2">
        <v>10</v>
      </c>
      <c r="B13" s="4" t="s">
        <v>12</v>
      </c>
      <c r="C13" s="2" t="s">
        <v>40</v>
      </c>
      <c r="D13" s="5" t="s">
        <v>61</v>
      </c>
      <c r="E13" s="2" t="s">
        <v>69</v>
      </c>
      <c r="I13" s="6">
        <v>5</v>
      </c>
      <c r="K13" s="12" t="s">
        <v>93</v>
      </c>
    </row>
    <row r="14" spans="1:11">
      <c r="A14" s="2">
        <v>11</v>
      </c>
      <c r="B14" s="4" t="s">
        <v>13</v>
      </c>
      <c r="C14" s="2" t="s">
        <v>41</v>
      </c>
      <c r="D14" s="5" t="s">
        <v>61</v>
      </c>
      <c r="E14" s="2" t="s">
        <v>69</v>
      </c>
      <c r="I14" s="6">
        <v>5.5</v>
      </c>
      <c r="K14" s="13" t="s">
        <v>94</v>
      </c>
    </row>
    <row r="15" spans="1:11" ht="29.15">
      <c r="A15" s="2">
        <v>12</v>
      </c>
      <c r="B15" s="4" t="s">
        <v>14</v>
      </c>
      <c r="C15" s="2" t="s">
        <v>42</v>
      </c>
      <c r="D15" s="5" t="s">
        <v>63</v>
      </c>
      <c r="E15" s="2" t="s">
        <v>70</v>
      </c>
      <c r="I15" s="6">
        <v>6</v>
      </c>
      <c r="K15" s="13" t="s">
        <v>95</v>
      </c>
    </row>
    <row r="16" spans="1:11">
      <c r="A16" s="2">
        <v>13</v>
      </c>
      <c r="B16" s="4" t="s">
        <v>15</v>
      </c>
      <c r="C16" s="2" t="s">
        <v>43</v>
      </c>
      <c r="D16" s="5" t="s">
        <v>61</v>
      </c>
      <c r="E16" s="2" t="s">
        <v>70</v>
      </c>
      <c r="I16" s="6">
        <v>6.5</v>
      </c>
      <c r="K16" s="13" t="s">
        <v>96</v>
      </c>
    </row>
    <row r="17" spans="1:11">
      <c r="A17" s="2">
        <v>14</v>
      </c>
      <c r="B17" s="4" t="s">
        <v>16</v>
      </c>
      <c r="C17" s="2" t="s">
        <v>44</v>
      </c>
      <c r="D17" s="5" t="s">
        <v>61</v>
      </c>
      <c r="E17" s="2" t="s">
        <v>70</v>
      </c>
      <c r="I17" s="6">
        <v>7</v>
      </c>
      <c r="K17" s="13" t="s">
        <v>97</v>
      </c>
    </row>
    <row r="18" spans="1:11" ht="29.15">
      <c r="A18" s="2">
        <v>15</v>
      </c>
      <c r="B18" s="4" t="s">
        <v>17</v>
      </c>
      <c r="C18" s="2" t="s">
        <v>45</v>
      </c>
      <c r="D18" s="5" t="s">
        <v>61</v>
      </c>
      <c r="E18" s="2" t="s">
        <v>70</v>
      </c>
      <c r="I18" s="6">
        <v>7.5</v>
      </c>
      <c r="K18" s="13" t="s">
        <v>98</v>
      </c>
    </row>
    <row r="19" spans="1:11">
      <c r="A19" s="2">
        <v>16</v>
      </c>
      <c r="B19" s="4" t="s">
        <v>18</v>
      </c>
      <c r="C19" s="2" t="s">
        <v>46</v>
      </c>
      <c r="D19" s="5" t="s">
        <v>46</v>
      </c>
      <c r="E19" s="2" t="s">
        <v>70</v>
      </c>
      <c r="I19" s="6">
        <v>8</v>
      </c>
      <c r="K19" s="13" t="s">
        <v>99</v>
      </c>
    </row>
    <row r="20" spans="1:11" ht="29.15">
      <c r="A20" s="2">
        <v>17</v>
      </c>
      <c r="B20" s="4" t="s">
        <v>19</v>
      </c>
      <c r="C20" s="2" t="s">
        <v>47</v>
      </c>
      <c r="D20" s="5" t="s">
        <v>63</v>
      </c>
      <c r="E20" s="2" t="s">
        <v>71</v>
      </c>
      <c r="K20" s="13" t="s">
        <v>100</v>
      </c>
    </row>
    <row r="21" spans="1:11">
      <c r="A21" s="2">
        <v>18</v>
      </c>
      <c r="B21" s="4" t="s">
        <v>20</v>
      </c>
      <c r="C21" s="2" t="s">
        <v>48</v>
      </c>
      <c r="D21" s="5" t="s">
        <v>61</v>
      </c>
      <c r="E21" s="2" t="s">
        <v>71</v>
      </c>
      <c r="K21" s="13" t="s">
        <v>101</v>
      </c>
    </row>
    <row r="22" spans="1:11">
      <c r="A22" s="2">
        <v>19</v>
      </c>
      <c r="B22" s="4" t="s">
        <v>21</v>
      </c>
      <c r="C22" s="2" t="s">
        <v>49</v>
      </c>
      <c r="D22" s="5" t="s">
        <v>64</v>
      </c>
      <c r="E22" s="2" t="s">
        <v>71</v>
      </c>
      <c r="K22" s="13" t="s">
        <v>102</v>
      </c>
    </row>
    <row r="23" spans="1:11">
      <c r="A23" s="2">
        <v>20</v>
      </c>
      <c r="B23" s="4" t="s">
        <v>22</v>
      </c>
      <c r="C23" s="2" t="s">
        <v>50</v>
      </c>
      <c r="D23" s="5" t="s">
        <v>61</v>
      </c>
      <c r="E23" s="2" t="s">
        <v>71</v>
      </c>
      <c r="K23" s="13" t="s">
        <v>103</v>
      </c>
    </row>
    <row r="24" spans="1:11">
      <c r="A24" s="2">
        <v>21</v>
      </c>
      <c r="B24" s="4" t="s">
        <v>23</v>
      </c>
      <c r="C24" s="2" t="s">
        <v>51</v>
      </c>
      <c r="D24" s="5" t="s">
        <v>61</v>
      </c>
      <c r="E24" s="2" t="s">
        <v>71</v>
      </c>
      <c r="K24" s="13" t="s">
        <v>104</v>
      </c>
    </row>
    <row r="25" spans="1:11" ht="29.15">
      <c r="A25" s="2">
        <v>22</v>
      </c>
      <c r="B25" s="4" t="s">
        <v>24</v>
      </c>
      <c r="C25" s="2" t="s">
        <v>52</v>
      </c>
      <c r="D25" s="5" t="s">
        <v>61</v>
      </c>
      <c r="E25" s="2" t="s">
        <v>71</v>
      </c>
      <c r="K25" s="13" t="s">
        <v>105</v>
      </c>
    </row>
    <row r="26" spans="1:11">
      <c r="A26" s="2">
        <v>23</v>
      </c>
      <c r="B26" s="4" t="s">
        <v>25</v>
      </c>
      <c r="C26" s="2" t="s">
        <v>53</v>
      </c>
      <c r="D26" s="5" t="s">
        <v>61</v>
      </c>
      <c r="E26" s="2" t="s">
        <v>71</v>
      </c>
      <c r="K26" s="14" t="s">
        <v>106</v>
      </c>
    </row>
    <row r="27" spans="1:11">
      <c r="A27" s="2">
        <v>24</v>
      </c>
      <c r="B27" s="4" t="s">
        <v>26</v>
      </c>
      <c r="C27" s="2" t="s">
        <v>54</v>
      </c>
      <c r="D27" s="5" t="s">
        <v>61</v>
      </c>
      <c r="E27" s="2" t="s">
        <v>71</v>
      </c>
      <c r="K27" s="14" t="s">
        <v>107</v>
      </c>
    </row>
    <row r="28" spans="1:11">
      <c r="A28" s="2">
        <v>25</v>
      </c>
      <c r="B28" s="4" t="s">
        <v>27</v>
      </c>
      <c r="C28" s="2" t="s">
        <v>55</v>
      </c>
      <c r="D28" s="5" t="s">
        <v>61</v>
      </c>
      <c r="E28" s="2" t="s">
        <v>71</v>
      </c>
      <c r="K28" s="14" t="s">
        <v>108</v>
      </c>
    </row>
    <row r="29" spans="1:11">
      <c r="A29" s="2">
        <v>26</v>
      </c>
      <c r="B29" s="4" t="s">
        <v>28</v>
      </c>
      <c r="C29" s="2" t="s">
        <v>56</v>
      </c>
      <c r="D29" s="5" t="s">
        <v>61</v>
      </c>
      <c r="E29" s="2" t="s">
        <v>71</v>
      </c>
      <c r="K29" s="14" t="s">
        <v>109</v>
      </c>
    </row>
    <row r="30" spans="1:11">
      <c r="A30" s="2">
        <v>27</v>
      </c>
      <c r="B30" s="4" t="s">
        <v>29</v>
      </c>
      <c r="C30" s="2" t="s">
        <v>57</v>
      </c>
      <c r="D30" s="5" t="s">
        <v>61</v>
      </c>
      <c r="E30" s="2" t="s">
        <v>71</v>
      </c>
      <c r="K30" s="14" t="s">
        <v>110</v>
      </c>
    </row>
    <row r="31" spans="1:11">
      <c r="A31" s="2">
        <v>28</v>
      </c>
      <c r="B31" s="4" t="s">
        <v>30</v>
      </c>
      <c r="C31" s="2" t="s">
        <v>58</v>
      </c>
      <c r="D31" s="5" t="s">
        <v>61</v>
      </c>
      <c r="E31" s="2" t="s">
        <v>71</v>
      </c>
      <c r="K31" s="14" t="s">
        <v>111</v>
      </c>
    </row>
    <row r="32" spans="1:11" ht="29.15">
      <c r="K32" s="14" t="s">
        <v>112</v>
      </c>
    </row>
    <row r="33" spans="11:11">
      <c r="K33" s="14" t="s">
        <v>113</v>
      </c>
    </row>
    <row r="34" spans="11:11" ht="29.15">
      <c r="K34" s="14" t="s">
        <v>114</v>
      </c>
    </row>
    <row r="35" spans="11:11">
      <c r="K35" s="14" t="s">
        <v>115</v>
      </c>
    </row>
    <row r="36" spans="11:11">
      <c r="K36" s="14" t="s">
        <v>116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FF6E-A733-4366-B041-7EFBE76A955A}">
  <sheetPr>
    <tabColor theme="7"/>
  </sheetPr>
  <dimension ref="A1:P48"/>
  <sheetViews>
    <sheetView topLeftCell="A7" workbookViewId="0">
      <selection activeCell="P31" sqref="P31"/>
    </sheetView>
  </sheetViews>
  <sheetFormatPr defaultRowHeight="14.6"/>
  <cols>
    <col min="1" max="1" width="2" bestFit="1" customWidth="1"/>
    <col min="2" max="2" width="3.23046875" bestFit="1" customWidth="1"/>
    <col min="3" max="3" width="34.15234375" bestFit="1" customWidth="1"/>
    <col min="4" max="6" width="7.4609375" bestFit="1" customWidth="1"/>
    <col min="14" max="14" width="4.07421875" customWidth="1"/>
    <col min="15" max="15" width="2.15234375" style="158" customWidth="1"/>
    <col min="16" max="16" width="59.921875" customWidth="1"/>
  </cols>
  <sheetData>
    <row r="1" spans="1:16">
      <c r="M1" s="153" t="s">
        <v>224</v>
      </c>
    </row>
    <row r="2" spans="1:16">
      <c r="N2" s="158" t="s">
        <v>130</v>
      </c>
      <c r="O2" s="158" t="s">
        <v>225</v>
      </c>
      <c r="P2" s="158" t="s">
        <v>226</v>
      </c>
    </row>
    <row r="3" spans="1:16" ht="29.15">
      <c r="N3" s="158" t="s">
        <v>135</v>
      </c>
      <c r="O3" s="158" t="s">
        <v>225</v>
      </c>
      <c r="P3" s="155" t="s">
        <v>227</v>
      </c>
    </row>
    <row r="4" spans="1:16" ht="15" thickBot="1">
      <c r="B4" s="154" t="s">
        <v>130</v>
      </c>
      <c r="C4" s="154" t="s">
        <v>135</v>
      </c>
      <c r="D4" s="152">
        <v>1</v>
      </c>
      <c r="E4" s="152">
        <v>2</v>
      </c>
      <c r="F4" s="152">
        <v>3</v>
      </c>
      <c r="G4" s="152">
        <v>4</v>
      </c>
      <c r="H4" s="152">
        <v>5</v>
      </c>
      <c r="I4" s="152">
        <v>6</v>
      </c>
      <c r="J4" s="152">
        <v>7</v>
      </c>
      <c r="K4" s="152">
        <v>8</v>
      </c>
      <c r="N4" s="158"/>
    </row>
    <row r="5" spans="1:16">
      <c r="A5" s="99"/>
      <c r="B5" s="100" t="s">
        <v>0</v>
      </c>
      <c r="C5" s="100" t="s">
        <v>205</v>
      </c>
      <c r="D5" s="101" t="s">
        <v>117</v>
      </c>
      <c r="E5" s="101" t="s">
        <v>206</v>
      </c>
      <c r="F5" s="101" t="s">
        <v>207</v>
      </c>
      <c r="G5" s="100" t="s">
        <v>208</v>
      </c>
      <c r="H5" s="100" t="s">
        <v>209</v>
      </c>
      <c r="I5" s="100" t="s">
        <v>210</v>
      </c>
      <c r="J5" s="100" t="s">
        <v>211</v>
      </c>
      <c r="K5" s="100" t="s">
        <v>212</v>
      </c>
      <c r="N5" s="158"/>
    </row>
    <row r="6" spans="1:16">
      <c r="A6" s="102"/>
      <c r="B6" s="103"/>
      <c r="C6" s="103"/>
      <c r="D6" s="103" t="s">
        <v>213</v>
      </c>
      <c r="E6" s="103" t="s">
        <v>214</v>
      </c>
      <c r="F6" s="103" t="s">
        <v>215</v>
      </c>
      <c r="G6" s="103" t="s">
        <v>216</v>
      </c>
      <c r="H6" s="103" t="s">
        <v>215</v>
      </c>
      <c r="I6" s="103"/>
      <c r="J6" s="103"/>
      <c r="K6" s="103"/>
      <c r="N6" s="157" t="s">
        <v>228</v>
      </c>
      <c r="O6" s="158" t="s">
        <v>225</v>
      </c>
      <c r="P6" s="203" t="s">
        <v>229</v>
      </c>
    </row>
    <row r="7" spans="1:16">
      <c r="A7" s="104" t="s">
        <v>130</v>
      </c>
      <c r="B7" s="105"/>
      <c r="C7" s="106" t="s">
        <v>136</v>
      </c>
      <c r="D7" s="105"/>
      <c r="E7" s="105"/>
      <c r="F7" s="105"/>
      <c r="G7" s="105"/>
      <c r="H7" s="105"/>
      <c r="I7" s="105"/>
      <c r="J7" s="105"/>
      <c r="K7" s="107"/>
      <c r="P7" s="204"/>
    </row>
    <row r="8" spans="1:16">
      <c r="A8" s="108"/>
      <c r="B8" s="109">
        <v>1</v>
      </c>
      <c r="C8" s="110" t="s">
        <v>137</v>
      </c>
      <c r="D8" s="105">
        <v>182.5</v>
      </c>
      <c r="E8" s="105">
        <v>157</v>
      </c>
      <c r="F8" s="105">
        <v>224.5</v>
      </c>
      <c r="G8" s="105">
        <v>183</v>
      </c>
      <c r="H8" s="105">
        <v>162</v>
      </c>
      <c r="I8" s="109"/>
      <c r="J8" s="109"/>
      <c r="K8" s="111"/>
      <c r="P8" s="204"/>
    </row>
    <row r="9" spans="1:16">
      <c r="A9" s="108"/>
      <c r="B9" s="109">
        <v>2</v>
      </c>
      <c r="C9" s="110" t="s">
        <v>140</v>
      </c>
      <c r="D9" s="105">
        <v>191.5</v>
      </c>
      <c r="E9" s="105">
        <v>150</v>
      </c>
      <c r="F9" s="105">
        <v>156.5</v>
      </c>
      <c r="G9" s="105">
        <v>189.5</v>
      </c>
      <c r="H9" s="105">
        <v>115</v>
      </c>
      <c r="I9" s="109"/>
      <c r="J9" s="109"/>
      <c r="K9" s="111"/>
      <c r="P9" s="203" t="s">
        <v>230</v>
      </c>
    </row>
    <row r="10" spans="1:16">
      <c r="A10" s="108"/>
      <c r="B10" s="109">
        <v>3</v>
      </c>
      <c r="C10" s="110" t="s">
        <v>10</v>
      </c>
      <c r="D10" s="105">
        <v>45.5</v>
      </c>
      <c r="E10" s="105">
        <v>124.5</v>
      </c>
      <c r="F10" s="105">
        <v>163.5</v>
      </c>
      <c r="G10" s="105">
        <v>196.5</v>
      </c>
      <c r="H10" s="105">
        <v>189.5</v>
      </c>
      <c r="I10" s="109"/>
      <c r="J10" s="109"/>
      <c r="K10" s="111"/>
      <c r="P10" s="203"/>
    </row>
    <row r="11" spans="1:16">
      <c r="A11" s="112"/>
      <c r="B11" s="113"/>
      <c r="C11" s="114" t="s">
        <v>217</v>
      </c>
      <c r="D11" s="115">
        <f>SUM(D8:D10)</f>
        <v>419.5</v>
      </c>
      <c r="E11" s="115">
        <v>431.5</v>
      </c>
      <c r="F11" s="115">
        <v>544.5</v>
      </c>
      <c r="G11" s="115">
        <v>569</v>
      </c>
      <c r="H11" s="115">
        <v>466.5</v>
      </c>
      <c r="I11" s="116"/>
      <c r="J11" s="116"/>
      <c r="K11" s="117"/>
    </row>
    <row r="12" spans="1:16">
      <c r="A12" s="118"/>
      <c r="B12" s="113"/>
      <c r="C12" s="119" t="s">
        <v>218</v>
      </c>
      <c r="D12" s="115">
        <v>336</v>
      </c>
      <c r="E12" s="115">
        <v>304</v>
      </c>
      <c r="F12" s="115">
        <v>320</v>
      </c>
      <c r="G12" s="115">
        <v>352</v>
      </c>
      <c r="H12" s="115">
        <v>320</v>
      </c>
      <c r="I12" s="113"/>
      <c r="J12" s="113"/>
      <c r="K12" s="120"/>
      <c r="P12" s="156" t="s">
        <v>231</v>
      </c>
    </row>
    <row r="13" spans="1:16" ht="15" thickBot="1">
      <c r="A13" s="121"/>
      <c r="B13" s="122"/>
      <c r="C13" s="119" t="s">
        <v>219</v>
      </c>
      <c r="D13" s="123">
        <f>D11/D12</f>
        <v>1.2485119047619047</v>
      </c>
      <c r="E13" s="123">
        <v>1.42</v>
      </c>
      <c r="F13" s="123">
        <v>1.7</v>
      </c>
      <c r="G13" s="123">
        <v>1.62</v>
      </c>
      <c r="H13" s="123">
        <v>1.46</v>
      </c>
      <c r="I13" s="122"/>
      <c r="J13" s="122"/>
      <c r="K13" s="124"/>
    </row>
    <row r="14" spans="1:16">
      <c r="A14" s="125" t="s">
        <v>135</v>
      </c>
      <c r="B14" s="126"/>
      <c r="C14" s="127" t="s">
        <v>220</v>
      </c>
      <c r="D14" s="126"/>
      <c r="E14" s="126"/>
      <c r="F14" s="126"/>
      <c r="G14" s="126"/>
      <c r="H14" s="126"/>
      <c r="I14" s="126"/>
      <c r="J14" s="126"/>
      <c r="K14" s="128"/>
    </row>
    <row r="15" spans="1:16">
      <c r="A15" s="129"/>
      <c r="B15" s="109">
        <v>1</v>
      </c>
      <c r="C15" s="110" t="s">
        <v>14</v>
      </c>
      <c r="D15" s="105">
        <v>139.5</v>
      </c>
      <c r="E15" s="105">
        <v>146.5</v>
      </c>
      <c r="F15" s="105">
        <v>136</v>
      </c>
      <c r="G15" s="105">
        <v>184.5</v>
      </c>
      <c r="H15" s="105">
        <v>186</v>
      </c>
      <c r="I15" s="109"/>
      <c r="J15" s="109"/>
      <c r="K15" s="111"/>
      <c r="P15" s="156" t="s">
        <v>232</v>
      </c>
    </row>
    <row r="16" spans="1:16">
      <c r="A16" s="129"/>
      <c r="B16" s="105">
        <v>2</v>
      </c>
      <c r="C16" s="110" t="s">
        <v>15</v>
      </c>
      <c r="D16" s="105">
        <v>142.5</v>
      </c>
      <c r="E16" s="105">
        <v>108.5</v>
      </c>
      <c r="F16" s="105">
        <v>138.5</v>
      </c>
      <c r="G16" s="105">
        <v>168.5</v>
      </c>
      <c r="H16" s="105">
        <v>137</v>
      </c>
      <c r="I16" s="109"/>
      <c r="J16" s="109"/>
      <c r="K16" s="111"/>
    </row>
    <row r="17" spans="1:16">
      <c r="A17" s="129"/>
      <c r="B17" s="109">
        <v>3</v>
      </c>
      <c r="C17" s="110" t="s">
        <v>153</v>
      </c>
      <c r="D17" s="105">
        <v>96</v>
      </c>
      <c r="E17" s="105">
        <v>136</v>
      </c>
      <c r="F17" s="105">
        <v>160</v>
      </c>
      <c r="G17" s="105">
        <v>176</v>
      </c>
      <c r="H17" s="105">
        <v>0</v>
      </c>
      <c r="I17" s="109"/>
      <c r="J17" s="109"/>
      <c r="K17" s="111"/>
    </row>
    <row r="18" spans="1:16">
      <c r="A18" s="129"/>
      <c r="B18" s="105">
        <v>4</v>
      </c>
      <c r="C18" s="110" t="s">
        <v>16</v>
      </c>
      <c r="D18" s="105">
        <v>39</v>
      </c>
      <c r="E18" s="105">
        <v>98</v>
      </c>
      <c r="F18" s="105">
        <v>136</v>
      </c>
      <c r="G18" s="105">
        <v>152</v>
      </c>
      <c r="H18" s="105">
        <v>184.5</v>
      </c>
      <c r="I18" s="109"/>
      <c r="J18" s="109"/>
      <c r="K18" s="111"/>
    </row>
    <row r="19" spans="1:16">
      <c r="A19" s="130"/>
      <c r="B19" s="113"/>
      <c r="C19" s="114" t="s">
        <v>217</v>
      </c>
      <c r="D19" s="115">
        <v>417</v>
      </c>
      <c r="E19" s="115">
        <v>489</v>
      </c>
      <c r="F19" s="115">
        <v>570.5</v>
      </c>
      <c r="G19" s="115">
        <v>681</v>
      </c>
      <c r="H19" s="115">
        <v>507.5</v>
      </c>
      <c r="I19" s="116"/>
      <c r="J19" s="116"/>
      <c r="K19" s="117"/>
      <c r="P19" s="156" t="s">
        <v>233</v>
      </c>
    </row>
    <row r="20" spans="1:16">
      <c r="A20" s="131"/>
      <c r="B20" s="113"/>
      <c r="C20" s="119" t="s">
        <v>218</v>
      </c>
      <c r="D20" s="115">
        <v>616</v>
      </c>
      <c r="E20" s="115">
        <v>608</v>
      </c>
      <c r="F20" s="115">
        <v>640</v>
      </c>
      <c r="G20" s="115">
        <v>704</v>
      </c>
      <c r="H20" s="115">
        <v>480</v>
      </c>
      <c r="I20" s="113"/>
      <c r="J20" s="113"/>
      <c r="K20" s="120"/>
      <c r="P20" t="s">
        <v>235</v>
      </c>
    </row>
    <row r="21" spans="1:16" ht="15" thickBot="1">
      <c r="A21" s="132"/>
      <c r="B21" s="133"/>
      <c r="C21" s="119" t="s">
        <v>219</v>
      </c>
      <c r="D21" s="134">
        <v>0.68</v>
      </c>
      <c r="E21" s="134">
        <v>0.8</v>
      </c>
      <c r="F21" s="134">
        <v>0.89</v>
      </c>
      <c r="G21" s="134">
        <v>0.97</v>
      </c>
      <c r="H21" s="134">
        <v>1.06</v>
      </c>
      <c r="I21" s="133"/>
      <c r="J21" s="133"/>
      <c r="K21" s="135"/>
    </row>
    <row r="22" spans="1:16" ht="24.9">
      <c r="A22" s="104" t="s">
        <v>146</v>
      </c>
      <c r="B22" s="105"/>
      <c r="C22" s="106" t="s">
        <v>158</v>
      </c>
      <c r="D22" s="105"/>
      <c r="E22" s="105"/>
      <c r="F22" s="105"/>
      <c r="G22" s="105"/>
      <c r="H22" s="105"/>
      <c r="I22" s="105"/>
      <c r="J22" s="105"/>
      <c r="K22" s="107"/>
    </row>
    <row r="23" spans="1:16">
      <c r="A23" s="129"/>
      <c r="B23" s="105">
        <v>1</v>
      </c>
      <c r="C23" s="110" t="s">
        <v>160</v>
      </c>
      <c r="D23" s="105">
        <v>0</v>
      </c>
      <c r="E23" s="105">
        <v>96.5</v>
      </c>
      <c r="F23" s="105">
        <v>130.5</v>
      </c>
      <c r="G23" s="105">
        <v>107</v>
      </c>
      <c r="H23" s="105">
        <v>0</v>
      </c>
      <c r="I23" s="109"/>
      <c r="J23" s="109"/>
      <c r="K23" s="111"/>
      <c r="P23" s="156" t="s">
        <v>234</v>
      </c>
    </row>
    <row r="24" spans="1:16">
      <c r="A24" s="129"/>
      <c r="B24" s="105">
        <v>2</v>
      </c>
      <c r="C24" s="110" t="s">
        <v>163</v>
      </c>
      <c r="D24" s="105">
        <v>141</v>
      </c>
      <c r="E24" s="105">
        <v>125</v>
      </c>
      <c r="F24" s="105">
        <v>0</v>
      </c>
      <c r="G24" s="105">
        <v>0</v>
      </c>
      <c r="H24" s="105">
        <v>0</v>
      </c>
      <c r="I24" s="109"/>
      <c r="J24" s="109"/>
      <c r="K24" s="111"/>
    </row>
    <row r="25" spans="1:16">
      <c r="A25" s="129"/>
      <c r="B25" s="105">
        <v>3</v>
      </c>
      <c r="C25" s="110" t="s">
        <v>5</v>
      </c>
      <c r="D25" s="105">
        <v>171.5</v>
      </c>
      <c r="E25" s="105">
        <v>155.5</v>
      </c>
      <c r="F25" s="105">
        <v>171.5</v>
      </c>
      <c r="G25" s="105">
        <v>182</v>
      </c>
      <c r="H25" s="105">
        <v>148</v>
      </c>
      <c r="I25" s="109"/>
      <c r="J25" s="109"/>
      <c r="K25" s="111"/>
    </row>
    <row r="26" spans="1:16">
      <c r="A26" s="129"/>
      <c r="B26" s="105">
        <v>4</v>
      </c>
      <c r="C26" s="110" t="s">
        <v>20</v>
      </c>
      <c r="D26" s="105">
        <v>148.5</v>
      </c>
      <c r="E26" s="105">
        <v>125</v>
      </c>
      <c r="F26" s="105">
        <v>146.5</v>
      </c>
      <c r="G26" s="105">
        <v>139</v>
      </c>
      <c r="H26" s="105">
        <v>187.5</v>
      </c>
      <c r="I26" s="109"/>
      <c r="J26" s="109"/>
      <c r="K26" s="111"/>
    </row>
    <row r="27" spans="1:16">
      <c r="A27" s="129"/>
      <c r="B27" s="105">
        <v>5</v>
      </c>
      <c r="C27" s="110" t="s">
        <v>170</v>
      </c>
      <c r="D27" s="105">
        <v>101</v>
      </c>
      <c r="E27" s="105">
        <v>72.5</v>
      </c>
      <c r="F27" s="105">
        <v>64</v>
      </c>
      <c r="G27" s="105">
        <v>49</v>
      </c>
      <c r="H27" s="105">
        <v>112</v>
      </c>
      <c r="I27" s="109"/>
      <c r="J27" s="109"/>
      <c r="K27" s="111"/>
    </row>
    <row r="28" spans="1:16">
      <c r="A28" s="129"/>
      <c r="B28" s="105">
        <v>6</v>
      </c>
      <c r="C28" s="110" t="s">
        <v>22</v>
      </c>
      <c r="D28" s="105">
        <v>42.5</v>
      </c>
      <c r="E28" s="105">
        <v>61.5</v>
      </c>
      <c r="F28" s="105">
        <v>48.5</v>
      </c>
      <c r="G28" s="105">
        <v>124.5</v>
      </c>
      <c r="H28" s="105">
        <v>159.5</v>
      </c>
      <c r="I28" s="109"/>
      <c r="J28" s="109"/>
      <c r="K28" s="111"/>
    </row>
    <row r="29" spans="1:16">
      <c r="A29" s="129"/>
      <c r="B29" s="105">
        <v>7</v>
      </c>
      <c r="C29" s="110" t="s">
        <v>23</v>
      </c>
      <c r="D29" s="105">
        <v>44</v>
      </c>
      <c r="E29" s="105">
        <v>103.5</v>
      </c>
      <c r="F29" s="105">
        <v>92</v>
      </c>
      <c r="G29" s="105">
        <v>88.5</v>
      </c>
      <c r="H29" s="105">
        <v>132</v>
      </c>
      <c r="I29" s="109"/>
      <c r="J29" s="109"/>
      <c r="K29" s="111"/>
    </row>
    <row r="30" spans="1:16">
      <c r="A30" s="129"/>
      <c r="B30" s="105">
        <v>8</v>
      </c>
      <c r="C30" s="110" t="s">
        <v>177</v>
      </c>
      <c r="D30" s="105">
        <v>44.5</v>
      </c>
      <c r="E30" s="105">
        <v>113</v>
      </c>
      <c r="F30" s="105">
        <v>134</v>
      </c>
      <c r="G30" s="105">
        <v>167</v>
      </c>
      <c r="H30" s="105">
        <v>162</v>
      </c>
      <c r="I30" s="109"/>
      <c r="J30" s="109"/>
      <c r="K30" s="111"/>
    </row>
    <row r="31" spans="1:16">
      <c r="A31" s="129"/>
      <c r="B31" s="105">
        <v>9</v>
      </c>
      <c r="C31" s="110" t="s">
        <v>180</v>
      </c>
      <c r="D31" s="105">
        <v>0</v>
      </c>
      <c r="E31" s="105">
        <v>0</v>
      </c>
      <c r="F31" s="105">
        <v>0</v>
      </c>
      <c r="G31" s="105">
        <v>61.5</v>
      </c>
      <c r="H31" s="105">
        <v>71</v>
      </c>
      <c r="I31" s="109"/>
      <c r="J31" s="109"/>
      <c r="K31" s="111"/>
    </row>
    <row r="32" spans="1:16">
      <c r="A32" s="129"/>
      <c r="B32" s="105">
        <v>10</v>
      </c>
      <c r="C32" s="110" t="s">
        <v>25</v>
      </c>
      <c r="D32" s="105">
        <v>0</v>
      </c>
      <c r="E32" s="105">
        <v>0</v>
      </c>
      <c r="F32" s="105">
        <v>22</v>
      </c>
      <c r="G32" s="105">
        <v>83.5</v>
      </c>
      <c r="H32" s="105">
        <v>256.5</v>
      </c>
      <c r="I32" s="109"/>
      <c r="J32" s="109"/>
      <c r="K32" s="111"/>
    </row>
    <row r="33" spans="1:11">
      <c r="A33" s="129"/>
      <c r="B33" s="105">
        <v>11</v>
      </c>
      <c r="C33" s="110" t="s">
        <v>26</v>
      </c>
      <c r="D33" s="105">
        <v>42</v>
      </c>
      <c r="E33" s="105">
        <v>107.5</v>
      </c>
      <c r="F33" s="105">
        <v>118.5</v>
      </c>
      <c r="G33" s="105">
        <v>131.5</v>
      </c>
      <c r="H33" s="105">
        <v>166</v>
      </c>
      <c r="I33" s="109"/>
      <c r="J33" s="109"/>
      <c r="K33" s="111"/>
    </row>
    <row r="34" spans="1:11">
      <c r="A34" s="129"/>
      <c r="B34" s="105">
        <v>12</v>
      </c>
      <c r="C34" s="110" t="s">
        <v>19</v>
      </c>
      <c r="D34" s="105">
        <v>0</v>
      </c>
      <c r="E34" s="105">
        <v>0</v>
      </c>
      <c r="F34" s="105">
        <v>0</v>
      </c>
      <c r="G34" s="105">
        <v>165.5</v>
      </c>
      <c r="H34" s="105">
        <v>125.5</v>
      </c>
      <c r="I34" s="109"/>
      <c r="J34" s="109"/>
      <c r="K34" s="111"/>
    </row>
    <row r="35" spans="1:11">
      <c r="A35" s="129"/>
      <c r="B35" s="105">
        <v>13</v>
      </c>
      <c r="C35" s="110" t="s">
        <v>186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  <c r="I35" s="109"/>
      <c r="J35" s="109"/>
      <c r="K35" s="111"/>
    </row>
    <row r="36" spans="1:11">
      <c r="A36" s="129"/>
      <c r="B36" s="105">
        <v>14</v>
      </c>
      <c r="C36" s="110" t="s">
        <v>28</v>
      </c>
      <c r="D36" s="105">
        <v>40.5</v>
      </c>
      <c r="E36" s="105">
        <v>84.5</v>
      </c>
      <c r="F36" s="105">
        <v>97.5</v>
      </c>
      <c r="G36" s="105">
        <v>126</v>
      </c>
      <c r="H36" s="105">
        <v>190</v>
      </c>
      <c r="I36" s="109"/>
      <c r="J36" s="109"/>
      <c r="K36" s="111"/>
    </row>
    <row r="37" spans="1:11">
      <c r="A37" s="129"/>
      <c r="B37" s="105">
        <v>15</v>
      </c>
      <c r="C37" s="110" t="s">
        <v>191</v>
      </c>
      <c r="D37" s="105">
        <v>0</v>
      </c>
      <c r="E37" s="105">
        <v>0</v>
      </c>
      <c r="F37" s="105">
        <v>6</v>
      </c>
      <c r="G37" s="105">
        <v>123</v>
      </c>
      <c r="H37" s="105">
        <v>139.5</v>
      </c>
      <c r="I37" s="109"/>
      <c r="J37" s="109"/>
      <c r="K37" s="111"/>
    </row>
    <row r="38" spans="1:11">
      <c r="A38" s="136"/>
      <c r="B38" s="105">
        <v>16</v>
      </c>
      <c r="C38" s="110" t="s">
        <v>194</v>
      </c>
      <c r="D38" s="105">
        <v>22</v>
      </c>
      <c r="E38" s="105">
        <v>134.5</v>
      </c>
      <c r="F38" s="105">
        <v>118</v>
      </c>
      <c r="G38" s="105">
        <v>55</v>
      </c>
      <c r="H38" s="105">
        <v>0</v>
      </c>
      <c r="I38" s="105"/>
      <c r="J38" s="105"/>
      <c r="K38" s="107"/>
    </row>
    <row r="39" spans="1:11">
      <c r="A39" s="108"/>
      <c r="B39" s="105">
        <v>17</v>
      </c>
      <c r="C39" s="110" t="s">
        <v>30</v>
      </c>
      <c r="D39" s="105">
        <v>0</v>
      </c>
      <c r="E39" s="105">
        <v>0</v>
      </c>
      <c r="F39" s="105">
        <v>0</v>
      </c>
      <c r="G39" s="105">
        <v>0</v>
      </c>
      <c r="H39" s="105">
        <v>0</v>
      </c>
      <c r="I39" s="109"/>
      <c r="J39" s="109"/>
      <c r="K39" s="111"/>
    </row>
    <row r="40" spans="1:11">
      <c r="A40" s="108"/>
      <c r="B40" s="105">
        <v>18</v>
      </c>
      <c r="C40" s="110" t="s">
        <v>199</v>
      </c>
      <c r="D40" s="105">
        <v>72</v>
      </c>
      <c r="E40" s="105">
        <v>84</v>
      </c>
      <c r="F40" s="105">
        <v>138</v>
      </c>
      <c r="G40" s="105">
        <v>133</v>
      </c>
      <c r="H40" s="105">
        <v>80.5</v>
      </c>
      <c r="I40" s="109"/>
      <c r="J40" s="109"/>
      <c r="K40" s="111"/>
    </row>
    <row r="41" spans="1:11">
      <c r="A41" s="112"/>
      <c r="B41" s="113"/>
      <c r="C41" s="114" t="s">
        <v>217</v>
      </c>
      <c r="D41" s="115">
        <v>869.5</v>
      </c>
      <c r="E41" s="115">
        <v>1263</v>
      </c>
      <c r="F41" s="115">
        <v>1287</v>
      </c>
      <c r="G41" s="115">
        <v>1736</v>
      </c>
      <c r="H41" s="115">
        <v>1930</v>
      </c>
      <c r="I41" s="116"/>
      <c r="J41" s="116"/>
      <c r="K41" s="117"/>
    </row>
    <row r="42" spans="1:11">
      <c r="A42" s="118"/>
      <c r="B42" s="113"/>
      <c r="C42" s="119" t="s">
        <v>218</v>
      </c>
      <c r="D42" s="115">
        <v>1256</v>
      </c>
      <c r="E42" s="115">
        <v>1368</v>
      </c>
      <c r="F42" s="115">
        <v>2560</v>
      </c>
      <c r="G42" s="115">
        <v>2992</v>
      </c>
      <c r="H42" s="115">
        <v>2400</v>
      </c>
      <c r="I42" s="113"/>
      <c r="J42" s="113"/>
      <c r="K42" s="120"/>
    </row>
    <row r="43" spans="1:11">
      <c r="A43" s="121"/>
      <c r="B43" s="122"/>
      <c r="C43" s="119" t="s">
        <v>219</v>
      </c>
      <c r="D43" s="123">
        <v>0.69</v>
      </c>
      <c r="E43" s="123">
        <v>0.92</v>
      </c>
      <c r="F43" s="123">
        <v>0.5</v>
      </c>
      <c r="G43" s="123">
        <v>0.57999999999999996</v>
      </c>
      <c r="H43" s="123">
        <v>0.8</v>
      </c>
      <c r="I43" s="122"/>
      <c r="J43" s="122"/>
      <c r="K43" s="124"/>
    </row>
    <row r="44" spans="1:11" ht="15" thickBot="1">
      <c r="A44" s="137"/>
      <c r="B44" s="138"/>
      <c r="C44" s="139"/>
      <c r="D44" s="138"/>
      <c r="E44" s="138"/>
      <c r="F44" s="138"/>
      <c r="G44" s="138"/>
      <c r="H44" s="138"/>
      <c r="I44" s="138"/>
      <c r="J44" s="138"/>
      <c r="K44" s="140"/>
    </row>
    <row r="45" spans="1:11">
      <c r="A45" s="141"/>
      <c r="B45" s="141"/>
      <c r="C45" s="142"/>
      <c r="D45" s="141"/>
      <c r="E45" s="141"/>
      <c r="F45" s="141"/>
      <c r="G45" s="141"/>
      <c r="H45" s="141"/>
      <c r="I45" s="141"/>
      <c r="J45" s="141"/>
      <c r="K45" s="141"/>
    </row>
    <row r="46" spans="1:11">
      <c r="A46" s="143"/>
      <c r="B46" s="143"/>
      <c r="C46" s="144" t="s">
        <v>221</v>
      </c>
      <c r="D46" s="145">
        <v>1706</v>
      </c>
      <c r="E46" s="145">
        <v>2183.5</v>
      </c>
      <c r="F46" s="145">
        <v>2402</v>
      </c>
      <c r="G46" s="145">
        <v>2986</v>
      </c>
      <c r="H46" s="145">
        <v>2904</v>
      </c>
      <c r="I46" s="145">
        <v>1</v>
      </c>
      <c r="J46" s="145">
        <v>1</v>
      </c>
      <c r="K46" s="145">
        <v>1</v>
      </c>
    </row>
    <row r="47" spans="1:11">
      <c r="A47" s="146"/>
      <c r="B47" s="146"/>
      <c r="C47" s="147" t="s">
        <v>222</v>
      </c>
      <c r="D47" s="148">
        <v>2376</v>
      </c>
      <c r="E47" s="148">
        <v>2376</v>
      </c>
      <c r="F47" s="148">
        <v>3680</v>
      </c>
      <c r="G47" s="148">
        <v>4224</v>
      </c>
      <c r="H47" s="148">
        <v>3360</v>
      </c>
      <c r="I47" s="148">
        <v>3360</v>
      </c>
      <c r="J47" s="148">
        <v>3360</v>
      </c>
      <c r="K47" s="148">
        <v>3360</v>
      </c>
    </row>
    <row r="48" spans="1:11">
      <c r="A48" s="149"/>
      <c r="B48" s="149"/>
      <c r="C48" s="150" t="s">
        <v>223</v>
      </c>
      <c r="D48" s="151">
        <v>0.72</v>
      </c>
      <c r="E48" s="151">
        <v>0.92</v>
      </c>
      <c r="F48" s="151">
        <v>0.65</v>
      </c>
      <c r="G48" s="151">
        <v>0.71</v>
      </c>
      <c r="H48" s="151">
        <v>0.86</v>
      </c>
      <c r="I48" s="151">
        <v>0</v>
      </c>
      <c r="J48" s="151">
        <v>0</v>
      </c>
      <c r="K48" s="151">
        <v>0</v>
      </c>
    </row>
  </sheetData>
  <mergeCells count="2">
    <mergeCell ref="P6:P8"/>
    <mergeCell ref="P9:P10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65CC-2596-464A-BBCD-C84B19F1F9C7}">
  <sheetPr>
    <tabColor rgb="FF00B050"/>
  </sheetPr>
  <dimension ref="B3:U58"/>
  <sheetViews>
    <sheetView tabSelected="1" topLeftCell="A34" zoomScaleNormal="100" workbookViewId="0">
      <selection activeCell="P39" sqref="P39"/>
    </sheetView>
  </sheetViews>
  <sheetFormatPr defaultRowHeight="14.6"/>
  <cols>
    <col min="2" max="2" width="2.07421875" bestFit="1" customWidth="1"/>
    <col min="4" max="4" width="31.765625" bestFit="1" customWidth="1"/>
    <col min="15" max="15" width="4.3828125" customWidth="1"/>
  </cols>
  <sheetData>
    <row r="3" spans="2:21" ht="15" thickBot="1"/>
    <row r="4" spans="2:21" ht="24.9" thickBot="1">
      <c r="B4" s="211" t="s">
        <v>15</v>
      </c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3"/>
    </row>
    <row r="5" spans="2:21" ht="15.45">
      <c r="B5" s="214" t="s">
        <v>236</v>
      </c>
      <c r="C5" s="215"/>
      <c r="D5" s="216"/>
      <c r="E5" s="220" t="s">
        <v>237</v>
      </c>
      <c r="F5" s="221"/>
      <c r="G5" s="221"/>
      <c r="H5" s="221"/>
      <c r="I5" s="221"/>
      <c r="J5" s="221"/>
      <c r="K5" s="221"/>
      <c r="L5" s="221"/>
      <c r="M5" s="222"/>
      <c r="P5" s="156" t="s">
        <v>279</v>
      </c>
    </row>
    <row r="6" spans="2:21" ht="15.45">
      <c r="B6" s="217"/>
      <c r="C6" s="218"/>
      <c r="D6" s="219"/>
      <c r="E6" s="223" t="s">
        <v>238</v>
      </c>
      <c r="F6" s="224"/>
      <c r="G6" s="224"/>
      <c r="H6" s="224"/>
      <c r="I6" s="224"/>
      <c r="J6" s="224"/>
      <c r="K6" s="224"/>
      <c r="L6" s="224"/>
      <c r="M6" s="225"/>
    </row>
    <row r="7" spans="2:21">
      <c r="B7" s="217"/>
      <c r="C7" s="218"/>
      <c r="D7" s="219"/>
      <c r="E7" s="159" t="s">
        <v>239</v>
      </c>
      <c r="F7" s="160"/>
      <c r="G7" s="161"/>
      <c r="H7" s="162" t="s">
        <v>15</v>
      </c>
      <c r="I7" s="163"/>
      <c r="J7" s="164"/>
      <c r="K7" s="165" t="s">
        <v>280</v>
      </c>
      <c r="L7" s="163"/>
      <c r="M7" s="166"/>
    </row>
    <row r="8" spans="2:21">
      <c r="B8" s="226" t="s">
        <v>241</v>
      </c>
      <c r="C8" s="227"/>
      <c r="D8" s="228"/>
      <c r="E8" s="167" t="s">
        <v>242</v>
      </c>
      <c r="F8" s="183"/>
      <c r="G8" s="168"/>
      <c r="H8" s="169" t="s">
        <v>137</v>
      </c>
      <c r="I8" s="192"/>
      <c r="J8" s="170"/>
      <c r="K8" s="165" t="s">
        <v>240</v>
      </c>
      <c r="L8" s="192"/>
      <c r="M8" s="171"/>
    </row>
    <row r="9" spans="2:21">
      <c r="B9" s="226" t="s">
        <v>243</v>
      </c>
      <c r="C9" s="227"/>
      <c r="D9" s="228"/>
      <c r="E9" s="172" t="s">
        <v>244</v>
      </c>
      <c r="F9" s="173"/>
      <c r="G9" s="174"/>
      <c r="H9" s="175" t="s">
        <v>2</v>
      </c>
      <c r="I9" s="176"/>
      <c r="J9" s="177"/>
      <c r="K9" s="175" t="s">
        <v>245</v>
      </c>
      <c r="L9" s="176"/>
      <c r="M9" s="178"/>
    </row>
    <row r="10" spans="2:21" ht="15" thickBot="1">
      <c r="B10" s="205" t="s">
        <v>70</v>
      </c>
      <c r="C10" s="206"/>
      <c r="D10" s="207"/>
      <c r="E10" s="179"/>
      <c r="F10" s="180"/>
      <c r="G10" s="180"/>
      <c r="H10" s="180"/>
      <c r="I10" s="180"/>
      <c r="J10" s="181" t="s">
        <v>246</v>
      </c>
      <c r="K10" s="208" t="s">
        <v>247</v>
      </c>
      <c r="L10" s="208"/>
      <c r="M10" s="209"/>
    </row>
    <row r="11" spans="2:21" ht="15" thickBot="1">
      <c r="B11" s="182"/>
      <c r="C11" s="182"/>
      <c r="D11" s="162"/>
      <c r="E11" s="182"/>
      <c r="F11" s="182"/>
      <c r="G11" s="182"/>
      <c r="H11" s="182"/>
      <c r="I11" s="182"/>
      <c r="J11" s="182"/>
      <c r="K11" s="182"/>
      <c r="L11" s="182"/>
      <c r="M11" s="162"/>
    </row>
    <row r="12" spans="2:21">
      <c r="B12" s="184"/>
      <c r="C12" s="185" t="s">
        <v>0</v>
      </c>
      <c r="D12" s="185" t="s">
        <v>205</v>
      </c>
      <c r="E12" s="186" t="s">
        <v>117</v>
      </c>
      <c r="F12" s="186" t="s">
        <v>206</v>
      </c>
      <c r="G12" s="186" t="s">
        <v>207</v>
      </c>
      <c r="H12" s="185" t="s">
        <v>208</v>
      </c>
      <c r="I12" s="185" t="s">
        <v>209</v>
      </c>
      <c r="J12" s="185" t="s">
        <v>210</v>
      </c>
      <c r="K12" s="185" t="s">
        <v>211</v>
      </c>
      <c r="L12" s="185" t="s">
        <v>212</v>
      </c>
      <c r="M12" s="187" t="s">
        <v>248</v>
      </c>
    </row>
    <row r="13" spans="2:21" ht="15" thickBot="1">
      <c r="B13" s="188"/>
      <c r="C13" s="189"/>
      <c r="D13" s="189"/>
      <c r="E13" s="189" t="s">
        <v>213</v>
      </c>
      <c r="F13" s="189" t="s">
        <v>214</v>
      </c>
      <c r="G13" s="189" t="s">
        <v>215</v>
      </c>
      <c r="H13" s="189" t="s">
        <v>216</v>
      </c>
      <c r="I13" s="190" t="s">
        <v>215</v>
      </c>
      <c r="J13" s="189"/>
      <c r="K13" s="189"/>
      <c r="L13" s="189"/>
      <c r="M13" s="191"/>
    </row>
    <row r="14" spans="2:21">
      <c r="B14" s="104" t="s">
        <v>130</v>
      </c>
      <c r="C14" s="105"/>
      <c r="D14" s="106" t="s">
        <v>136</v>
      </c>
      <c r="E14" s="105"/>
      <c r="F14" s="105"/>
      <c r="G14" s="105"/>
      <c r="H14" s="105"/>
      <c r="I14" s="105"/>
      <c r="J14" s="105"/>
      <c r="K14" s="105"/>
      <c r="L14" s="107"/>
      <c r="M14" s="229"/>
      <c r="O14" s="210" t="s">
        <v>229</v>
      </c>
      <c r="P14" s="210"/>
      <c r="Q14" s="210"/>
      <c r="R14" s="210"/>
      <c r="S14" s="210"/>
      <c r="T14" s="210"/>
      <c r="U14" s="210"/>
    </row>
    <row r="15" spans="2:21" ht="24.9">
      <c r="B15" s="108"/>
      <c r="C15" s="109">
        <v>1</v>
      </c>
      <c r="D15" s="110" t="s">
        <v>259</v>
      </c>
      <c r="E15" s="105">
        <v>1</v>
      </c>
      <c r="F15" s="105">
        <v>0</v>
      </c>
      <c r="G15" s="105">
        <v>0</v>
      </c>
      <c r="H15" s="105">
        <v>0</v>
      </c>
      <c r="I15" s="105">
        <v>0</v>
      </c>
      <c r="J15" s="109"/>
      <c r="K15" s="109"/>
      <c r="L15" s="111"/>
      <c r="M15" s="230"/>
      <c r="O15" s="210"/>
      <c r="P15" s="210"/>
      <c r="Q15" s="210"/>
      <c r="R15" s="210"/>
      <c r="S15" s="210"/>
      <c r="T15" s="210"/>
      <c r="U15" s="210"/>
    </row>
    <row r="16" spans="2:21">
      <c r="B16" s="108"/>
      <c r="C16" s="109">
        <v>2</v>
      </c>
      <c r="D16" s="110" t="s">
        <v>263</v>
      </c>
      <c r="E16" s="105">
        <v>295.5</v>
      </c>
      <c r="F16" s="105">
        <v>305.5</v>
      </c>
      <c r="G16" s="105">
        <v>441</v>
      </c>
      <c r="H16" s="105">
        <v>462.5</v>
      </c>
      <c r="I16" s="105">
        <v>427.5</v>
      </c>
      <c r="J16" s="109"/>
      <c r="K16" s="109"/>
      <c r="L16" s="111"/>
      <c r="M16" s="230"/>
      <c r="O16" s="194"/>
    </row>
    <row r="17" spans="2:15">
      <c r="B17" s="108"/>
      <c r="C17" s="109">
        <v>3</v>
      </c>
      <c r="D17" s="110" t="s">
        <v>264</v>
      </c>
      <c r="E17" s="105">
        <v>54</v>
      </c>
      <c r="F17" s="105">
        <v>65.5</v>
      </c>
      <c r="G17" s="105">
        <v>28</v>
      </c>
      <c r="H17" s="105">
        <v>8</v>
      </c>
      <c r="I17" s="105">
        <v>10.5</v>
      </c>
      <c r="J17" s="109"/>
      <c r="K17" s="109"/>
      <c r="L17" s="111"/>
      <c r="M17" s="230"/>
      <c r="O17" s="193" t="s">
        <v>230</v>
      </c>
    </row>
    <row r="18" spans="2:15" ht="24.9">
      <c r="B18" s="108"/>
      <c r="C18" s="109">
        <v>4</v>
      </c>
      <c r="D18" s="110" t="s">
        <v>265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9"/>
      <c r="K18" s="109"/>
      <c r="L18" s="111"/>
      <c r="M18" s="230"/>
      <c r="O18" s="193"/>
    </row>
    <row r="19" spans="2:15" ht="24.9">
      <c r="B19" s="108"/>
      <c r="C19" s="109">
        <v>5</v>
      </c>
      <c r="D19" s="110" t="s">
        <v>266</v>
      </c>
      <c r="E19" s="105">
        <v>0</v>
      </c>
      <c r="F19" s="105">
        <v>0</v>
      </c>
      <c r="G19" s="105">
        <v>4.5</v>
      </c>
      <c r="H19" s="105">
        <v>0</v>
      </c>
      <c r="I19" s="105">
        <v>0</v>
      </c>
      <c r="J19" s="109"/>
      <c r="K19" s="109"/>
      <c r="L19" s="111"/>
      <c r="M19" s="230"/>
    </row>
    <row r="20" spans="2:15">
      <c r="B20" s="108"/>
      <c r="C20" s="109">
        <v>6</v>
      </c>
      <c r="D20" s="110" t="s">
        <v>267</v>
      </c>
      <c r="E20" s="105">
        <v>0</v>
      </c>
      <c r="F20" s="105">
        <v>55</v>
      </c>
      <c r="G20" s="105">
        <v>56.5</v>
      </c>
      <c r="H20" s="105">
        <v>7</v>
      </c>
      <c r="I20" s="105">
        <v>8</v>
      </c>
      <c r="J20" s="109"/>
      <c r="K20" s="109"/>
      <c r="L20" s="111"/>
      <c r="M20" s="230"/>
      <c r="O20" s="156" t="s">
        <v>281</v>
      </c>
    </row>
    <row r="21" spans="2:15" ht="24.9">
      <c r="B21" s="108"/>
      <c r="C21" s="109">
        <v>7</v>
      </c>
      <c r="D21" s="110" t="s">
        <v>268</v>
      </c>
      <c r="E21" s="105">
        <v>31.5</v>
      </c>
      <c r="F21" s="105">
        <v>37.5</v>
      </c>
      <c r="G21" s="105">
        <v>76</v>
      </c>
      <c r="H21" s="105">
        <v>350</v>
      </c>
      <c r="I21" s="105">
        <v>515.5</v>
      </c>
      <c r="J21" s="109"/>
      <c r="K21" s="109"/>
      <c r="L21" s="111"/>
      <c r="M21" s="230"/>
    </row>
    <row r="22" spans="2:15">
      <c r="B22" s="108"/>
      <c r="C22" s="109">
        <v>8</v>
      </c>
      <c r="D22" s="110" t="s">
        <v>270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9"/>
      <c r="K22" s="109"/>
      <c r="L22" s="111"/>
      <c r="M22" s="230"/>
      <c r="O22" s="156" t="s">
        <v>287</v>
      </c>
    </row>
    <row r="23" spans="2:15" ht="24.9">
      <c r="B23" s="108"/>
      <c r="C23" s="109">
        <v>9</v>
      </c>
      <c r="D23" s="110" t="s">
        <v>261</v>
      </c>
      <c r="E23" s="105">
        <v>27.5</v>
      </c>
      <c r="F23" s="105">
        <v>0</v>
      </c>
      <c r="G23" s="105">
        <v>3</v>
      </c>
      <c r="H23" s="105">
        <v>0</v>
      </c>
      <c r="I23" s="105">
        <v>49.5</v>
      </c>
      <c r="J23" s="109"/>
      <c r="K23" s="109"/>
      <c r="L23" s="111"/>
      <c r="M23" s="230"/>
    </row>
    <row r="24" spans="2:15" ht="24.9">
      <c r="B24" s="108"/>
      <c r="C24" s="109">
        <v>10</v>
      </c>
      <c r="D24" s="110" t="s">
        <v>285</v>
      </c>
      <c r="E24" s="105">
        <v>0</v>
      </c>
      <c r="F24" s="105">
        <v>0</v>
      </c>
      <c r="G24" s="105">
        <v>0</v>
      </c>
      <c r="H24" s="105">
        <v>0</v>
      </c>
      <c r="I24" s="105">
        <v>9</v>
      </c>
      <c r="J24" s="109"/>
      <c r="K24" s="109"/>
      <c r="L24" s="111"/>
      <c r="M24" s="230"/>
    </row>
    <row r="25" spans="2:15" ht="15" thickBot="1">
      <c r="B25" s="112"/>
      <c r="C25" s="113"/>
      <c r="D25" s="114" t="s">
        <v>217</v>
      </c>
      <c r="E25" s="115">
        <v>409.5</v>
      </c>
      <c r="F25" s="115">
        <v>463.5</v>
      </c>
      <c r="G25" s="115">
        <v>609</v>
      </c>
      <c r="H25" s="115">
        <v>827.5</v>
      </c>
      <c r="I25" s="115">
        <v>1020</v>
      </c>
      <c r="J25" s="116"/>
      <c r="K25" s="116"/>
      <c r="L25" s="117"/>
      <c r="M25" s="231"/>
    </row>
    <row r="26" spans="2:15">
      <c r="B26" s="125" t="s">
        <v>135</v>
      </c>
      <c r="C26" s="126"/>
      <c r="D26" s="127" t="s">
        <v>147</v>
      </c>
      <c r="E26" s="126"/>
      <c r="F26" s="126"/>
      <c r="G26" s="126"/>
      <c r="H26" s="126"/>
      <c r="I26" s="126"/>
      <c r="J26" s="126"/>
      <c r="K26" s="126"/>
      <c r="L26" s="128"/>
      <c r="M26" s="232"/>
    </row>
    <row r="27" spans="2:15">
      <c r="B27" s="129"/>
      <c r="C27" s="109">
        <v>1</v>
      </c>
      <c r="D27" s="110" t="s">
        <v>250</v>
      </c>
      <c r="E27" s="105">
        <v>96.5</v>
      </c>
      <c r="F27" s="105">
        <v>114.5</v>
      </c>
      <c r="G27" s="105">
        <v>212</v>
      </c>
      <c r="H27" s="105">
        <v>371.5</v>
      </c>
      <c r="I27" s="105">
        <v>201.5</v>
      </c>
      <c r="J27" s="109"/>
      <c r="K27" s="109"/>
      <c r="L27" s="111"/>
      <c r="M27" s="233"/>
    </row>
    <row r="28" spans="2:15" ht="24.9">
      <c r="B28" s="129"/>
      <c r="C28" s="105">
        <v>2</v>
      </c>
      <c r="D28" s="110" t="s">
        <v>255</v>
      </c>
      <c r="E28" s="105">
        <v>0</v>
      </c>
      <c r="F28" s="105">
        <v>3.5</v>
      </c>
      <c r="G28" s="105">
        <v>107.5</v>
      </c>
      <c r="H28" s="105">
        <v>4</v>
      </c>
      <c r="I28" s="105">
        <v>35</v>
      </c>
      <c r="J28" s="109"/>
      <c r="K28" s="109"/>
      <c r="L28" s="111"/>
      <c r="M28" s="233"/>
    </row>
    <row r="29" spans="2:15" ht="24.9">
      <c r="B29" s="129"/>
      <c r="C29" s="109">
        <v>3</v>
      </c>
      <c r="D29" s="110" t="s">
        <v>269</v>
      </c>
      <c r="E29" s="105">
        <v>1</v>
      </c>
      <c r="F29" s="105">
        <v>15.5</v>
      </c>
      <c r="G29" s="105">
        <v>0</v>
      </c>
      <c r="H29" s="105">
        <v>0</v>
      </c>
      <c r="I29" s="105">
        <v>4.5</v>
      </c>
      <c r="J29" s="109"/>
      <c r="K29" s="109"/>
      <c r="L29" s="111"/>
      <c r="M29" s="233"/>
    </row>
    <row r="30" spans="2:15">
      <c r="B30" s="129"/>
      <c r="C30" s="105">
        <v>4</v>
      </c>
      <c r="D30" s="110" t="s">
        <v>238</v>
      </c>
      <c r="E30" s="105">
        <v>47.5</v>
      </c>
      <c r="F30" s="105">
        <v>87.5</v>
      </c>
      <c r="G30" s="105">
        <v>45.5</v>
      </c>
      <c r="H30" s="105">
        <v>58</v>
      </c>
      <c r="I30" s="105">
        <v>11</v>
      </c>
      <c r="J30" s="109"/>
      <c r="K30" s="109"/>
      <c r="L30" s="111"/>
      <c r="M30" s="233"/>
    </row>
    <row r="31" spans="2:15" ht="24.9">
      <c r="B31" s="129"/>
      <c r="C31" s="109">
        <v>5</v>
      </c>
      <c r="D31" s="110" t="s">
        <v>258</v>
      </c>
      <c r="E31" s="105">
        <v>20.5</v>
      </c>
      <c r="F31" s="105">
        <v>4.5</v>
      </c>
      <c r="G31" s="105">
        <v>0</v>
      </c>
      <c r="H31" s="105">
        <v>0</v>
      </c>
      <c r="I31" s="105">
        <v>1.5</v>
      </c>
      <c r="J31" s="109"/>
      <c r="K31" s="109"/>
      <c r="L31" s="111"/>
      <c r="M31" s="233"/>
    </row>
    <row r="32" spans="2:15">
      <c r="B32" s="129"/>
      <c r="C32" s="105">
        <v>6</v>
      </c>
      <c r="D32" s="110" t="s">
        <v>274</v>
      </c>
      <c r="E32" s="105">
        <v>31</v>
      </c>
      <c r="F32" s="105">
        <v>54</v>
      </c>
      <c r="G32" s="105">
        <v>56</v>
      </c>
      <c r="H32" s="105">
        <v>51</v>
      </c>
      <c r="I32" s="105">
        <v>26</v>
      </c>
      <c r="J32" s="109"/>
      <c r="K32" s="109"/>
      <c r="L32" s="111"/>
      <c r="M32" s="233"/>
    </row>
    <row r="33" spans="2:13">
      <c r="B33" s="129"/>
      <c r="C33" s="109">
        <v>7</v>
      </c>
      <c r="D33" s="110" t="s">
        <v>275</v>
      </c>
      <c r="E33" s="105">
        <v>59.5</v>
      </c>
      <c r="F33" s="105">
        <v>11.5</v>
      </c>
      <c r="G33" s="105">
        <v>27</v>
      </c>
      <c r="H33" s="105">
        <v>23</v>
      </c>
      <c r="I33" s="105">
        <v>73</v>
      </c>
      <c r="J33" s="109"/>
      <c r="K33" s="109"/>
      <c r="L33" s="111"/>
      <c r="M33" s="233"/>
    </row>
    <row r="34" spans="2:13">
      <c r="B34" s="129"/>
      <c r="C34" s="105">
        <v>8</v>
      </c>
      <c r="D34" s="110" t="s">
        <v>276</v>
      </c>
      <c r="E34" s="105">
        <v>31.5</v>
      </c>
      <c r="F34" s="105">
        <v>105</v>
      </c>
      <c r="G34" s="105">
        <v>22</v>
      </c>
      <c r="H34" s="105">
        <v>62</v>
      </c>
      <c r="I34" s="105">
        <v>76.5</v>
      </c>
      <c r="J34" s="109"/>
      <c r="K34" s="109"/>
      <c r="L34" s="111"/>
      <c r="M34" s="233"/>
    </row>
    <row r="35" spans="2:13" ht="24.9">
      <c r="B35" s="129"/>
      <c r="C35" s="109">
        <v>9</v>
      </c>
      <c r="D35" s="110" t="s">
        <v>277</v>
      </c>
      <c r="E35" s="105">
        <v>2</v>
      </c>
      <c r="F35" s="105">
        <v>2.5</v>
      </c>
      <c r="G35" s="105">
        <v>7</v>
      </c>
      <c r="H35" s="105">
        <v>14</v>
      </c>
      <c r="I35" s="105">
        <v>25</v>
      </c>
      <c r="J35" s="109"/>
      <c r="K35" s="109"/>
      <c r="L35" s="111"/>
      <c r="M35" s="233"/>
    </row>
    <row r="36" spans="2:13">
      <c r="B36" s="129"/>
      <c r="C36" s="105">
        <v>10</v>
      </c>
      <c r="D36" s="110" t="s">
        <v>271</v>
      </c>
      <c r="E36" s="105">
        <v>81.5</v>
      </c>
      <c r="F36" s="105">
        <v>51.5</v>
      </c>
      <c r="G36" s="105">
        <v>145</v>
      </c>
      <c r="H36" s="105">
        <v>68.5</v>
      </c>
      <c r="I36" s="105">
        <v>74</v>
      </c>
      <c r="J36" s="109"/>
      <c r="K36" s="109"/>
      <c r="L36" s="111"/>
      <c r="M36" s="233"/>
    </row>
    <row r="37" spans="2:13">
      <c r="B37" s="129"/>
      <c r="C37" s="109">
        <v>11</v>
      </c>
      <c r="D37" s="110" t="s">
        <v>272</v>
      </c>
      <c r="E37" s="105">
        <v>4.5</v>
      </c>
      <c r="F37" s="105">
        <v>11</v>
      </c>
      <c r="G37" s="105">
        <v>0</v>
      </c>
      <c r="H37" s="105">
        <v>65.5</v>
      </c>
      <c r="I37" s="105">
        <v>50</v>
      </c>
      <c r="J37" s="109"/>
      <c r="K37" s="109"/>
      <c r="L37" s="111"/>
      <c r="M37" s="233"/>
    </row>
    <row r="38" spans="2:13" ht="24.9">
      <c r="B38" s="129"/>
      <c r="C38" s="105">
        <v>12</v>
      </c>
      <c r="D38" s="110" t="s">
        <v>273</v>
      </c>
      <c r="E38" s="105">
        <v>0</v>
      </c>
      <c r="F38" s="105">
        <v>1.5</v>
      </c>
      <c r="G38" s="105">
        <v>0</v>
      </c>
      <c r="H38" s="105">
        <v>19</v>
      </c>
      <c r="I38" s="105">
        <v>13</v>
      </c>
      <c r="J38" s="109"/>
      <c r="K38" s="109"/>
      <c r="L38" s="111"/>
      <c r="M38" s="233"/>
    </row>
    <row r="39" spans="2:13">
      <c r="B39" s="130"/>
      <c r="C39" s="113"/>
      <c r="D39" s="114" t="s">
        <v>217</v>
      </c>
      <c r="E39" s="115">
        <v>375.5</v>
      </c>
      <c r="F39" s="115">
        <v>462.5</v>
      </c>
      <c r="G39" s="115">
        <v>622</v>
      </c>
      <c r="H39" s="115">
        <v>736.5</v>
      </c>
      <c r="I39" s="115">
        <v>591</v>
      </c>
      <c r="J39" s="116"/>
      <c r="K39" s="116"/>
      <c r="L39" s="117"/>
      <c r="M39" s="234"/>
    </row>
    <row r="40" spans="2:13" ht="24.9">
      <c r="B40" s="104" t="s">
        <v>146</v>
      </c>
      <c r="C40" s="105"/>
      <c r="D40" s="106" t="s">
        <v>158</v>
      </c>
      <c r="E40" s="105"/>
      <c r="F40" s="105"/>
      <c r="G40" s="105"/>
      <c r="H40" s="105"/>
      <c r="I40" s="105"/>
      <c r="J40" s="105"/>
      <c r="K40" s="105"/>
      <c r="L40" s="107"/>
      <c r="M40" s="229"/>
    </row>
    <row r="41" spans="2:13">
      <c r="B41" s="129"/>
      <c r="C41" s="105">
        <v>1</v>
      </c>
      <c r="D41" s="110" t="s">
        <v>257</v>
      </c>
      <c r="E41" s="105">
        <v>2</v>
      </c>
      <c r="F41" s="105">
        <v>0</v>
      </c>
      <c r="G41" s="105">
        <v>0</v>
      </c>
      <c r="H41" s="105">
        <v>0</v>
      </c>
      <c r="I41" s="105">
        <v>0</v>
      </c>
      <c r="J41" s="109"/>
      <c r="K41" s="109"/>
      <c r="L41" s="111"/>
      <c r="M41" s="235"/>
    </row>
    <row r="42" spans="2:13">
      <c r="B42" s="129"/>
      <c r="C42" s="105">
        <v>2</v>
      </c>
      <c r="D42" s="110" t="s">
        <v>251</v>
      </c>
      <c r="E42" s="105">
        <v>84</v>
      </c>
      <c r="F42" s="105">
        <v>0</v>
      </c>
      <c r="G42" s="105">
        <v>64</v>
      </c>
      <c r="H42" s="105">
        <v>73.5</v>
      </c>
      <c r="I42" s="105">
        <v>37</v>
      </c>
      <c r="J42" s="109"/>
      <c r="K42" s="109"/>
      <c r="L42" s="111"/>
      <c r="M42" s="235"/>
    </row>
    <row r="43" spans="2:13">
      <c r="B43" s="136"/>
      <c r="C43" s="105">
        <v>3</v>
      </c>
      <c r="D43" s="236" t="s">
        <v>249</v>
      </c>
      <c r="E43" s="105">
        <v>35</v>
      </c>
      <c r="F43" s="105">
        <v>6.5</v>
      </c>
      <c r="G43" s="105">
        <v>0</v>
      </c>
      <c r="H43" s="105">
        <v>0</v>
      </c>
      <c r="I43" s="105">
        <v>3</v>
      </c>
      <c r="J43" s="105"/>
      <c r="K43" s="105"/>
      <c r="L43" s="107"/>
      <c r="M43" s="235"/>
    </row>
    <row r="44" spans="2:13" ht="24.9">
      <c r="B44" s="108"/>
      <c r="C44" s="105">
        <v>4</v>
      </c>
      <c r="D44" s="110" t="s">
        <v>252</v>
      </c>
      <c r="E44" s="105">
        <v>33.5</v>
      </c>
      <c r="F44" s="105">
        <v>5</v>
      </c>
      <c r="G44" s="105">
        <v>4.5</v>
      </c>
      <c r="H44" s="105">
        <v>7</v>
      </c>
      <c r="I44" s="105">
        <v>35.5</v>
      </c>
      <c r="J44" s="109"/>
      <c r="K44" s="109"/>
      <c r="L44" s="111"/>
      <c r="M44" s="230"/>
    </row>
    <row r="45" spans="2:13">
      <c r="B45" s="108"/>
      <c r="C45" s="105">
        <v>5</v>
      </c>
      <c r="D45" s="110" t="s">
        <v>253</v>
      </c>
      <c r="E45" s="105">
        <v>102.5</v>
      </c>
      <c r="F45" s="105">
        <v>445</v>
      </c>
      <c r="G45" s="105">
        <v>245.5</v>
      </c>
      <c r="H45" s="105">
        <v>105</v>
      </c>
      <c r="I45" s="105">
        <v>200</v>
      </c>
      <c r="J45" s="109"/>
      <c r="K45" s="109"/>
      <c r="L45" s="111"/>
      <c r="M45" s="230"/>
    </row>
    <row r="46" spans="2:13">
      <c r="B46" s="108"/>
      <c r="C46" s="105">
        <v>6</v>
      </c>
      <c r="D46" s="110" t="s">
        <v>254</v>
      </c>
      <c r="E46" s="105">
        <v>40.5</v>
      </c>
      <c r="F46" s="105">
        <v>47</v>
      </c>
      <c r="G46" s="105">
        <v>120.5</v>
      </c>
      <c r="H46" s="105">
        <v>114</v>
      </c>
      <c r="I46" s="105">
        <v>41.5</v>
      </c>
      <c r="J46" s="109"/>
      <c r="K46" s="109"/>
      <c r="L46" s="111"/>
      <c r="M46" s="230"/>
    </row>
    <row r="47" spans="2:13" ht="24.9">
      <c r="B47" s="108"/>
      <c r="C47" s="105">
        <v>7</v>
      </c>
      <c r="D47" s="110" t="s">
        <v>262</v>
      </c>
      <c r="E47" s="105">
        <v>38</v>
      </c>
      <c r="F47" s="105">
        <v>125</v>
      </c>
      <c r="G47" s="105">
        <v>130.5</v>
      </c>
      <c r="H47" s="105">
        <v>366.5</v>
      </c>
      <c r="I47" s="105">
        <v>373</v>
      </c>
      <c r="J47" s="109"/>
      <c r="K47" s="109"/>
      <c r="L47" s="111"/>
      <c r="M47" s="230"/>
    </row>
    <row r="48" spans="2:13">
      <c r="B48" s="108"/>
      <c r="C48" s="105">
        <v>8</v>
      </c>
      <c r="D48" s="110" t="s">
        <v>260</v>
      </c>
      <c r="E48" s="105">
        <v>1</v>
      </c>
      <c r="F48" s="105">
        <v>0</v>
      </c>
      <c r="G48" s="105">
        <v>0</v>
      </c>
      <c r="H48" s="105">
        <v>11.5</v>
      </c>
      <c r="I48" s="105">
        <v>1</v>
      </c>
      <c r="J48" s="109"/>
      <c r="K48" s="109"/>
      <c r="L48" s="111"/>
      <c r="M48" s="230"/>
    </row>
    <row r="49" spans="2:14" ht="24.9">
      <c r="B49" s="108"/>
      <c r="C49" s="105">
        <v>9</v>
      </c>
      <c r="D49" s="110" t="s">
        <v>256</v>
      </c>
      <c r="E49" s="237">
        <v>7.5</v>
      </c>
      <c r="F49" s="237">
        <v>0</v>
      </c>
      <c r="G49" s="237">
        <v>0</v>
      </c>
      <c r="H49" s="105">
        <v>0</v>
      </c>
      <c r="I49" s="105">
        <v>0.5</v>
      </c>
      <c r="J49" s="109"/>
      <c r="K49" s="109"/>
      <c r="L49" s="111"/>
      <c r="M49" s="230"/>
    </row>
    <row r="50" spans="2:14">
      <c r="B50" s="108"/>
      <c r="C50" s="105">
        <v>10</v>
      </c>
      <c r="D50" s="110" t="s">
        <v>286</v>
      </c>
      <c r="E50" s="105">
        <v>103</v>
      </c>
      <c r="F50" s="105">
        <v>59.5</v>
      </c>
      <c r="G50" s="105">
        <v>39</v>
      </c>
      <c r="H50" s="105">
        <v>48.5</v>
      </c>
      <c r="I50" s="105">
        <v>151</v>
      </c>
      <c r="J50" s="109"/>
      <c r="K50" s="109"/>
      <c r="L50" s="111"/>
      <c r="M50" s="230"/>
    </row>
    <row r="51" spans="2:14">
      <c r="B51" s="112"/>
      <c r="C51" s="113"/>
      <c r="D51" s="114" t="s">
        <v>217</v>
      </c>
      <c r="E51" s="115">
        <v>447</v>
      </c>
      <c r="F51" s="115">
        <v>688</v>
      </c>
      <c r="G51" s="115">
        <v>604</v>
      </c>
      <c r="H51" s="115">
        <v>726</v>
      </c>
      <c r="I51" s="115">
        <v>842.5</v>
      </c>
      <c r="J51" s="116"/>
      <c r="K51" s="116"/>
      <c r="L51" s="117"/>
      <c r="M51" s="231"/>
    </row>
    <row r="52" spans="2:14">
      <c r="B52" s="238" t="s">
        <v>157</v>
      </c>
      <c r="C52" s="105"/>
      <c r="D52" s="106" t="s">
        <v>278</v>
      </c>
      <c r="E52" s="105">
        <v>470.5</v>
      </c>
      <c r="F52" s="105">
        <v>538.5</v>
      </c>
      <c r="G52" s="105">
        <v>567</v>
      </c>
      <c r="H52" s="105">
        <v>770</v>
      </c>
      <c r="I52" s="105">
        <v>802.5</v>
      </c>
      <c r="J52" s="239"/>
      <c r="K52" s="239"/>
      <c r="L52" s="240"/>
      <c r="M52" s="241"/>
    </row>
    <row r="53" spans="2:14">
      <c r="B53" s="112"/>
      <c r="C53" s="113"/>
      <c r="D53" s="114" t="s">
        <v>217</v>
      </c>
      <c r="E53" s="115">
        <v>470.5</v>
      </c>
      <c r="F53" s="115">
        <v>538.5</v>
      </c>
      <c r="G53" s="115">
        <v>567</v>
      </c>
      <c r="H53" s="115">
        <v>770</v>
      </c>
      <c r="I53" s="115">
        <v>802.5</v>
      </c>
      <c r="J53" s="116"/>
      <c r="K53" s="116"/>
      <c r="L53" s="117"/>
      <c r="M53" s="231"/>
    </row>
    <row r="54" spans="2:14" ht="15" thickBot="1">
      <c r="B54" s="137"/>
      <c r="C54" s="138"/>
      <c r="D54" s="139"/>
      <c r="E54" s="138"/>
      <c r="F54" s="138"/>
      <c r="G54" s="138"/>
      <c r="H54" s="138"/>
      <c r="I54" s="138"/>
      <c r="J54" s="138"/>
      <c r="K54" s="138"/>
      <c r="L54" s="140"/>
      <c r="M54" s="242"/>
    </row>
    <row r="55" spans="2:14">
      <c r="B55" s="141"/>
      <c r="C55" s="141"/>
      <c r="D55" s="142"/>
      <c r="E55" s="141"/>
      <c r="F55" s="141"/>
      <c r="G55" s="141"/>
      <c r="H55" s="141"/>
      <c r="I55" s="141"/>
      <c r="J55" s="141"/>
      <c r="K55" s="141"/>
      <c r="L55" s="141"/>
      <c r="M55" s="142"/>
      <c r="N55" s="195"/>
    </row>
    <row r="56" spans="2:14">
      <c r="B56" s="143"/>
      <c r="C56" s="143"/>
      <c r="D56" s="144" t="s">
        <v>221</v>
      </c>
      <c r="E56" s="145">
        <v>1702.5</v>
      </c>
      <c r="F56" s="145">
        <v>2152.5</v>
      </c>
      <c r="G56" s="145">
        <v>2402</v>
      </c>
      <c r="H56" s="145">
        <v>3060</v>
      </c>
      <c r="I56" s="145">
        <v>3256</v>
      </c>
      <c r="J56" s="145">
        <v>1</v>
      </c>
      <c r="K56" s="145">
        <v>1</v>
      </c>
      <c r="L56" s="145">
        <v>1</v>
      </c>
      <c r="M56" s="243"/>
      <c r="N56" s="156" t="s">
        <v>282</v>
      </c>
    </row>
    <row r="57" spans="2:14">
      <c r="B57" s="146"/>
      <c r="C57" s="146"/>
      <c r="D57" s="147" t="s">
        <v>222</v>
      </c>
      <c r="E57" s="148">
        <v>2376</v>
      </c>
      <c r="F57" s="148">
        <v>2376</v>
      </c>
      <c r="G57" s="148">
        <v>3680</v>
      </c>
      <c r="H57" s="148">
        <v>4224</v>
      </c>
      <c r="I57" s="148">
        <v>3360</v>
      </c>
      <c r="J57" s="148">
        <v>3680</v>
      </c>
      <c r="K57" s="148">
        <v>3680</v>
      </c>
      <c r="L57" s="148">
        <v>3680</v>
      </c>
      <c r="M57" s="243"/>
      <c r="N57" s="156" t="s">
        <v>283</v>
      </c>
    </row>
    <row r="58" spans="2:14">
      <c r="B58" s="149"/>
      <c r="C58" s="149"/>
      <c r="D58" s="150" t="s">
        <v>223</v>
      </c>
      <c r="E58" s="151">
        <v>0.72</v>
      </c>
      <c r="F58" s="151">
        <v>0.91</v>
      </c>
      <c r="G58" s="151">
        <v>0.65</v>
      </c>
      <c r="H58" s="151">
        <v>0.72</v>
      </c>
      <c r="I58" s="151">
        <v>0.97</v>
      </c>
      <c r="J58" s="151">
        <v>0</v>
      </c>
      <c r="K58" s="151">
        <v>0</v>
      </c>
      <c r="L58" s="151">
        <v>0</v>
      </c>
      <c r="M58" s="243"/>
      <c r="N58" s="156" t="s">
        <v>284</v>
      </c>
    </row>
  </sheetData>
  <mergeCells count="9">
    <mergeCell ref="B10:D10"/>
    <mergeCell ref="K10:M10"/>
    <mergeCell ref="O14:U15"/>
    <mergeCell ref="B4:M4"/>
    <mergeCell ref="B5:D7"/>
    <mergeCell ref="E5:M5"/>
    <mergeCell ref="E6:M6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 MASTER</vt:lpstr>
      <vt:lpstr>FORM ENGINEERING ACTIVITY</vt:lpstr>
      <vt:lpstr>PRODUCTIVITY BY TEAM</vt:lpstr>
      <vt:lpstr>PRODUCTIVITY BY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Hartama</dc:creator>
  <cp:lastModifiedBy>Nico Hartama</cp:lastModifiedBy>
  <dcterms:created xsi:type="dcterms:W3CDTF">2023-10-26T05:00:26Z</dcterms:created>
  <dcterms:modified xsi:type="dcterms:W3CDTF">2023-11-07T01:57:17Z</dcterms:modified>
</cp:coreProperties>
</file>