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\Desktop\CTD\Primeiro Bimestre\Repositório\Introdução à Informática\17.05 Desafio - Memórias\"/>
    </mc:Choice>
  </mc:AlternateContent>
  <xr:revisionPtr revIDLastSave="0" documentId="13_ncr:1_{2B08A8A1-8F09-4F98-9E6B-4D39874D6B2C}" xr6:coauthVersionLast="47" xr6:coauthVersionMax="47" xr10:uidLastSave="{00000000-0000-0000-0000-000000000000}"/>
  <bookViews>
    <workbookView xWindow="-108" yWindow="-108" windowWidth="23256" windowHeight="12576" xr2:uid="{F95A9826-25E6-4537-B73F-43A361F3A5A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" i="1" l="1"/>
  <c r="AA6" i="1"/>
  <c r="AA7" i="1" s="1"/>
  <c r="O25" i="1" a="1"/>
  <c r="O25" i="1" s="1"/>
  <c r="O26" i="1" a="1"/>
  <c r="O26" i="1" s="1"/>
  <c r="O27" i="1" a="1"/>
  <c r="O27" i="1" s="1"/>
  <c r="O24" i="1" a="1"/>
  <c r="O24" i="1" s="1"/>
  <c r="Q3" i="1"/>
  <c r="P31" i="1"/>
  <c r="P30" i="1"/>
  <c r="P29" i="1"/>
  <c r="O20" i="1" a="1"/>
  <c r="O20" i="1" s="1"/>
  <c r="O19" i="1" a="1"/>
  <c r="O19" i="1" s="1"/>
  <c r="O18" i="1" a="1"/>
  <c r="O18" i="1" s="1"/>
  <c r="O17" i="1" a="1"/>
  <c r="O17" i="1" s="1"/>
  <c r="M13" i="1"/>
  <c r="N13" i="1" s="1"/>
  <c r="M12" i="1"/>
  <c r="N12" i="1" s="1"/>
  <c r="M11" i="1"/>
  <c r="N11" i="1" s="1"/>
  <c r="M10" i="1"/>
  <c r="N10" i="1" s="1"/>
  <c r="AE20" i="1"/>
  <c r="AE26" i="1" s="1"/>
  <c r="AF26" i="1" s="1"/>
  <c r="AH26" i="1" s="1"/>
  <c r="AF5" i="1"/>
  <c r="AE6" i="1" s="1"/>
  <c r="H26" i="1"/>
  <c r="J26" i="1" s="1"/>
  <c r="H20" i="1"/>
  <c r="I20" i="1" s="1"/>
  <c r="H5" i="1"/>
  <c r="G6" i="1" s="1"/>
  <c r="H6" i="1" s="1"/>
  <c r="G7" i="1" s="1"/>
  <c r="AA8" i="1" l="1"/>
  <c r="AA9" i="1" s="1"/>
  <c r="AA10" i="1" s="1"/>
  <c r="AA11" i="1" s="1"/>
  <c r="AB11" i="1" s="1"/>
  <c r="AB7" i="1"/>
  <c r="AB6" i="1"/>
  <c r="H21" i="1"/>
  <c r="I21" i="1" s="1"/>
  <c r="G22" i="1" s="1"/>
  <c r="J22" i="1" s="1"/>
  <c r="G21" i="1"/>
  <c r="N14" i="1"/>
  <c r="N3" i="1" s="1"/>
  <c r="J20" i="1"/>
  <c r="AF20" i="1"/>
  <c r="AG20" i="1" s="1"/>
  <c r="O28" i="1"/>
  <c r="O21" i="1"/>
  <c r="O3" i="1" s="1"/>
  <c r="H22" i="1"/>
  <c r="I22" i="1" s="1"/>
  <c r="J21" i="1"/>
  <c r="I26" i="1"/>
  <c r="AH20" i="1"/>
  <c r="AF6" i="1"/>
  <c r="AE7" i="1" s="1"/>
  <c r="AF21" i="1"/>
  <c r="AG21" i="1" s="1"/>
  <c r="AE21" i="1"/>
  <c r="AG5" i="1"/>
  <c r="AG26" i="1"/>
  <c r="AE27" i="1" s="1"/>
  <c r="I5" i="1"/>
  <c r="I6" i="1"/>
  <c r="H7" i="1"/>
  <c r="AB8" i="1" l="1"/>
  <c r="AB9" i="1"/>
  <c r="AB10" i="1"/>
  <c r="O29" i="1"/>
  <c r="H23" i="1"/>
  <c r="I23" i="1" s="1"/>
  <c r="G23" i="1"/>
  <c r="J23" i="1" s="1"/>
  <c r="AH21" i="1"/>
  <c r="AF22" i="1"/>
  <c r="AG22" i="1" s="1"/>
  <c r="AE22" i="1"/>
  <c r="AF27" i="1"/>
  <c r="AG27" i="1" s="1"/>
  <c r="AE28" i="1" s="1"/>
  <c r="AF7" i="1"/>
  <c r="AE8" i="1" s="1"/>
  <c r="AG6" i="1"/>
  <c r="G27" i="1"/>
  <c r="I7" i="1"/>
  <c r="G8" i="1"/>
  <c r="H8" i="1" s="1"/>
  <c r="AB12" i="1" l="1"/>
  <c r="AH22" i="1"/>
  <c r="O30" i="1"/>
  <c r="O31" i="1"/>
  <c r="H24" i="1"/>
  <c r="I24" i="1" s="1"/>
  <c r="G24" i="1"/>
  <c r="AG7" i="1"/>
  <c r="AH27" i="1"/>
  <c r="AF28" i="1"/>
  <c r="AG28" i="1" s="1"/>
  <c r="AE29" i="1" s="1"/>
  <c r="AF8" i="1"/>
  <c r="AE9" i="1" s="1"/>
  <c r="AF23" i="1"/>
  <c r="AG23" i="1" s="1"/>
  <c r="AE23" i="1"/>
  <c r="AH23" i="1" s="1"/>
  <c r="H27" i="1"/>
  <c r="I27" i="1" s="1"/>
  <c r="G28" i="1" s="1"/>
  <c r="J27" i="1"/>
  <c r="I8" i="1"/>
  <c r="G9" i="1"/>
  <c r="H9" i="1" s="1"/>
  <c r="J24" i="1" l="1"/>
  <c r="AG8" i="1"/>
  <c r="AF24" i="1"/>
  <c r="AG24" i="1" s="1"/>
  <c r="AE24" i="1"/>
  <c r="AH28" i="1"/>
  <c r="AF29" i="1"/>
  <c r="AG29" i="1" s="1"/>
  <c r="AF9" i="1"/>
  <c r="AE10" i="1" s="1"/>
  <c r="H28" i="1"/>
  <c r="I28" i="1" s="1"/>
  <c r="G29" i="1" s="1"/>
  <c r="I9" i="1"/>
  <c r="G10" i="1"/>
  <c r="H10" i="1" s="1"/>
  <c r="AG9" i="1" l="1"/>
  <c r="J28" i="1"/>
  <c r="AH29" i="1"/>
  <c r="AF10" i="1"/>
  <c r="AE11" i="1" s="1"/>
  <c r="AH24" i="1"/>
  <c r="H29" i="1"/>
  <c r="I29" i="1" s="1"/>
  <c r="I10" i="1"/>
  <c r="G11" i="1"/>
  <c r="H11" i="1"/>
  <c r="J29" i="1" l="1"/>
  <c r="AF11" i="1"/>
  <c r="AE12" i="1" s="1"/>
  <c r="AG10" i="1"/>
  <c r="I11" i="1"/>
  <c r="G12" i="1"/>
  <c r="H12" i="1" s="1"/>
  <c r="AG11" i="1" l="1"/>
  <c r="AF12" i="1"/>
  <c r="AE13" i="1" s="1"/>
  <c r="I12" i="1"/>
  <c r="G13" i="1"/>
  <c r="H13" i="1" s="1"/>
  <c r="AF13" i="1" l="1"/>
  <c r="AE14" i="1" s="1"/>
  <c r="AG12" i="1"/>
  <c r="I13" i="1"/>
  <c r="G14" i="1"/>
  <c r="H14" i="1" s="1"/>
  <c r="AF14" i="1" l="1"/>
  <c r="AE15" i="1" s="1"/>
  <c r="AG13" i="1"/>
  <c r="G15" i="1"/>
  <c r="H15" i="1" s="1"/>
  <c r="I14" i="1"/>
  <c r="AF15" i="1" l="1"/>
  <c r="AE16" i="1" s="1"/>
  <c r="AG14" i="1"/>
  <c r="I15" i="1"/>
  <c r="G16" i="1"/>
  <c r="H16" i="1" s="1"/>
  <c r="G17" i="1" s="1"/>
  <c r="AG15" i="1" l="1"/>
  <c r="AF16" i="1"/>
  <c r="AE17" i="1" s="1"/>
  <c r="I16" i="1"/>
  <c r="H17" i="1"/>
  <c r="AF17" i="1" l="1"/>
  <c r="AE18" i="1" s="1"/>
  <c r="AG16" i="1"/>
  <c r="I17" i="1"/>
  <c r="G18" i="1"/>
  <c r="H18" i="1" s="1"/>
  <c r="I18" i="1" s="1"/>
  <c r="AF18" i="1" l="1"/>
  <c r="AG18" i="1" s="1"/>
  <c r="AG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tc={3C3783A2-94B1-4819-A654-77C29F02B38D}</author>
    <author>tc={24120E51-BB68-4263-A08F-F51298B5F6B9}</author>
    <author>tc={D1DB1E92-BB66-481F-AE38-5B56FC772331}</author>
    <author>tc={04858501-C88A-4B5C-89A7-D766C3B74FCE}</author>
    <author>tc={D1A5CC55-7B8E-46C3-8CEA-AE5E2029F484}</author>
    <author>tc={342D5E36-B1E0-453B-A178-B7CA4BC6835F}</author>
    <author>tc={B475CAF3-9B7F-4CEE-9705-F1F753E254DA}</author>
    <author>tc={4A4150A8-7FCD-4DAB-B2E3-21BE1614188E}</author>
    <author>tc={BD07EAE5-89F1-4B81-B201-B6727BDFE28A}</author>
    <author>tc={1FA01EFC-951E-4A31-AAFE-1385DFDA9345}</author>
    <author>tc={21348A3C-CE26-4CC0-90D7-42D960EFBF83}</author>
    <author>tc={9EAF2FB9-C226-402C-81F9-AEE997B8ACAC}</author>
    <author>tc={3E8017A5-5A38-4F7B-864C-F8C05FBDDEF4}</author>
    <author>tc={756E20E9-456A-491E-99EB-7ED3146099C5}</author>
    <author>tc={9A5A9EE8-03F8-4A1E-9DEB-DE43BBC35EDB}</author>
    <author>tc={E17C868B-1030-4F2A-8FC9-20A472F2FE18}</author>
    <author>tc={FE9C06B8-706C-4DEA-B422-0D1D15689581}</author>
    <author>tc={59AEBB08-955C-45FE-AB4A-D62125711CFE}</author>
    <author>tc={8853DF0E-465D-40F9-8901-E054C304CFA7}</author>
    <author>tc={3EDE5459-14BA-4AAA-865E-51D4D2573ADD}</author>
    <author>tc={687402E7-065E-4711-9DE7-51F11E857499}</author>
    <author>tc={524C48AC-48CC-4618-88B4-3A0E7A04AAB8}</author>
    <author>tc={640E6AED-1182-452E-812B-AE95B16D0B31}</author>
    <author>tc={A7E1C6DB-F287-4F65-B122-8C3167860C15}</author>
  </authors>
  <commentList>
    <comment ref="B2" authorId="0" shapeId="0" xr:uid="{3C3783A2-94B1-4819-A654-77C29F02B38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</t>
      </text>
    </comment>
    <comment ref="C2" authorId="1" shapeId="0" xr:uid="{24120E51-BB68-4263-A08F-F51298B5F6B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Todos os números que utilizam apenas 0 e 1 (em ordem crescente).</t>
      </text>
    </comment>
    <comment ref="D2" authorId="2" shapeId="0" xr:uid="{D1DB1E92-BB66-481F-AE38-5B56FC7723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 combinação dos 8 primeiros números (de 0 a 7), em ordem crescente.</t>
      </text>
    </comment>
    <comment ref="E2" authorId="3" shapeId="0" xr:uid="{04858501-C88A-4B5C-89A7-D766C3B74FC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9, e em seguida as letras do alfabeto de A a F.</t>
      </text>
    </comment>
    <comment ref="H2" authorId="4" shapeId="0" xr:uid="{D1A5CC55-7B8E-46C3-8CEA-AE5E2029F48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</t>
      </text>
    </comment>
    <comment ref="I2" authorId="5" shapeId="0" xr:uid="{342D5E36-B1E0-453B-A178-B7CA4BC6835F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Todos os números que utilizam apenas 0 e 1 (em ordem crescente).</t>
      </text>
    </comment>
    <comment ref="J2" authorId="6" shapeId="0" xr:uid="{B475CAF3-9B7F-4CEE-9705-F1F753E254D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 combinação dos 8 primeiros números (de 0 a 7), em ordem crescente.</t>
      </text>
    </comment>
    <comment ref="K2" authorId="7" shapeId="0" xr:uid="{4A4150A8-7FCD-4DAB-B2E3-21BE1614188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9, e em seguida as letras do alfabeto de A a F.</t>
      </text>
    </comment>
    <comment ref="N2" authorId="8" shapeId="0" xr:uid="{BD07EAE5-89F1-4B81-B201-B6727BDFE28A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</t>
      </text>
    </comment>
    <comment ref="O2" authorId="9" shapeId="0" xr:uid="{1FA01EFC-951E-4A31-AAFE-1385DFDA934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Todos os números que utilizam apenas 0 e 1 (em ordem crescente).</t>
      </text>
    </comment>
    <comment ref="P2" authorId="10" shapeId="0" xr:uid="{21348A3C-CE26-4CC0-90D7-42D960EFBF83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 combinação dos 8 primeiros números (de 0 a 7), em ordem crescente.</t>
      </text>
    </comment>
    <comment ref="Q2" authorId="11" shapeId="0" xr:uid="{9EAF2FB9-C226-402C-81F9-AEE997B8ACAC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9, e em seguida as letras do alfabeto de A a F.</t>
      </text>
    </comment>
    <comment ref="T2" authorId="12" shapeId="0" xr:uid="{3E8017A5-5A38-4F7B-864C-F8C05FBDDEF4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</t>
      </text>
    </comment>
    <comment ref="U2" authorId="13" shapeId="0" xr:uid="{756E20E9-456A-491E-99EB-7ED3146099C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Todos os números que utilizam apenas 0 e 1 (em ordem crescente).</t>
      </text>
    </comment>
    <comment ref="V2" authorId="14" shapeId="0" xr:uid="{9A5A9EE8-03F8-4A1E-9DEB-DE43BBC35EDB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 combinação dos 8 primeiros números (de 0 a 7), em ordem crescente.</t>
      </text>
    </comment>
    <comment ref="W2" authorId="15" shapeId="0" xr:uid="{E17C868B-1030-4F2A-8FC9-20A472F2FE1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9, e em seguida as letras do alfabeto de A a F.</t>
      </text>
    </comment>
    <comment ref="Z2" authorId="16" shapeId="0" xr:uid="{FE9C06B8-706C-4DEA-B422-0D1D1568958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</t>
      </text>
    </comment>
    <comment ref="AA2" authorId="17" shapeId="0" xr:uid="{59AEBB08-955C-45FE-AB4A-D62125711CFE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Todos os números que utilizam apenas 0 e 1 (em ordem crescente).</t>
      </text>
    </comment>
    <comment ref="AB2" authorId="18" shapeId="0" xr:uid="{8853DF0E-465D-40F9-8901-E054C304CFA7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 combinação dos 8 primeiros números (de 0 a 7), em ordem crescente.</t>
      </text>
    </comment>
    <comment ref="AC2" authorId="19" shapeId="0" xr:uid="{3EDE5459-14BA-4AAA-865E-51D4D2573ADD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9, e em seguida as letras do alfabeto de A a F.</t>
      </text>
    </comment>
    <comment ref="AF2" authorId="20" shapeId="0" xr:uid="{687402E7-065E-4711-9DE7-51F11E857499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</t>
      </text>
    </comment>
    <comment ref="AG2" authorId="21" shapeId="0" xr:uid="{524C48AC-48CC-4618-88B4-3A0E7A04AAB8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Todos os números que utilizam apenas 0 e 1 (em ordem crescente).</t>
      </text>
    </comment>
    <comment ref="AH2" authorId="22" shapeId="0" xr:uid="{640E6AED-1182-452E-812B-AE95B16D0B31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A combinação dos 8 primeiros números (de 0 a 7), em ordem crescente.</t>
      </text>
    </comment>
    <comment ref="AI2" authorId="23" shapeId="0" xr:uid="{A7E1C6DB-F287-4F65-B122-8C3167860C15}">
      <text>
        <t>[Comentário encadeado]
Sua versão do Excel permite que você leia este comentário encadeado, no entanto, as edições serão removidas se o arquivo for aberto em uma versão mais recente do Excel. Saiba mais: https://go.microsoft.com/fwlink/?linkid=870924
Comentário:
    Todas as combinações de números de 0 a 9, e em seguida as letras do alfabeto de A a F.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<sst xmlns="http://schemas.openxmlformats.org/spreadsheetml/2006/main" count="58" uniqueCount="27">
  <si>
    <t>Decimal</t>
  </si>
  <si>
    <t>Binário</t>
  </si>
  <si>
    <t>Octal</t>
  </si>
  <si>
    <t>Hexadecimal</t>
  </si>
  <si>
    <t>A</t>
  </si>
  <si>
    <t>B</t>
  </si>
  <si>
    <t>C</t>
  </si>
  <si>
    <t>D</t>
  </si>
  <si>
    <t>E</t>
  </si>
  <si>
    <t>F</t>
  </si>
  <si>
    <t>Número</t>
  </si>
  <si>
    <t>9516|10</t>
  </si>
  <si>
    <t xml:space="preserve">1473|8 </t>
  </si>
  <si>
    <t>maior número de 8 bits</t>
  </si>
  <si>
    <t>011010</t>
  </si>
  <si>
    <t>4256|10</t>
  </si>
  <si>
    <t>-</t>
  </si>
  <si>
    <t>00101001011000</t>
  </si>
  <si>
    <t>Decimal para Binário</t>
  </si>
  <si>
    <t>Decimal para Octal</t>
  </si>
  <si>
    <t>252C</t>
  </si>
  <si>
    <t>10A0</t>
  </si>
  <si>
    <t>Octal para Decimal</t>
  </si>
  <si>
    <t>TOTAL</t>
  </si>
  <si>
    <t>Octal para Binário</t>
  </si>
  <si>
    <t>Octal para Hexadecimal</t>
  </si>
  <si>
    <t>Binário para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</si>
</sst>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0" fillId="7" borderId="1" xfId="0" quotePrefix="1" applyFill="1" applyBorder="1" applyAlignment="1">
      <alignment horizontal="center"/>
    </xf>
    <xf numFmtId="0" fontId="0" fillId="4" borderId="1" xfId="0" quotePrefix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7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enan Leal dos Anjos" id="{EB59D20E-BD1B-417A-B04B-FFE1F1BC7D71}" userId="f21eb7a62f82ab9d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2-05-29T20:13:34.46" personId="{EB59D20E-BD1B-417A-B04B-FFE1F1BC7D71}" id="{3C3783A2-94B1-4819-A654-77C29F02B38D}">
    <text>Todas as combinações de números de 0 a 9</text>
  </threadedComment>
  <threadedComment ref="C2" dT="2022-05-29T20:14:02.96" personId="{EB59D20E-BD1B-417A-B04B-FFE1F1BC7D71}" id="{24120E51-BB68-4263-A08F-F51298B5F6B9}">
    <text>Todos os números que utilizam apenas 0 e 1 (em ordem crescente).</text>
  </threadedComment>
  <threadedComment ref="D2" dT="2022-05-29T20:14:42.66" personId="{EB59D20E-BD1B-417A-B04B-FFE1F1BC7D71}" id="{D1DB1E92-BB66-481F-AE38-5B56FC772331}">
    <text>A combinação dos 8 primeiros números (de 0 a 7), em ordem crescente.</text>
  </threadedComment>
  <threadedComment ref="E2" dT="2022-05-29T20:15:26.72" personId="{EB59D20E-BD1B-417A-B04B-FFE1F1BC7D71}" id="{04858501-C88A-4B5C-89A7-D766C3B74FCE}">
    <text>Todas as combinações de números de 0 a 9, e em seguida as letras do alfabeto de A a F.</text>
  </threadedComment>
  <threadedComment ref="H2" dT="2022-05-29T20:13:34.46" personId="{EB59D20E-BD1B-417A-B04B-FFE1F1BC7D71}" id="{D1A5CC55-7B8E-46C3-8CEA-AE5E2029F484}">
    <text>Todas as combinações de números de 0 a 9</text>
  </threadedComment>
  <threadedComment ref="I2" dT="2022-05-29T20:14:02.96" personId="{EB59D20E-BD1B-417A-B04B-FFE1F1BC7D71}" id="{342D5E36-B1E0-453B-A178-B7CA4BC6835F}">
    <text>Todos os números que utilizam apenas 0 e 1 (em ordem crescente).</text>
  </threadedComment>
  <threadedComment ref="J2" dT="2022-05-29T20:14:42.66" personId="{EB59D20E-BD1B-417A-B04B-FFE1F1BC7D71}" id="{B475CAF3-9B7F-4CEE-9705-F1F753E254DA}">
    <text>A combinação dos 8 primeiros números (de 0 a 7), em ordem crescente.</text>
  </threadedComment>
  <threadedComment ref="K2" dT="2022-05-29T20:15:26.72" personId="{EB59D20E-BD1B-417A-B04B-FFE1F1BC7D71}" id="{4A4150A8-7FCD-4DAB-B2E3-21BE1614188E}">
    <text>Todas as combinações de números de 0 a 9, e em seguida as letras do alfabeto de A a F.</text>
  </threadedComment>
  <threadedComment ref="N2" dT="2022-05-29T20:13:34.46" personId="{EB59D20E-BD1B-417A-B04B-FFE1F1BC7D71}" id="{BD07EAE5-89F1-4B81-B201-B6727BDFE28A}">
    <text>Todas as combinações de números de 0 a 9</text>
  </threadedComment>
  <threadedComment ref="O2" dT="2022-05-29T20:14:02.96" personId="{EB59D20E-BD1B-417A-B04B-FFE1F1BC7D71}" id="{1FA01EFC-951E-4A31-AAFE-1385DFDA9345}">
    <text>Todos os números que utilizam apenas 0 e 1 (em ordem crescente).</text>
  </threadedComment>
  <threadedComment ref="P2" dT="2022-05-29T20:14:42.66" personId="{EB59D20E-BD1B-417A-B04B-FFE1F1BC7D71}" id="{21348A3C-CE26-4CC0-90D7-42D960EFBF83}">
    <text>A combinação dos 8 primeiros números (de 0 a 7), em ordem crescente.</text>
  </threadedComment>
  <threadedComment ref="Q2" dT="2022-05-29T20:15:26.72" personId="{EB59D20E-BD1B-417A-B04B-FFE1F1BC7D71}" id="{9EAF2FB9-C226-402C-81F9-AEE997B8ACAC}">
    <text>Todas as combinações de números de 0 a 9, e em seguida as letras do alfabeto de A a F.</text>
  </threadedComment>
  <threadedComment ref="T2" dT="2022-05-29T20:13:34.46" personId="{EB59D20E-BD1B-417A-B04B-FFE1F1BC7D71}" id="{3E8017A5-5A38-4F7B-864C-F8C05FBDDEF4}">
    <text>Todas as combinações de números de 0 a 9</text>
  </threadedComment>
  <threadedComment ref="U2" dT="2022-05-29T20:14:02.96" personId="{EB59D20E-BD1B-417A-B04B-FFE1F1BC7D71}" id="{756E20E9-456A-491E-99EB-7ED3146099C5}">
    <text>Todos os números que utilizam apenas 0 e 1 (em ordem crescente).</text>
  </threadedComment>
  <threadedComment ref="V2" dT="2022-05-29T20:14:42.66" personId="{EB59D20E-BD1B-417A-B04B-FFE1F1BC7D71}" id="{9A5A9EE8-03F8-4A1E-9DEB-DE43BBC35EDB}">
    <text>A combinação dos 8 primeiros números (de 0 a 7), em ordem crescente.</text>
  </threadedComment>
  <threadedComment ref="W2" dT="2022-05-29T20:15:26.72" personId="{EB59D20E-BD1B-417A-B04B-FFE1F1BC7D71}" id="{E17C868B-1030-4F2A-8FC9-20A472F2FE18}">
    <text>Todas as combinações de números de 0 a 9, e em seguida as letras do alfabeto de A a F.</text>
  </threadedComment>
  <threadedComment ref="Z2" dT="2022-05-29T20:13:34.46" personId="{EB59D20E-BD1B-417A-B04B-FFE1F1BC7D71}" id="{FE9C06B8-706C-4DEA-B422-0D1D15689581}">
    <text>Todas as combinações de números de 0 a 9</text>
  </threadedComment>
  <threadedComment ref="AA2" dT="2022-05-29T20:14:02.96" personId="{EB59D20E-BD1B-417A-B04B-FFE1F1BC7D71}" id="{59AEBB08-955C-45FE-AB4A-D62125711CFE}">
    <text>Todos os números que utilizam apenas 0 e 1 (em ordem crescente).</text>
  </threadedComment>
  <threadedComment ref="AB2" dT="2022-05-29T20:14:42.66" personId="{EB59D20E-BD1B-417A-B04B-FFE1F1BC7D71}" id="{8853DF0E-465D-40F9-8901-E054C304CFA7}">
    <text>A combinação dos 8 primeiros números (de 0 a 7), em ordem crescente.</text>
  </threadedComment>
  <threadedComment ref="AC2" dT="2022-05-29T20:15:26.72" personId="{EB59D20E-BD1B-417A-B04B-FFE1F1BC7D71}" id="{3EDE5459-14BA-4AAA-865E-51D4D2573ADD}">
    <text>Todas as combinações de números de 0 a 9, e em seguida as letras do alfabeto de A a F.</text>
  </threadedComment>
  <threadedComment ref="AF2" dT="2022-05-29T20:13:34.46" personId="{EB59D20E-BD1B-417A-B04B-FFE1F1BC7D71}" id="{687402E7-065E-4711-9DE7-51F11E857499}">
    <text>Todas as combinações de números de 0 a 9</text>
  </threadedComment>
  <threadedComment ref="AG2" dT="2022-05-29T20:14:02.96" personId="{EB59D20E-BD1B-417A-B04B-FFE1F1BC7D71}" id="{524C48AC-48CC-4618-88B4-3A0E7A04AAB8}">
    <text>Todos os números que utilizam apenas 0 e 1 (em ordem crescente).</text>
  </threadedComment>
  <threadedComment ref="AH2" dT="2022-05-29T20:14:42.66" personId="{EB59D20E-BD1B-417A-B04B-FFE1F1BC7D71}" id="{640E6AED-1182-452E-812B-AE95B16D0B31}">
    <text>A combinação dos 8 primeiros números (de 0 a 7), em ordem crescente.</text>
  </threadedComment>
  <threadedComment ref="AI2" dT="2022-05-29T20:15:26.72" personId="{EB59D20E-BD1B-417A-B04B-FFE1F1BC7D71}" id="{A7E1C6DB-F287-4F65-B122-8C3167860C15}">
    <text>Todas as combinações de números de 0 a 9, e em seguida as letras do alfabeto de A a F.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12FD4-3B25-4677-AB2B-1F6618026352}">
  <dimension ref="B2:AI31"/>
  <sheetViews>
    <sheetView showGridLines="0" tabSelected="1" topLeftCell="Q1" workbookViewId="0">
      <selection activeCell="AB16" sqref="AB16"/>
    </sheetView>
  </sheetViews>
  <sheetFormatPr defaultRowHeight="14.4" x14ac:dyDescent="0.3"/>
  <cols>
    <col min="1" max="1" width="2.88671875" customWidth="1"/>
    <col min="2" max="5" width="15.44140625" style="1" customWidth="1"/>
    <col min="7" max="11" width="15.33203125" customWidth="1"/>
    <col min="13" max="17" width="15" customWidth="1"/>
    <col min="25" max="29" width="14" customWidth="1"/>
    <col min="31" max="31" width="16.33203125" customWidth="1"/>
    <col min="32" max="32" width="15.109375" bestFit="1" customWidth="1"/>
    <col min="33" max="35" width="16.33203125" customWidth="1"/>
  </cols>
  <sheetData>
    <row r="2" spans="2:35" x14ac:dyDescent="0.3">
      <c r="B2" s="4" t="s">
        <v>0</v>
      </c>
      <c r="C2" s="5" t="s">
        <v>1</v>
      </c>
      <c r="D2" s="7" t="s">
        <v>2</v>
      </c>
      <c r="E2" s="10" t="s">
        <v>3</v>
      </c>
      <c r="G2" s="12" t="s">
        <v>10</v>
      </c>
      <c r="H2" s="4" t="s">
        <v>0</v>
      </c>
      <c r="I2" s="5" t="s">
        <v>1</v>
      </c>
      <c r="J2" s="7" t="s">
        <v>2</v>
      </c>
      <c r="K2" s="10" t="s">
        <v>3</v>
      </c>
      <c r="M2" s="12" t="s">
        <v>10</v>
      </c>
      <c r="N2" s="4" t="s">
        <v>0</v>
      </c>
      <c r="O2" s="5" t="s">
        <v>1</v>
      </c>
      <c r="P2" s="7" t="s">
        <v>2</v>
      </c>
      <c r="Q2" s="10" t="s">
        <v>3</v>
      </c>
      <c r="S2" s="12" t="s">
        <v>10</v>
      </c>
      <c r="T2" s="4" t="s">
        <v>0</v>
      </c>
      <c r="U2" s="5" t="s">
        <v>1</v>
      </c>
      <c r="V2" s="7" t="s">
        <v>2</v>
      </c>
      <c r="W2" s="10" t="s">
        <v>3</v>
      </c>
      <c r="Y2" s="12" t="s">
        <v>10</v>
      </c>
      <c r="Z2" s="4" t="s">
        <v>0</v>
      </c>
      <c r="AA2" s="5" t="s">
        <v>1</v>
      </c>
      <c r="AB2" s="7" t="s">
        <v>2</v>
      </c>
      <c r="AC2" s="10" t="s">
        <v>3</v>
      </c>
      <c r="AE2" s="12" t="s">
        <v>10</v>
      </c>
      <c r="AF2" s="4" t="s">
        <v>0</v>
      </c>
      <c r="AG2" s="5" t="s">
        <v>1</v>
      </c>
      <c r="AH2" s="7" t="s">
        <v>2</v>
      </c>
      <c r="AI2" s="10" t="s">
        <v>3</v>
      </c>
    </row>
    <row r="3" spans="2:35" x14ac:dyDescent="0.3">
      <c r="B3" s="9">
        <v>0</v>
      </c>
      <c r="C3" s="14">
        <v>0</v>
      </c>
      <c r="D3" s="8">
        <v>0</v>
      </c>
      <c r="E3" s="11">
        <v>0</v>
      </c>
      <c r="G3" s="9" t="s">
        <v>11</v>
      </c>
      <c r="H3" s="9" t="s">
        <v>16</v>
      </c>
      <c r="I3" s="14" t="s">
        <v>17</v>
      </c>
      <c r="J3" s="8">
        <v>22454</v>
      </c>
      <c r="K3" s="11" t="s">
        <v>20</v>
      </c>
      <c r="M3" s="9" t="s">
        <v>12</v>
      </c>
      <c r="N3" s="9">
        <f>N14</f>
        <v>827</v>
      </c>
      <c r="O3" s="6" t="str">
        <f>O21</f>
        <v>110011111</v>
      </c>
      <c r="P3" s="8" t="s">
        <v>16</v>
      </c>
      <c r="Q3" s="11" t="str">
        <f>_xlfn.CONCAT(P29:P31)</f>
        <v>33B</v>
      </c>
      <c r="S3" s="9" t="s">
        <v>13</v>
      </c>
      <c r="T3" s="9">
        <v>0</v>
      </c>
      <c r="U3" s="6">
        <v>0</v>
      </c>
      <c r="V3" s="8">
        <v>0</v>
      </c>
      <c r="W3" s="11">
        <v>0</v>
      </c>
      <c r="Y3" s="13" t="s">
        <v>14</v>
      </c>
      <c r="Z3" s="9" t="str">
        <f>AB12&amp;"|10"</f>
        <v>26|10</v>
      </c>
      <c r="AA3" s="6">
        <v>0</v>
      </c>
      <c r="AB3" s="8">
        <v>0</v>
      </c>
      <c r="AC3" s="11">
        <v>0</v>
      </c>
      <c r="AE3" s="9" t="s">
        <v>15</v>
      </c>
      <c r="AF3" s="16" t="s">
        <v>16</v>
      </c>
      <c r="AG3" s="16">
        <v>10000101000000</v>
      </c>
      <c r="AH3" s="8">
        <v>10240</v>
      </c>
      <c r="AI3" s="11" t="s">
        <v>21</v>
      </c>
    </row>
    <row r="4" spans="2:35" x14ac:dyDescent="0.3">
      <c r="B4" s="9">
        <v>1</v>
      </c>
      <c r="C4" s="14">
        <v>1</v>
      </c>
      <c r="D4" s="8">
        <v>1</v>
      </c>
      <c r="E4" s="11">
        <v>1</v>
      </c>
    </row>
    <row r="5" spans="2:35" ht="14.4" customHeight="1" x14ac:dyDescent="0.3">
      <c r="B5" s="9">
        <v>2</v>
      </c>
      <c r="C5" s="14">
        <v>10</v>
      </c>
      <c r="D5" s="8">
        <v>2</v>
      </c>
      <c r="E5" s="11">
        <v>2</v>
      </c>
      <c r="G5" s="15">
        <v>9516</v>
      </c>
      <c r="H5" s="15">
        <f t="shared" ref="H5:H18" si="0">ROUNDDOWN(G5,0)</f>
        <v>9516</v>
      </c>
      <c r="I5" s="15">
        <f t="shared" ref="I5:I18" si="1">IF((G5-H5)&gt;0,1,0)</f>
        <v>0</v>
      </c>
      <c r="J5" s="21" t="s">
        <v>18</v>
      </c>
      <c r="M5" s="21" t="s">
        <v>22</v>
      </c>
      <c r="N5" s="21"/>
      <c r="Y5" s="21" t="s">
        <v>26</v>
      </c>
      <c r="Z5" s="21"/>
      <c r="AA5" s="21"/>
      <c r="AB5" s="21"/>
      <c r="AE5" s="15">
        <v>4256</v>
      </c>
      <c r="AF5" s="15">
        <f t="shared" ref="AF5:AF18" si="2">ROUNDDOWN(AE5,0)</f>
        <v>4256</v>
      </c>
      <c r="AG5" s="15">
        <f t="shared" ref="AG5:AG18" si="3">IF((AE5-AF5)&gt;0,1,0)</f>
        <v>0</v>
      </c>
      <c r="AH5" s="21" t="s">
        <v>18</v>
      </c>
    </row>
    <row r="6" spans="2:35" x14ac:dyDescent="0.3">
      <c r="B6" s="9">
        <v>3</v>
      </c>
      <c r="C6" s="14">
        <v>11</v>
      </c>
      <c r="D6" s="8">
        <v>3</v>
      </c>
      <c r="E6" s="11">
        <v>3</v>
      </c>
      <c r="G6" s="15">
        <f>H5/2</f>
        <v>4758</v>
      </c>
      <c r="H6" s="15">
        <f t="shared" si="0"/>
        <v>4758</v>
      </c>
      <c r="I6" s="15">
        <f t="shared" si="1"/>
        <v>0</v>
      </c>
      <c r="J6" s="21"/>
      <c r="M6" s="25">
        <v>1473</v>
      </c>
      <c r="N6" s="15">
        <v>1</v>
      </c>
      <c r="Y6" s="26" t="s">
        <v>14</v>
      </c>
      <c r="Z6" s="15">
        <v>0</v>
      </c>
      <c r="AA6" s="2">
        <f>LEN(Y6)-1</f>
        <v>5</v>
      </c>
      <c r="AB6" s="2">
        <f>Z6*2^AA6</f>
        <v>0</v>
      </c>
      <c r="AE6" s="15">
        <f>AF5/2</f>
        <v>2128</v>
      </c>
      <c r="AF6" s="15">
        <f t="shared" si="2"/>
        <v>2128</v>
      </c>
      <c r="AG6" s="15">
        <f t="shared" si="3"/>
        <v>0</v>
      </c>
      <c r="AH6" s="21"/>
    </row>
    <row r="7" spans="2:35" x14ac:dyDescent="0.3">
      <c r="B7" s="9">
        <v>4</v>
      </c>
      <c r="C7" s="6">
        <v>100</v>
      </c>
      <c r="D7" s="8">
        <v>4</v>
      </c>
      <c r="E7" s="11">
        <v>4</v>
      </c>
      <c r="G7" s="15">
        <f t="shared" ref="G7:G18" si="4">H6/2</f>
        <v>2379</v>
      </c>
      <c r="H7" s="15">
        <f t="shared" si="0"/>
        <v>2379</v>
      </c>
      <c r="I7" s="15">
        <f t="shared" si="1"/>
        <v>0</v>
      </c>
      <c r="J7" s="21"/>
      <c r="M7" s="25"/>
      <c r="N7" s="15">
        <v>4</v>
      </c>
      <c r="Y7" s="26"/>
      <c r="Z7" s="15">
        <v>1</v>
      </c>
      <c r="AA7" s="2">
        <f>AA6-1</f>
        <v>4</v>
      </c>
      <c r="AB7" s="2">
        <f t="shared" ref="AB7:AB11" si="5">Z7*2^AA7</f>
        <v>16</v>
      </c>
      <c r="AE7" s="15">
        <f t="shared" ref="AE7:AE18" si="6">AF6/2</f>
        <v>1064</v>
      </c>
      <c r="AF7" s="15">
        <f t="shared" si="2"/>
        <v>1064</v>
      </c>
      <c r="AG7" s="15">
        <f t="shared" si="3"/>
        <v>0</v>
      </c>
      <c r="AH7" s="21"/>
    </row>
    <row r="8" spans="2:35" ht="14.4" customHeight="1" x14ac:dyDescent="0.3">
      <c r="B8" s="9">
        <v>5</v>
      </c>
      <c r="C8" s="6">
        <v>101</v>
      </c>
      <c r="D8" s="8">
        <v>5</v>
      </c>
      <c r="E8" s="11">
        <v>5</v>
      </c>
      <c r="G8" s="15">
        <f t="shared" si="4"/>
        <v>1189.5</v>
      </c>
      <c r="H8" s="15">
        <f t="shared" si="0"/>
        <v>1189</v>
      </c>
      <c r="I8" s="15">
        <f t="shared" si="1"/>
        <v>1</v>
      </c>
      <c r="J8" s="21"/>
      <c r="M8" s="25"/>
      <c r="N8" s="15">
        <v>7</v>
      </c>
      <c r="Y8" s="26"/>
      <c r="Z8" s="15">
        <v>1</v>
      </c>
      <c r="AA8" s="2">
        <f t="shared" ref="AA8:AA11" si="7">AA7-1</f>
        <v>3</v>
      </c>
      <c r="AB8" s="2">
        <f t="shared" si="5"/>
        <v>8</v>
      </c>
      <c r="AE8" s="15">
        <f t="shared" si="6"/>
        <v>532</v>
      </c>
      <c r="AF8" s="15">
        <f t="shared" si="2"/>
        <v>532</v>
      </c>
      <c r="AG8" s="15">
        <f t="shared" si="3"/>
        <v>0</v>
      </c>
      <c r="AH8" s="21"/>
    </row>
    <row r="9" spans="2:35" x14ac:dyDescent="0.3">
      <c r="B9" s="9">
        <v>6</v>
      </c>
      <c r="C9" s="6">
        <v>110</v>
      </c>
      <c r="D9" s="8">
        <v>6</v>
      </c>
      <c r="E9" s="11">
        <v>6</v>
      </c>
      <c r="G9" s="15">
        <f t="shared" si="4"/>
        <v>594.5</v>
      </c>
      <c r="H9" s="15">
        <f t="shared" si="0"/>
        <v>594</v>
      </c>
      <c r="I9" s="15">
        <f t="shared" si="1"/>
        <v>1</v>
      </c>
      <c r="J9" s="21"/>
      <c r="M9" s="25"/>
      <c r="N9" s="15">
        <v>3</v>
      </c>
      <c r="Y9" s="26"/>
      <c r="Z9" s="15">
        <v>0</v>
      </c>
      <c r="AA9" s="2">
        <f t="shared" si="7"/>
        <v>2</v>
      </c>
      <c r="AB9" s="2">
        <f t="shared" si="5"/>
        <v>0</v>
      </c>
      <c r="AE9" s="15">
        <f t="shared" si="6"/>
        <v>266</v>
      </c>
      <c r="AF9" s="15">
        <f t="shared" si="2"/>
        <v>266</v>
      </c>
      <c r="AG9" s="15">
        <f t="shared" si="3"/>
        <v>0</v>
      </c>
      <c r="AH9" s="21"/>
    </row>
    <row r="10" spans="2:35" x14ac:dyDescent="0.3">
      <c r="B10" s="9">
        <v>7</v>
      </c>
      <c r="C10" s="6">
        <v>111</v>
      </c>
      <c r="D10" s="8">
        <v>7</v>
      </c>
      <c r="E10" s="11">
        <v>7</v>
      </c>
      <c r="G10" s="15">
        <f t="shared" si="4"/>
        <v>297</v>
      </c>
      <c r="H10" s="15">
        <f t="shared" si="0"/>
        <v>297</v>
      </c>
      <c r="I10" s="15">
        <f t="shared" si="1"/>
        <v>0</v>
      </c>
      <c r="J10" s="21"/>
      <c r="M10" s="3" t="str">
        <f>8^3&amp;" (8^3)"</f>
        <v>512 (8^3)</v>
      </c>
      <c r="N10" s="15">
        <f>N6*VALUE(LEFT($M10,SEARCH(" ",$M10)-1))</f>
        <v>512</v>
      </c>
      <c r="Y10" s="26"/>
      <c r="Z10" s="15">
        <v>1</v>
      </c>
      <c r="AA10" s="2">
        <f t="shared" si="7"/>
        <v>1</v>
      </c>
      <c r="AB10" s="2">
        <f t="shared" si="5"/>
        <v>2</v>
      </c>
      <c r="AE10" s="15">
        <f t="shared" si="6"/>
        <v>133</v>
      </c>
      <c r="AF10" s="15">
        <f t="shared" si="2"/>
        <v>133</v>
      </c>
      <c r="AG10" s="15">
        <f t="shared" si="3"/>
        <v>0</v>
      </c>
      <c r="AH10" s="21"/>
    </row>
    <row r="11" spans="2:35" x14ac:dyDescent="0.3">
      <c r="B11" s="9">
        <v>8</v>
      </c>
      <c r="C11" s="6">
        <v>1000</v>
      </c>
      <c r="D11" s="8">
        <v>10</v>
      </c>
      <c r="E11" s="11">
        <v>8</v>
      </c>
      <c r="G11" s="15">
        <f t="shared" si="4"/>
        <v>148.5</v>
      </c>
      <c r="H11" s="15">
        <f t="shared" si="0"/>
        <v>148</v>
      </c>
      <c r="I11" s="15">
        <f t="shared" si="1"/>
        <v>1</v>
      </c>
      <c r="J11" s="21"/>
      <c r="M11" s="3" t="str">
        <f>8^2&amp;" (8^2)"</f>
        <v>64 (8^2)</v>
      </c>
      <c r="N11" s="15">
        <f>N7*VALUE(LEFT($M11,SEARCH(" ",$M11)-1))</f>
        <v>256</v>
      </c>
      <c r="Y11" s="26"/>
      <c r="Z11" s="15">
        <v>0</v>
      </c>
      <c r="AA11" s="2">
        <f t="shared" si="7"/>
        <v>0</v>
      </c>
      <c r="AB11" s="2">
        <f t="shared" si="5"/>
        <v>0</v>
      </c>
      <c r="AE11" s="15">
        <f t="shared" si="6"/>
        <v>66.5</v>
      </c>
      <c r="AF11" s="15">
        <f t="shared" si="2"/>
        <v>66</v>
      </c>
      <c r="AG11" s="15">
        <f t="shared" si="3"/>
        <v>1</v>
      </c>
      <c r="AH11" s="21"/>
    </row>
    <row r="12" spans="2:35" x14ac:dyDescent="0.3">
      <c r="B12" s="9">
        <v>9</v>
      </c>
      <c r="C12" s="6">
        <v>1001</v>
      </c>
      <c r="D12" s="8">
        <v>11</v>
      </c>
      <c r="E12" s="11">
        <v>9</v>
      </c>
      <c r="G12" s="15">
        <f t="shared" si="4"/>
        <v>74</v>
      </c>
      <c r="H12" s="15">
        <f t="shared" si="0"/>
        <v>74</v>
      </c>
      <c r="I12" s="15">
        <f t="shared" si="1"/>
        <v>0</v>
      </c>
      <c r="J12" s="21"/>
      <c r="M12" s="3" t="str">
        <f>8^1&amp;" (8^1)"</f>
        <v>8 (8^1)</v>
      </c>
      <c r="N12" s="15">
        <f>N8*VALUE(LEFT($M12,SEARCH(" ",$M12)-1))</f>
        <v>56</v>
      </c>
      <c r="AB12" s="27">
        <f>SUM(AB6:AB11)</f>
        <v>26</v>
      </c>
      <c r="AE12" s="15">
        <f t="shared" si="6"/>
        <v>33</v>
      </c>
      <c r="AF12" s="15">
        <f t="shared" si="2"/>
        <v>33</v>
      </c>
      <c r="AG12" s="15">
        <f t="shared" si="3"/>
        <v>0</v>
      </c>
      <c r="AH12" s="21"/>
    </row>
    <row r="13" spans="2:35" x14ac:dyDescent="0.3">
      <c r="B13" s="9">
        <v>10</v>
      </c>
      <c r="C13" s="6">
        <v>1010</v>
      </c>
      <c r="D13" s="8">
        <v>12</v>
      </c>
      <c r="E13" s="11" t="s">
        <v>4</v>
      </c>
      <c r="G13" s="15">
        <f t="shared" si="4"/>
        <v>37</v>
      </c>
      <c r="H13" s="15">
        <f t="shared" si="0"/>
        <v>37</v>
      </c>
      <c r="I13" s="15">
        <f t="shared" si="1"/>
        <v>0</v>
      </c>
      <c r="J13" s="21"/>
      <c r="M13" s="3" t="str">
        <f>8^0&amp;" (8^0)"</f>
        <v>1 (8^0)</v>
      </c>
      <c r="N13" s="15">
        <f>N9*VALUE(LEFT($M13,SEARCH(" ",$M13)-1))</f>
        <v>3</v>
      </c>
      <c r="AE13" s="15">
        <f t="shared" si="6"/>
        <v>16.5</v>
      </c>
      <c r="AF13" s="15">
        <f t="shared" si="2"/>
        <v>16</v>
      </c>
      <c r="AG13" s="15">
        <f t="shared" si="3"/>
        <v>1</v>
      </c>
      <c r="AH13" s="21"/>
    </row>
    <row r="14" spans="2:35" x14ac:dyDescent="0.3">
      <c r="B14" s="9">
        <v>11</v>
      </c>
      <c r="C14" s="6">
        <v>1011</v>
      </c>
      <c r="D14" s="8">
        <v>13</v>
      </c>
      <c r="E14" s="11" t="s">
        <v>5</v>
      </c>
      <c r="G14" s="15">
        <f t="shared" si="4"/>
        <v>18.5</v>
      </c>
      <c r="H14" s="15">
        <f t="shared" si="0"/>
        <v>18</v>
      </c>
      <c r="I14" s="15">
        <f t="shared" si="1"/>
        <v>1</v>
      </c>
      <c r="J14" s="21"/>
      <c r="M14" s="18" t="s">
        <v>23</v>
      </c>
      <c r="N14" s="19">
        <f>SUM(N10:N13)</f>
        <v>827</v>
      </c>
      <c r="AE14" s="15">
        <f t="shared" si="6"/>
        <v>8</v>
      </c>
      <c r="AF14" s="15">
        <f t="shared" si="2"/>
        <v>8</v>
      </c>
      <c r="AG14" s="15">
        <f t="shared" si="3"/>
        <v>0</v>
      </c>
      <c r="AH14" s="21"/>
    </row>
    <row r="15" spans="2:35" x14ac:dyDescent="0.3">
      <c r="B15" s="9">
        <v>12</v>
      </c>
      <c r="C15" s="6">
        <v>1100</v>
      </c>
      <c r="D15" s="8">
        <v>14</v>
      </c>
      <c r="E15" s="11" t="s">
        <v>6</v>
      </c>
      <c r="G15" s="15">
        <f t="shared" si="4"/>
        <v>9</v>
      </c>
      <c r="H15" s="15">
        <f t="shared" si="0"/>
        <v>9</v>
      </c>
      <c r="I15" s="15">
        <f t="shared" si="1"/>
        <v>0</v>
      </c>
      <c r="J15" s="21"/>
      <c r="AE15" s="15">
        <f t="shared" si="6"/>
        <v>4</v>
      </c>
      <c r="AF15" s="15">
        <f t="shared" si="2"/>
        <v>4</v>
      </c>
      <c r="AG15" s="15">
        <f t="shared" si="3"/>
        <v>0</v>
      </c>
      <c r="AH15" s="21"/>
    </row>
    <row r="16" spans="2:35" ht="14.4" customHeight="1" x14ac:dyDescent="0.3">
      <c r="B16" s="9">
        <v>13</v>
      </c>
      <c r="C16" s="6">
        <v>1101</v>
      </c>
      <c r="D16" s="8">
        <v>15</v>
      </c>
      <c r="E16" s="11" t="s">
        <v>7</v>
      </c>
      <c r="G16" s="15">
        <f t="shared" si="4"/>
        <v>4.5</v>
      </c>
      <c r="H16" s="15">
        <f t="shared" si="0"/>
        <v>4</v>
      </c>
      <c r="I16" s="15">
        <f t="shared" si="1"/>
        <v>1</v>
      </c>
      <c r="J16" s="21"/>
      <c r="M16" s="21" t="s">
        <v>24</v>
      </c>
      <c r="N16" s="21"/>
      <c r="O16" s="21"/>
      <c r="AE16" s="15">
        <f t="shared" si="6"/>
        <v>2</v>
      </c>
      <c r="AF16" s="15">
        <f t="shared" si="2"/>
        <v>2</v>
      </c>
      <c r="AG16" s="15">
        <f t="shared" si="3"/>
        <v>0</v>
      </c>
      <c r="AH16" s="21"/>
    </row>
    <row r="17" spans="2:35" x14ac:dyDescent="0.3">
      <c r="B17" s="9">
        <v>14</v>
      </c>
      <c r="C17" s="6">
        <v>1110</v>
      </c>
      <c r="D17" s="8">
        <v>16</v>
      </c>
      <c r="E17" s="11" t="s">
        <v>8</v>
      </c>
      <c r="G17" s="15">
        <f t="shared" si="4"/>
        <v>2</v>
      </c>
      <c r="H17" s="15">
        <f t="shared" si="0"/>
        <v>2</v>
      </c>
      <c r="I17" s="15">
        <f t="shared" si="1"/>
        <v>0</v>
      </c>
      <c r="J17" s="21"/>
      <c r="M17" s="25">
        <v>1473</v>
      </c>
      <c r="N17" s="15">
        <v>1</v>
      </c>
      <c r="O17" s="15" cm="1">
        <f t="array" ref="O17">INDEX($C$3:$C$22,N17+1)</f>
        <v>1</v>
      </c>
      <c r="AE17" s="15">
        <f t="shared" si="6"/>
        <v>1</v>
      </c>
      <c r="AF17" s="15">
        <f t="shared" si="2"/>
        <v>1</v>
      </c>
      <c r="AG17" s="15">
        <f t="shared" si="3"/>
        <v>0</v>
      </c>
      <c r="AH17" s="21"/>
    </row>
    <row r="18" spans="2:35" x14ac:dyDescent="0.3">
      <c r="B18" s="9">
        <v>15</v>
      </c>
      <c r="C18" s="6">
        <v>1111</v>
      </c>
      <c r="D18" s="8">
        <v>17</v>
      </c>
      <c r="E18" s="11" t="s">
        <v>9</v>
      </c>
      <c r="G18" s="15">
        <f t="shared" si="4"/>
        <v>1</v>
      </c>
      <c r="H18" s="15">
        <f t="shared" si="0"/>
        <v>1</v>
      </c>
      <c r="I18" s="15">
        <f t="shared" si="1"/>
        <v>0</v>
      </c>
      <c r="J18" s="21"/>
      <c r="M18" s="25"/>
      <c r="N18" s="15">
        <v>4</v>
      </c>
      <c r="O18" s="15" cm="1">
        <f t="array" ref="O18">INDEX($C$3:$C$22,N18+1)</f>
        <v>100</v>
      </c>
      <c r="AE18" s="15">
        <f t="shared" si="6"/>
        <v>0.5</v>
      </c>
      <c r="AF18" s="15">
        <f t="shared" si="2"/>
        <v>0</v>
      </c>
      <c r="AG18" s="15">
        <f t="shared" si="3"/>
        <v>1</v>
      </c>
      <c r="AH18" s="21"/>
    </row>
    <row r="19" spans="2:35" x14ac:dyDescent="0.3">
      <c r="B19" s="9">
        <v>16</v>
      </c>
      <c r="C19" s="6">
        <v>10000</v>
      </c>
      <c r="D19" s="8">
        <v>20</v>
      </c>
      <c r="E19" s="11">
        <v>10</v>
      </c>
      <c r="M19" s="25"/>
      <c r="N19" s="15">
        <v>7</v>
      </c>
      <c r="O19" s="15" cm="1">
        <f t="array" ref="O19">INDEX($C$3:$C$22,N19+1)</f>
        <v>111</v>
      </c>
    </row>
    <row r="20" spans="2:35" x14ac:dyDescent="0.3">
      <c r="B20" s="9">
        <v>17</v>
      </c>
      <c r="C20" s="6">
        <v>10001</v>
      </c>
      <c r="D20" s="8">
        <v>21</v>
      </c>
      <c r="E20" s="11">
        <v>11</v>
      </c>
      <c r="G20" s="15">
        <v>9516</v>
      </c>
      <c r="H20" s="15">
        <f>G20/8</f>
        <v>1189.5</v>
      </c>
      <c r="I20" s="15">
        <f>ROUNDDOWN(H20,0)</f>
        <v>1189</v>
      </c>
      <c r="J20" s="15">
        <f>G20-ROUNDDOWN(H20,0)*8</f>
        <v>4</v>
      </c>
      <c r="K20" s="21" t="s">
        <v>19</v>
      </c>
      <c r="M20" s="25"/>
      <c r="N20" s="15">
        <v>3</v>
      </c>
      <c r="O20" s="15" cm="1">
        <f t="array" ref="O20">INDEX($C$3:$C$22,N20+1)</f>
        <v>11</v>
      </c>
      <c r="AE20" s="15">
        <f>AE5</f>
        <v>4256</v>
      </c>
      <c r="AF20" s="15">
        <f>AE20/8</f>
        <v>532</v>
      </c>
      <c r="AG20" s="15">
        <f>ROUNDDOWN(AF20,0)</f>
        <v>532</v>
      </c>
      <c r="AH20" s="15">
        <f>AE20-ROUNDDOWN(AF20,0)*8</f>
        <v>0</v>
      </c>
      <c r="AI20" s="21" t="s">
        <v>19</v>
      </c>
    </row>
    <row r="21" spans="2:35" ht="14.4" customHeight="1" x14ac:dyDescent="0.3">
      <c r="B21" s="9">
        <v>18</v>
      </c>
      <c r="C21" s="6">
        <v>10010</v>
      </c>
      <c r="D21" s="8">
        <v>22</v>
      </c>
      <c r="E21" s="11">
        <v>12</v>
      </c>
      <c r="G21" s="15">
        <f>I20</f>
        <v>1189</v>
      </c>
      <c r="H21" s="15">
        <f>I20/8</f>
        <v>148.625</v>
      </c>
      <c r="I21" s="15">
        <f>ROUNDDOWN(H21,0)</f>
        <v>148</v>
      </c>
      <c r="J21" s="15">
        <f>G21-ROUNDDOWN(H21,0)*8</f>
        <v>5</v>
      </c>
      <c r="K21" s="21"/>
      <c r="O21" s="19" t="str">
        <f>CONCATENATE(O17,O18,O19,O20)</f>
        <v>110011111</v>
      </c>
      <c r="AE21" s="15">
        <f>AG20</f>
        <v>532</v>
      </c>
      <c r="AF21" s="15">
        <f>AG20/8</f>
        <v>66.5</v>
      </c>
      <c r="AG21" s="15">
        <f>ROUNDDOWN(AF21,0)</f>
        <v>66</v>
      </c>
      <c r="AH21" s="15">
        <f>AE21-ROUNDDOWN(AF21,0)*8</f>
        <v>4</v>
      </c>
      <c r="AI21" s="21"/>
    </row>
    <row r="22" spans="2:35" x14ac:dyDescent="0.3">
      <c r="B22" s="9">
        <v>19</v>
      </c>
      <c r="C22" s="6">
        <v>100011</v>
      </c>
      <c r="D22" s="8">
        <v>23</v>
      </c>
      <c r="E22" s="11">
        <v>13</v>
      </c>
      <c r="G22" s="15">
        <f>I21</f>
        <v>148</v>
      </c>
      <c r="H22" s="15">
        <f>I21/8</f>
        <v>18.5</v>
      </c>
      <c r="I22" s="15">
        <f>ROUNDDOWN(H22,0)</f>
        <v>18</v>
      </c>
      <c r="J22" s="15">
        <f>G22-ROUNDDOWN(H22,0)*8</f>
        <v>4</v>
      </c>
      <c r="K22" s="21"/>
      <c r="AE22" s="15">
        <f>AG21</f>
        <v>66</v>
      </c>
      <c r="AF22" s="15">
        <f>AG21/8</f>
        <v>8.25</v>
      </c>
      <c r="AG22" s="15">
        <f>ROUNDDOWN(AF22,0)</f>
        <v>8</v>
      </c>
      <c r="AH22" s="15">
        <f>AE22-ROUNDDOWN(AF22,0)*8</f>
        <v>2</v>
      </c>
      <c r="AI22" s="21"/>
    </row>
    <row r="23" spans="2:35" x14ac:dyDescent="0.3">
      <c r="G23" s="15">
        <f>I22</f>
        <v>18</v>
      </c>
      <c r="H23" s="15">
        <f>I22/8</f>
        <v>2.25</v>
      </c>
      <c r="I23" s="15">
        <f>ROUNDDOWN(H23,0)</f>
        <v>2</v>
      </c>
      <c r="J23" s="15">
        <f>G23-ROUNDDOWN(H23,0)*8</f>
        <v>2</v>
      </c>
      <c r="K23" s="21"/>
      <c r="M23" s="21" t="s">
        <v>25</v>
      </c>
      <c r="N23" s="21"/>
      <c r="O23" s="21"/>
      <c r="AE23" s="15">
        <f>AG22</f>
        <v>8</v>
      </c>
      <c r="AF23" s="15">
        <f>AG22/8</f>
        <v>1</v>
      </c>
      <c r="AG23" s="15">
        <f>ROUNDDOWN(AF23,0)</f>
        <v>1</v>
      </c>
      <c r="AH23" s="15">
        <f>AE23-ROUNDDOWN(AF23,0)*8</f>
        <v>0</v>
      </c>
      <c r="AI23" s="21"/>
    </row>
    <row r="24" spans="2:35" x14ac:dyDescent="0.3">
      <c r="G24" s="15">
        <f>I23</f>
        <v>2</v>
      </c>
      <c r="H24" s="15">
        <f>I23/8</f>
        <v>0.25</v>
      </c>
      <c r="I24" s="15">
        <f>ROUNDDOWN(H24,0)</f>
        <v>0</v>
      </c>
      <c r="J24" s="15">
        <f>G24-ROUNDDOWN(H24,0)*8</f>
        <v>2</v>
      </c>
      <c r="K24" s="21"/>
      <c r="M24" s="25">
        <v>1473</v>
      </c>
      <c r="N24" s="15">
        <v>1</v>
      </c>
      <c r="O24" s="15" t="str" cm="1">
        <f t="array" ref="O24">IF(LEN(INDEX($C$3:$C$22,N24+1))=1,"00"&amp;INDEX($C$3:$C$22,N24+1),IF(LEN(INDEX($C$3:$C$22,N24+1))=2,"0"&amp;INDEX($C$3:$C$22,N24+1),INDEX($C$3:$C$22,N24+1)))</f>
        <v>001</v>
      </c>
      <c r="AE24" s="15">
        <f>AG23</f>
        <v>1</v>
      </c>
      <c r="AF24" s="15">
        <f>AG23/8</f>
        <v>0.125</v>
      </c>
      <c r="AG24" s="15">
        <f>ROUNDDOWN(AF24,0)</f>
        <v>0</v>
      </c>
      <c r="AH24" s="15">
        <f>AE24-ROUNDDOWN(AF24,0)*8</f>
        <v>1</v>
      </c>
      <c r="AI24" s="21"/>
    </row>
    <row r="25" spans="2:35" x14ac:dyDescent="0.3">
      <c r="M25" s="25"/>
      <c r="N25" s="15">
        <v>4</v>
      </c>
      <c r="O25" s="15" cm="1">
        <f t="array" ref="O25">IF(LEN(INDEX($C$3:$C$22,N25+1))=1,"00"&amp;INDEX($C$3:$C$22,N25+1),IF(LEN(INDEX($C$3:$C$22,N25+1))=2,"0"&amp;INDEX($C$3:$C$22,N25+1),INDEX($C$3:$C$22,N25+1)))</f>
        <v>100</v>
      </c>
    </row>
    <row r="26" spans="2:35" ht="14.4" customHeight="1" x14ac:dyDescent="0.3">
      <c r="G26" s="15">
        <v>9516</v>
      </c>
      <c r="H26" s="15">
        <f>G26/16</f>
        <v>594.75</v>
      </c>
      <c r="I26" s="15">
        <f>ROUNDDOWN(H26,0)</f>
        <v>594</v>
      </c>
      <c r="J26" s="15">
        <f>G26-ROUNDDOWN(H26,0)*16</f>
        <v>12</v>
      </c>
      <c r="K26" s="22" t="s">
        <v>19</v>
      </c>
      <c r="M26" s="25"/>
      <c r="N26" s="15">
        <v>7</v>
      </c>
      <c r="O26" s="15" cm="1">
        <f t="array" ref="O26">IF(LEN(INDEX($C$3:$C$22,N26+1))=1,"00"&amp;INDEX($C$3:$C$22,N26+1),IF(LEN(INDEX($C$3:$C$22,N26+1))=2,"0"&amp;INDEX($C$3:$C$22,N26+1),INDEX($C$3:$C$22,N26+1)))</f>
        <v>111</v>
      </c>
      <c r="AE26" s="15">
        <f>AE20</f>
        <v>4256</v>
      </c>
      <c r="AF26" s="15">
        <f>AE26/16</f>
        <v>266</v>
      </c>
      <c r="AG26" s="15">
        <f>ROUNDDOWN(AF26,0)</f>
        <v>266</v>
      </c>
      <c r="AH26" s="15">
        <f>AE26-ROUNDDOWN(AF26,0)*16</f>
        <v>0</v>
      </c>
      <c r="AI26" s="22" t="s">
        <v>19</v>
      </c>
    </row>
    <row r="27" spans="2:35" ht="14.4" customHeight="1" x14ac:dyDescent="0.3">
      <c r="G27" s="15">
        <f>I26</f>
        <v>594</v>
      </c>
      <c r="H27" s="15">
        <f t="shared" ref="H27:H29" si="8">G27/16</f>
        <v>37.125</v>
      </c>
      <c r="I27" s="15">
        <f>ROUNDDOWN(H27,0)</f>
        <v>37</v>
      </c>
      <c r="J27" s="15">
        <f t="shared" ref="J27:J29" si="9">G27-ROUNDDOWN(H27,0)*16</f>
        <v>2</v>
      </c>
      <c r="K27" s="23"/>
      <c r="M27" s="25"/>
      <c r="N27" s="15">
        <v>3</v>
      </c>
      <c r="O27" s="15" t="str" cm="1">
        <f t="array" ref="O27">IF(LEN(INDEX($C$3:$C$22,N27+1))=1,"00"&amp;INDEX($C$3:$C$22,N27+1),IF(LEN(INDEX($C$3:$C$22,N27+1))=2,"0"&amp;INDEX($C$3:$C$22,N27+1),INDEX($C$3:$C$22,N27+1)))</f>
        <v>011</v>
      </c>
      <c r="AE27" s="15">
        <f>AG26</f>
        <v>266</v>
      </c>
      <c r="AF27" s="15">
        <f t="shared" ref="AF27:AF29" si="10">AE27/16</f>
        <v>16.625</v>
      </c>
      <c r="AG27" s="15">
        <f>ROUNDDOWN(AF27,0)</f>
        <v>16</v>
      </c>
      <c r="AH27" s="15">
        <f t="shared" ref="AH27:AH29" si="11">AE27-ROUNDDOWN(AF27,0)*16</f>
        <v>10</v>
      </c>
      <c r="AI27" s="23"/>
    </row>
    <row r="28" spans="2:35" x14ac:dyDescent="0.3">
      <c r="G28" s="15">
        <f>I27</f>
        <v>37</v>
      </c>
      <c r="H28" s="15">
        <f t="shared" si="8"/>
        <v>2.3125</v>
      </c>
      <c r="I28" s="15">
        <f>ROUNDDOWN(H28,0)</f>
        <v>2</v>
      </c>
      <c r="J28" s="15">
        <f t="shared" si="9"/>
        <v>5</v>
      </c>
      <c r="K28" s="23"/>
      <c r="O28" s="20" t="str">
        <f>CONCATENATE(O24,O25,O26,O27)</f>
        <v>001100111011</v>
      </c>
      <c r="AE28" s="15">
        <f>AG27</f>
        <v>16</v>
      </c>
      <c r="AF28" s="15">
        <f t="shared" si="10"/>
        <v>1</v>
      </c>
      <c r="AG28" s="15">
        <f>ROUNDDOWN(AF28,0)</f>
        <v>1</v>
      </c>
      <c r="AH28" s="15">
        <f t="shared" si="11"/>
        <v>0</v>
      </c>
      <c r="AI28" s="23"/>
    </row>
    <row r="29" spans="2:35" x14ac:dyDescent="0.3">
      <c r="G29" s="15">
        <f>I28</f>
        <v>2</v>
      </c>
      <c r="H29" s="15">
        <f t="shared" si="8"/>
        <v>0.125</v>
      </c>
      <c r="I29" s="15">
        <f>ROUNDDOWN(H29,0)</f>
        <v>0</v>
      </c>
      <c r="J29" s="15">
        <f t="shared" si="9"/>
        <v>2</v>
      </c>
      <c r="K29" s="24"/>
      <c r="N29" s="2">
        <v>1</v>
      </c>
      <c r="O29" s="17" t="str">
        <f>MID($O$28,N29,N30-1)</f>
        <v>0011</v>
      </c>
      <c r="P29" s="17">
        <f>E6</f>
        <v>3</v>
      </c>
      <c r="AE29" s="15">
        <f>AG28</f>
        <v>1</v>
      </c>
      <c r="AF29" s="15">
        <f t="shared" si="10"/>
        <v>6.25E-2</v>
      </c>
      <c r="AG29" s="15">
        <f>ROUNDDOWN(AF29,0)</f>
        <v>0</v>
      </c>
      <c r="AH29" s="15">
        <f t="shared" si="11"/>
        <v>1</v>
      </c>
      <c r="AI29" s="24"/>
    </row>
    <row r="30" spans="2:35" x14ac:dyDescent="0.3">
      <c r="N30" s="2">
        <v>5</v>
      </c>
      <c r="O30" s="17" t="str">
        <f>MID($O$28,N30,4)</f>
        <v>0011</v>
      </c>
      <c r="P30" s="17">
        <f>E6</f>
        <v>3</v>
      </c>
    </row>
    <row r="31" spans="2:35" x14ac:dyDescent="0.3">
      <c r="N31" s="2">
        <v>9</v>
      </c>
      <c r="O31" s="17" t="str">
        <f>MID($O$28,N31,4)</f>
        <v>1011</v>
      </c>
      <c r="P31" s="17" t="str">
        <f>E14</f>
        <v>B</v>
      </c>
    </row>
  </sheetData>
  <mergeCells count="14">
    <mergeCell ref="J5:J18"/>
    <mergeCell ref="K20:K24"/>
    <mergeCell ref="K26:K29"/>
    <mergeCell ref="M24:M27"/>
    <mergeCell ref="Y6:Y11"/>
    <mergeCell ref="Y5:AB5"/>
    <mergeCell ref="AH5:AH18"/>
    <mergeCell ref="AI20:AI24"/>
    <mergeCell ref="AI26:AI29"/>
    <mergeCell ref="M6:M9"/>
    <mergeCell ref="M5:N5"/>
    <mergeCell ref="M17:M20"/>
    <mergeCell ref="M16:O16"/>
    <mergeCell ref="M23:O23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 Leal dos Anjos</dc:creator>
  <cp:lastModifiedBy>Renan Leal dos Anjos</cp:lastModifiedBy>
  <cp:lastPrinted>2022-05-29T21:37:01Z</cp:lastPrinted>
  <dcterms:created xsi:type="dcterms:W3CDTF">2022-05-29T20:05:46Z</dcterms:created>
  <dcterms:modified xsi:type="dcterms:W3CDTF">2022-05-29T21:43:27Z</dcterms:modified>
</cp:coreProperties>
</file>