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BALANÇO AREIA BRANCA/"/>
    </mc:Choice>
  </mc:AlternateContent>
  <xr:revisionPtr revIDLastSave="0" documentId="8_{0AC25AC4-78A7-46CD-B70A-FD173905E279}" xr6:coauthVersionLast="47" xr6:coauthVersionMax="47" xr10:uidLastSave="{00000000-0000-0000-0000-000000000000}"/>
  <bookViews>
    <workbookView xWindow="28680" yWindow="-120" windowWidth="24240" windowHeight="13140" xr2:uid="{34EFF599-2963-47B5-A97B-42A5C4DF9F3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C96" i="1" s="1"/>
  <c r="C94" i="1"/>
  <c r="C93" i="1" s="1"/>
  <c r="C91" i="1"/>
  <c r="C88" i="1"/>
  <c r="C85" i="1"/>
  <c r="C80" i="1"/>
  <c r="C74" i="1"/>
  <c r="C70" i="1" s="1"/>
  <c r="C64" i="1"/>
  <c r="C62" i="1"/>
  <c r="C60" i="1"/>
  <c r="C58" i="1"/>
  <c r="C55" i="1"/>
  <c r="C53" i="1"/>
  <c r="C50" i="1"/>
  <c r="C49" i="1" s="1"/>
  <c r="C44" i="1"/>
  <c r="C43" i="1" s="1"/>
  <c r="C40" i="1"/>
  <c r="C31" i="1"/>
  <c r="C29" i="1"/>
  <c r="C26" i="1"/>
  <c r="C25" i="1" s="1"/>
  <c r="C18" i="1"/>
  <c r="C16" i="1"/>
  <c r="C13" i="1"/>
  <c r="C10" i="1"/>
  <c r="C7" i="1"/>
  <c r="C3" i="1"/>
  <c r="C2" i="1" s="1"/>
  <c r="C84" i="1" l="1"/>
  <c r="C48" i="1" s="1"/>
  <c r="C1" i="1"/>
</calcChain>
</file>

<file path=xl/sharedStrings.xml><?xml version="1.0" encoding="utf-8"?>
<sst xmlns="http://schemas.openxmlformats.org/spreadsheetml/2006/main" count="198" uniqueCount="177">
  <si>
    <t>ATIVO</t>
  </si>
  <si>
    <t>1.01</t>
  </si>
  <si>
    <t>Ativo Circulante</t>
  </si>
  <si>
    <t>1.01.01</t>
  </si>
  <si>
    <t>Caixa e Equivalentes de Caixa</t>
  </si>
  <si>
    <t>1.01.01.01</t>
  </si>
  <si>
    <t>Caixa</t>
  </si>
  <si>
    <t>1.01.01.02</t>
  </si>
  <si>
    <t>Equivalentes de Caixa</t>
  </si>
  <si>
    <t>1.01.02</t>
  </si>
  <si>
    <t>Títulos e Valores Mobiliários</t>
  </si>
  <si>
    <t>1.01.03</t>
  </si>
  <si>
    <t>Contas a Receber</t>
  </si>
  <si>
    <t>1.01.03.01</t>
  </si>
  <si>
    <t>Clientes e Operações a Receber</t>
  </si>
  <si>
    <t>1.01.03.03</t>
  </si>
  <si>
    <t>(-) Provisão para Crédito de Liquidação Duvidosa</t>
  </si>
  <si>
    <t>1.01.04</t>
  </si>
  <si>
    <t>Estoques</t>
  </si>
  <si>
    <t>1.01.04.01</t>
  </si>
  <si>
    <t>1.01.04.04</t>
  </si>
  <si>
    <t>Mercadoria em Trânsito</t>
  </si>
  <si>
    <t>1.01.05</t>
  </si>
  <si>
    <t>Tributos a Compensar e Recuperar</t>
  </si>
  <si>
    <t>1.01.05.02</t>
  </si>
  <si>
    <t>Tributos Retidos na Fonte</t>
  </si>
  <si>
    <t>1.01.05.03</t>
  </si>
  <si>
    <t>Tributos sobre Compras e Serviços a Recuperar</t>
  </si>
  <si>
    <t>1.01.06</t>
  </si>
  <si>
    <t>Despesas Antecipadas</t>
  </si>
  <si>
    <t>1.01.06.01</t>
  </si>
  <si>
    <t>1.01.07</t>
  </si>
  <si>
    <t>Outros Ativos Circulantes</t>
  </si>
  <si>
    <t>1.01.07.01</t>
  </si>
  <si>
    <t>Adiantamentos</t>
  </si>
  <si>
    <t>1.01.07.02</t>
  </si>
  <si>
    <t>Outros Valores a Receber</t>
  </si>
  <si>
    <t>1.01.07.04</t>
  </si>
  <si>
    <t>Servidores Cedidos a Disposição de Outros</t>
  </si>
  <si>
    <t>1.01.07.05</t>
  </si>
  <si>
    <t>Valores a Receber de Terceiros</t>
  </si>
  <si>
    <t>1.01.07.06</t>
  </si>
  <si>
    <t>(-) Perda p/ valores a receber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</si>
  <si>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</si>
  <si>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</si>
  <si>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</si>
  <si>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</si>
  <si>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</si>
  <si>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</si>
  <si>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1.02.01.06</t>
  </si>
  <si>
    <t>Depósitos e Aplicações em Incentivos Fiscais</t>
  </si>
  <si>
    <t>1.02.01.09</t>
  </si>
  <si>
    <t>Depósitos Judiciais</t>
  </si>
  <si>
    <t>1.02.02</t>
  </si>
  <si>
    <t>Investimentos</t>
  </si>
  <si>
    <t>1.02.02.01</t>
  </si>
  <si>
    <t>1.02.03</t>
  </si>
  <si>
    <t>Imobilizado</t>
  </si>
  <si>
    <t>1.02.03.01</t>
  </si>
  <si>
    <t>Bens em operação</t>
  </si>
  <si>
    <t>1.02.03.02</t>
  </si>
  <si>
    <t>Depreciação, Amortização, Exaustão  - Bens em operação</t>
  </si>
  <si>
    <t>1.02.03.03</t>
  </si>
  <si>
    <t>(-) Impairment Bens em Operação</t>
  </si>
  <si>
    <t>1.02.03.04</t>
  </si>
  <si>
    <t>Bens Administração</t>
  </si>
  <si>
    <t>1.02.03.05</t>
  </si>
  <si>
    <t>Depreciação, Amortização, Exaustão  - Bens Administração</t>
  </si>
  <si>
    <t>1.02.03.06</t>
  </si>
  <si>
    <t>(-) Impairment Bens Administração</t>
  </si>
  <si>
    <t>1.02.03.16</t>
  </si>
  <si>
    <t>Bens de Terceiros</t>
  </si>
  <si>
    <t>1.02.03.19</t>
  </si>
  <si>
    <t>Imobilizado em Andamento</t>
  </si>
  <si>
    <t>1.02.04</t>
  </si>
  <si>
    <t>Intangível</t>
  </si>
  <si>
    <t>1.02.04.01</t>
  </si>
  <si>
    <t>1.02.04.03</t>
  </si>
  <si>
    <t xml:space="preserve">(-) Amortização Acumulada </t>
  </si>
  <si>
    <t>1.09</t>
  </si>
  <si>
    <t>Compensação Ativa</t>
  </si>
  <si>
    <t>1.09.01</t>
  </si>
  <si>
    <t>1.09.1.01</t>
  </si>
  <si>
    <t>Garantias</t>
  </si>
  <si>
    <t>1.09.1.03</t>
  </si>
  <si>
    <t>Ministério da Infraestrutura</t>
  </si>
  <si>
    <t>1.09.1.99</t>
  </si>
  <si>
    <t>Outros</t>
  </si>
  <si>
    <t>PASSIVO</t>
  </si>
  <si>
    <t>2.01</t>
  </si>
  <si>
    <t>Passivo Circulante</t>
  </si>
  <si>
    <t>2.01.01</t>
  </si>
  <si>
    <t>Fornecedores</t>
  </si>
  <si>
    <t>2.01.01.01</t>
  </si>
  <si>
    <t>Fornecedores de Bens e Serviços Nacionais</t>
  </si>
  <si>
    <t>2.01.02</t>
  </si>
  <si>
    <t>Empréstimos e Financiamentos</t>
  </si>
  <si>
    <t>2.01.03</t>
  </si>
  <si>
    <t>Obrigações Trabalhistas</t>
  </si>
  <si>
    <t>2.01.03.01</t>
  </si>
  <si>
    <t>2.01.04</t>
  </si>
  <si>
    <t>Obrigações Fiscais e Previdenciárias</t>
  </si>
  <si>
    <t>2.01.04.01</t>
  </si>
  <si>
    <t>Encargos Sociais e Previdenciários a Recolher</t>
  </si>
  <si>
    <t>2.01.04.02</t>
  </si>
  <si>
    <t>Obrigações Fiscais</t>
  </si>
  <si>
    <t>2.01.05</t>
  </si>
  <si>
    <t>Consignações a Pagar</t>
  </si>
  <si>
    <t>2.01.05.01</t>
  </si>
  <si>
    <t>Consignações a Pagar - Folha de Pagamento</t>
  </si>
  <si>
    <t>2.01.06</t>
  </si>
  <si>
    <t>Obrigações Societárias</t>
  </si>
  <si>
    <t>2.01.06.01</t>
  </si>
  <si>
    <t>2.01.07</t>
  </si>
  <si>
    <t>Contas a Pagar</t>
  </si>
  <si>
    <t>2.01.07.01</t>
  </si>
  <si>
    <t>2.01.08</t>
  </si>
  <si>
    <t>Outros Passivos</t>
  </si>
  <si>
    <t>2.01.08.02</t>
  </si>
  <si>
    <t>Outras Obrigações</t>
  </si>
  <si>
    <t>2.01.08.04</t>
  </si>
  <si>
    <t>Contas a Pagar com Partes Relacionadas</t>
  </si>
  <si>
    <t>2.01.08.10</t>
  </si>
  <si>
    <t>Contribuição Sindical</t>
  </si>
  <si>
    <t>2.01.08.11</t>
  </si>
  <si>
    <t>CPMF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</si>
  <si>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</si>
  <si>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</si>
  <si>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</si>
  <si>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</si>
  <si>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</si>
  <si>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</si>
  <si>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</si>
  <si>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</si>
  <si>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</si>
  <si>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2.02.04.01</t>
  </si>
  <si>
    <t>2.02.04.02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</si>
  <si>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</si>
  <si>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</si>
  <si>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</si>
  <si>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</si>
  <si>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</si>
  <si>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</si>
  <si>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</si>
  <si>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2.02.08.06</t>
  </si>
  <si>
    <t>Provisões para Contingências</t>
  </si>
  <si>
    <t>2.02.08.08</t>
  </si>
  <si>
    <t>Futuro Aumento de Capital</t>
  </si>
  <si>
    <t>2.02.09</t>
  </si>
  <si>
    <t>2.03</t>
  </si>
  <si>
    <t>Patrimônio Líquido</t>
  </si>
  <si>
    <t>2.03.01</t>
  </si>
  <si>
    <t>Capital Social</t>
  </si>
  <si>
    <t>2.03.01.01</t>
  </si>
  <si>
    <t>2.03.02</t>
  </si>
  <si>
    <t>Reservas de Capital</t>
  </si>
  <si>
    <t>2.03.03</t>
  </si>
  <si>
    <t>Ajustes de Avaliação Patrimonial</t>
  </si>
  <si>
    <t>2.03.03.02</t>
  </si>
  <si>
    <t>Reservas de Reavaliação</t>
  </si>
  <si>
    <t>2.03.04</t>
  </si>
  <si>
    <t>Reservas de Lucros</t>
  </si>
  <si>
    <t>2.03.05</t>
  </si>
  <si>
    <t>Adiantamentos para Futuro Aumento de Capital</t>
  </si>
  <si>
    <t>2.03.05.01</t>
  </si>
  <si>
    <t>2.03.06</t>
  </si>
  <si>
    <t>Prejuízos Acumulados</t>
  </si>
  <si>
    <t>2.03.06.01</t>
  </si>
  <si>
    <t>2.03.07</t>
  </si>
  <si>
    <t>Ações em Tesouraria</t>
  </si>
  <si>
    <t>2.09</t>
  </si>
  <si>
    <t>Compensação Passiva</t>
  </si>
  <si>
    <t>2.09.01</t>
  </si>
  <si>
    <t>2.09.01.01</t>
  </si>
  <si>
    <t>2.09.01.02</t>
  </si>
  <si>
    <t>Convênios</t>
  </si>
  <si>
    <t>2.09.01.99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</si>
</sst>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CE13-F768-4D12-9635-D7016C876450}">
  <dimension ref="A1:C100"/>
  <sheetViews>
    <sheetView tabSelected="1" workbookViewId="0">
      <selection activeCell="D14" sqref="D14"/>
    </sheetView>
  </sheetViews>
  <sheetFormatPr defaultRowHeight="15" x14ac:dyDescent="0.25"/>
  <cols>
    <col min="2" max="2" width="52.28515625" bestFit="1" customWidth="1"/>
    <col min="3" max="3" width="14.42578125" style="21" bestFit="1" customWidth="1"/>
  </cols>
  <sheetData>
    <row r="1" spans="1:3" x14ac:dyDescent="0.25">
      <c r="A1" s="1">
        <v>1</v>
      </c>
      <c r="B1" s="2" t="s">
        <v>0</v>
      </c>
      <c r="C1" s="14">
        <f>C2+C25+C43</f>
        <v>174776963.49999997</v>
      </c>
    </row>
    <row r="2" spans="1:3" x14ac:dyDescent="0.25">
      <c r="A2" s="3" t="s">
        <v>1</v>
      </c>
      <c r="B2" s="4" t="s">
        <v>2</v>
      </c>
      <c r="C2" s="15">
        <f>C3+C6+C7+C10+C13+C16+C18+C24</f>
        <v>31552102.349999998</v>
      </c>
    </row>
    <row r="3" spans="1:3" x14ac:dyDescent="0.25">
      <c r="A3" s="1" t="s">
        <v>3</v>
      </c>
      <c r="B3" s="2" t="s">
        <v>4</v>
      </c>
      <c r="C3" s="14">
        <f t="shared" ref="C3" si="0">SUM(C4:C5)</f>
        <v>33586971.159999996</v>
      </c>
    </row>
    <row r="4" spans="1:3" x14ac:dyDescent="0.25">
      <c r="A4" s="5" t="s">
        <v>5</v>
      </c>
      <c r="B4" s="6" t="s">
        <v>6</v>
      </c>
      <c r="C4" s="16">
        <v>33586971.159999996</v>
      </c>
    </row>
    <row r="5" spans="1:3" x14ac:dyDescent="0.25">
      <c r="A5" s="7" t="s">
        <v>7</v>
      </c>
      <c r="B5" s="8" t="s">
        <v>8</v>
      </c>
      <c r="C5" s="17">
        <v>0</v>
      </c>
    </row>
    <row r="6" spans="1:3" x14ac:dyDescent="0.25">
      <c r="A6" s="3" t="s">
        <v>9</v>
      </c>
      <c r="B6" s="4" t="s">
        <v>10</v>
      </c>
      <c r="C6" s="15">
        <v>0</v>
      </c>
    </row>
    <row r="7" spans="1:3" x14ac:dyDescent="0.25">
      <c r="A7" s="1" t="s">
        <v>11</v>
      </c>
      <c r="B7" s="2" t="s">
        <v>12</v>
      </c>
      <c r="C7" s="14">
        <f>SUM(C8:C9)</f>
        <v>2111568.6500000004</v>
      </c>
    </row>
    <row r="8" spans="1:3" x14ac:dyDescent="0.25">
      <c r="A8" s="5" t="s">
        <v>13</v>
      </c>
      <c r="B8" s="6" t="s">
        <v>14</v>
      </c>
      <c r="C8" s="16">
        <v>3477064.85</v>
      </c>
    </row>
    <row r="9" spans="1:3" x14ac:dyDescent="0.25">
      <c r="A9" s="7" t="s">
        <v>15</v>
      </c>
      <c r="B9" s="8" t="s">
        <v>16</v>
      </c>
      <c r="C9" s="17">
        <v>-1365496.2</v>
      </c>
    </row>
    <row r="10" spans="1:3" x14ac:dyDescent="0.25">
      <c r="A10" s="3" t="s">
        <v>17</v>
      </c>
      <c r="B10" s="4" t="s">
        <v>18</v>
      </c>
      <c r="C10" s="15">
        <f>SUM(C11:C12)</f>
        <v>-5178331.6500000004</v>
      </c>
    </row>
    <row r="11" spans="1:3" x14ac:dyDescent="0.25">
      <c r="A11" s="7" t="s">
        <v>19</v>
      </c>
      <c r="B11" s="8" t="s">
        <v>18</v>
      </c>
      <c r="C11" s="17">
        <v>-4796148.6900000004</v>
      </c>
    </row>
    <row r="12" spans="1:3" x14ac:dyDescent="0.25">
      <c r="A12" s="5" t="s">
        <v>20</v>
      </c>
      <c r="B12" s="6" t="s">
        <v>21</v>
      </c>
      <c r="C12" s="16">
        <v>-382182.96</v>
      </c>
    </row>
    <row r="13" spans="1:3" x14ac:dyDescent="0.25">
      <c r="A13" s="1" t="s">
        <v>22</v>
      </c>
      <c r="B13" s="2" t="s">
        <v>23</v>
      </c>
      <c r="C13" s="14">
        <f>SUM(C14:C15)</f>
        <v>1043090.36</v>
      </c>
    </row>
    <row r="14" spans="1:3" x14ac:dyDescent="0.25">
      <c r="A14" s="5" t="s">
        <v>24</v>
      </c>
      <c r="B14" s="6" t="s">
        <v>25</v>
      </c>
      <c r="C14" s="16">
        <v>0</v>
      </c>
    </row>
    <row r="15" spans="1:3" x14ac:dyDescent="0.25">
      <c r="A15" s="7" t="s">
        <v>26</v>
      </c>
      <c r="B15" s="8" t="s">
        <v>27</v>
      </c>
      <c r="C15" s="17">
        <v>1043090.36</v>
      </c>
    </row>
    <row r="16" spans="1:3" x14ac:dyDescent="0.25">
      <c r="A16" s="3" t="s">
        <v>28</v>
      </c>
      <c r="B16" s="4" t="s">
        <v>29</v>
      </c>
      <c r="C16" s="15">
        <f>C17</f>
        <v>0.03</v>
      </c>
    </row>
    <row r="17" spans="1:3" x14ac:dyDescent="0.25">
      <c r="A17" s="7" t="s">
        <v>30</v>
      </c>
      <c r="B17" s="8" t="s">
        <v>29</v>
      </c>
      <c r="C17" s="17">
        <v>0.03</v>
      </c>
    </row>
    <row r="18" spans="1:3" x14ac:dyDescent="0.25">
      <c r="A18" s="3" t="s">
        <v>31</v>
      </c>
      <c r="B18" s="4" t="s">
        <v>32</v>
      </c>
      <c r="C18" s="15">
        <f>SUM(C19:C23)</f>
        <v>-11196.199999999993</v>
      </c>
    </row>
    <row r="19" spans="1:3" x14ac:dyDescent="0.25">
      <c r="A19" s="7" t="s">
        <v>33</v>
      </c>
      <c r="B19" s="8" t="s">
        <v>34</v>
      </c>
      <c r="C19" s="17">
        <v>-105338.53</v>
      </c>
    </row>
    <row r="20" spans="1:3" x14ac:dyDescent="0.25">
      <c r="A20" s="5" t="s">
        <v>35</v>
      </c>
      <c r="B20" s="6" t="s">
        <v>36</v>
      </c>
      <c r="C20" s="16">
        <v>-3902.06</v>
      </c>
    </row>
    <row r="21" spans="1:3" x14ac:dyDescent="0.25">
      <c r="A21" s="7" t="s">
        <v>37</v>
      </c>
      <c r="B21" s="8" t="s">
        <v>38</v>
      </c>
      <c r="C21" s="17">
        <v>94646.69</v>
      </c>
    </row>
    <row r="22" spans="1:3" x14ac:dyDescent="0.25">
      <c r="A22" s="5" t="s">
        <v>39</v>
      </c>
      <c r="B22" s="6" t="s">
        <v>40</v>
      </c>
      <c r="C22" s="16">
        <v>3397.7</v>
      </c>
    </row>
    <row r="23" spans="1:3" x14ac:dyDescent="0.25">
      <c r="A23" s="7" t="s">
        <v>41</v>
      </c>
      <c r="B23" s="8" t="s">
        <v>42</v>
      </c>
      <c r="C23" s="17">
        <v>0</v>
      </c>
    </row>
    <row r="24" spans="1:3" x14ac:dyDescent="0.25">
      <c r="A24" s="3" t="s">
        <v>43</v>
      </c>
      <c r="B24" s="4" t="s">
        <v>44</v>
      </c>
      <c r="C24" s="15">
        <v>0</v>
      </c>
    </row>
    <row r="25" spans="1:3" x14ac:dyDescent="0.25">
      <c r="A25" s="1" t="s">
        <v>45</v>
      </c>
      <c r="B25" s="2" t="s">
        <v>46</v>
      </c>
      <c r="C25" s="14">
        <f>C26+C29+C31+C40</f>
        <v>143224861.14999998</v>
      </c>
    </row>
    <row r="26" spans="1:3" x14ac:dyDescent="0.25">
      <c r="A26" s="3" t="s">
        <v>47</v>
      </c>
      <c r="B26" s="4" t="s">
        <v>48</v>
      </c>
      <c r="C26" s="15">
        <f>SUM(C27:C28)</f>
        <v>-14133.69</v>
      </c>
    </row>
    <row r="27" spans="1:3" x14ac:dyDescent="0.25">
      <c r="A27" s="7" t="s">
        <v>49</v>
      </c>
      <c r="B27" s="8" t="s">
        <v>50</v>
      </c>
      <c r="C27" s="17">
        <v>0</v>
      </c>
    </row>
    <row r="28" spans="1:3" x14ac:dyDescent="0.25">
      <c r="A28" s="5" t="s">
        <v>51</v>
      </c>
      <c r="B28" s="6" t="s">
        <v>52</v>
      </c>
      <c r="C28" s="16">
        <v>-14133.69</v>
      </c>
    </row>
    <row r="29" spans="1:3" x14ac:dyDescent="0.25">
      <c r="A29" s="1" t="s">
        <v>53</v>
      </c>
      <c r="B29" s="2" t="s">
        <v>54</v>
      </c>
      <c r="C29" s="14">
        <f>C30</f>
        <v>0</v>
      </c>
    </row>
    <row r="30" spans="1:3" x14ac:dyDescent="0.25">
      <c r="A30" s="5" t="s">
        <v>55</v>
      </c>
      <c r="B30" s="6" t="s">
        <v>54</v>
      </c>
      <c r="C30" s="16">
        <v>0</v>
      </c>
    </row>
    <row r="31" spans="1:3" x14ac:dyDescent="0.25">
      <c r="A31" s="1" t="s">
        <v>56</v>
      </c>
      <c r="B31" s="2" t="s">
        <v>57</v>
      </c>
      <c r="C31" s="14">
        <f>SUM(C32:C39)</f>
        <v>143238994.83999997</v>
      </c>
    </row>
    <row r="32" spans="1:3" x14ac:dyDescent="0.25">
      <c r="A32" s="5" t="s">
        <v>58</v>
      </c>
      <c r="B32" s="6" t="s">
        <v>59</v>
      </c>
      <c r="C32" s="16">
        <v>331709893.39999998</v>
      </c>
    </row>
    <row r="33" spans="1:3" x14ac:dyDescent="0.25">
      <c r="A33" s="7" t="s">
        <v>60</v>
      </c>
      <c r="B33" s="8" t="s">
        <v>61</v>
      </c>
      <c r="C33" s="17">
        <v>-182911906.03</v>
      </c>
    </row>
    <row r="34" spans="1:3" x14ac:dyDescent="0.25">
      <c r="A34" s="5" t="s">
        <v>62</v>
      </c>
      <c r="B34" s="6" t="s">
        <v>63</v>
      </c>
      <c r="C34" s="16">
        <v>-21039447.350000001</v>
      </c>
    </row>
    <row r="35" spans="1:3" x14ac:dyDescent="0.25">
      <c r="A35" s="7" t="s">
        <v>64</v>
      </c>
      <c r="B35" s="8" t="s">
        <v>65</v>
      </c>
      <c r="C35" s="17">
        <v>15520636.07</v>
      </c>
    </row>
    <row r="36" spans="1:3" x14ac:dyDescent="0.25">
      <c r="A36" s="5" t="s">
        <v>66</v>
      </c>
      <c r="B36" s="6" t="s">
        <v>67</v>
      </c>
      <c r="C36" s="16">
        <v>-1407331.94</v>
      </c>
    </row>
    <row r="37" spans="1:3" x14ac:dyDescent="0.25">
      <c r="A37" s="7" t="s">
        <v>68</v>
      </c>
      <c r="B37" s="8" t="s">
        <v>69</v>
      </c>
      <c r="C37" s="17">
        <v>0</v>
      </c>
    </row>
    <row r="38" spans="1:3" x14ac:dyDescent="0.25">
      <c r="A38" s="5" t="s">
        <v>70</v>
      </c>
      <c r="B38" s="6" t="s">
        <v>71</v>
      </c>
      <c r="C38" s="16">
        <v>0</v>
      </c>
    </row>
    <row r="39" spans="1:3" x14ac:dyDescent="0.25">
      <c r="A39" s="7" t="s">
        <v>72</v>
      </c>
      <c r="B39" s="8" t="s">
        <v>73</v>
      </c>
      <c r="C39" s="17">
        <v>1367150.69</v>
      </c>
    </row>
    <row r="40" spans="1:3" x14ac:dyDescent="0.25">
      <c r="A40" s="3" t="s">
        <v>74</v>
      </c>
      <c r="B40" s="4" t="s">
        <v>75</v>
      </c>
      <c r="C40" s="15">
        <f t="shared" ref="C40" si="1">SUM(C41:C42)</f>
        <v>0</v>
      </c>
    </row>
    <row r="41" spans="1:3" x14ac:dyDescent="0.25">
      <c r="A41" s="7" t="s">
        <v>76</v>
      </c>
      <c r="B41" s="8" t="s">
        <v>75</v>
      </c>
      <c r="C41" s="17">
        <v>0</v>
      </c>
    </row>
    <row r="42" spans="1:3" x14ac:dyDescent="0.25">
      <c r="A42" s="5" t="s">
        <v>77</v>
      </c>
      <c r="B42" s="6" t="s">
        <v>78</v>
      </c>
      <c r="C42" s="16">
        <v>0</v>
      </c>
    </row>
    <row r="43" spans="1:3" x14ac:dyDescent="0.25">
      <c r="A43" s="1" t="s">
        <v>79</v>
      </c>
      <c r="B43" s="2" t="s">
        <v>80</v>
      </c>
      <c r="C43" s="14">
        <f t="shared" ref="C43" si="2">SUM(C44)</f>
        <v>0</v>
      </c>
    </row>
    <row r="44" spans="1:3" x14ac:dyDescent="0.25">
      <c r="A44" s="3" t="s">
        <v>81</v>
      </c>
      <c r="B44" s="4" t="s">
        <v>80</v>
      </c>
      <c r="C44" s="15">
        <f>SUM(C45:C47)</f>
        <v>0</v>
      </c>
    </row>
    <row r="45" spans="1:3" x14ac:dyDescent="0.25">
      <c r="A45" s="7" t="s">
        <v>82</v>
      </c>
      <c r="B45" s="8" t="s">
        <v>83</v>
      </c>
      <c r="C45" s="17">
        <v>0</v>
      </c>
    </row>
    <row r="46" spans="1:3" x14ac:dyDescent="0.25">
      <c r="A46" s="5" t="s">
        <v>84</v>
      </c>
      <c r="B46" s="6" t="s">
        <v>85</v>
      </c>
      <c r="C46" s="16">
        <v>0</v>
      </c>
    </row>
    <row r="47" spans="1:3" x14ac:dyDescent="0.25">
      <c r="A47" s="7" t="s">
        <v>86</v>
      </c>
      <c r="B47" s="8" t="s">
        <v>87</v>
      </c>
      <c r="C47" s="17">
        <v>0</v>
      </c>
    </row>
    <row r="48" spans="1:3" x14ac:dyDescent="0.25">
      <c r="A48" s="3">
        <v>2</v>
      </c>
      <c r="B48" s="4" t="s">
        <v>88</v>
      </c>
      <c r="C48" s="15">
        <f>C49+C70+C84+C96</f>
        <v>174776963.50000003</v>
      </c>
    </row>
    <row r="49" spans="1:3" x14ac:dyDescent="0.25">
      <c r="A49" s="1" t="s">
        <v>89</v>
      </c>
      <c r="B49" s="2" t="s">
        <v>90</v>
      </c>
      <c r="C49" s="14">
        <f>C50+C52+C53+C55+C58+C60+C62+C64+C69</f>
        <v>11017223.4</v>
      </c>
    </row>
    <row r="50" spans="1:3" x14ac:dyDescent="0.25">
      <c r="A50" s="3" t="s">
        <v>91</v>
      </c>
      <c r="B50" s="4" t="s">
        <v>92</v>
      </c>
      <c r="C50" s="15">
        <f>C51</f>
        <v>1559798.02</v>
      </c>
    </row>
    <row r="51" spans="1:3" x14ac:dyDescent="0.25">
      <c r="A51" s="7" t="s">
        <v>93</v>
      </c>
      <c r="B51" s="8" t="s">
        <v>94</v>
      </c>
      <c r="C51" s="17">
        <v>1559798.02</v>
      </c>
    </row>
    <row r="52" spans="1:3" x14ac:dyDescent="0.25">
      <c r="A52" s="3" t="s">
        <v>95</v>
      </c>
      <c r="B52" s="4" t="s">
        <v>96</v>
      </c>
      <c r="C52" s="15">
        <v>0</v>
      </c>
    </row>
    <row r="53" spans="1:3" x14ac:dyDescent="0.25">
      <c r="A53" s="1" t="s">
        <v>97</v>
      </c>
      <c r="B53" s="2" t="s">
        <v>98</v>
      </c>
      <c r="C53" s="14">
        <f>C54</f>
        <v>1904703.38</v>
      </c>
    </row>
    <row r="54" spans="1:3" x14ac:dyDescent="0.25">
      <c r="A54" s="5" t="s">
        <v>99</v>
      </c>
      <c r="B54" s="9" t="s">
        <v>98</v>
      </c>
      <c r="C54" s="16">
        <v>1904703.38</v>
      </c>
    </row>
    <row r="55" spans="1:3" x14ac:dyDescent="0.25">
      <c r="A55" s="1" t="s">
        <v>100</v>
      </c>
      <c r="B55" s="2" t="s">
        <v>101</v>
      </c>
      <c r="C55" s="14">
        <f>SUM(C56:C57)</f>
        <v>7564292.9699999997</v>
      </c>
    </row>
    <row r="56" spans="1:3" x14ac:dyDescent="0.25">
      <c r="A56" s="5" t="s">
        <v>102</v>
      </c>
      <c r="B56" s="6" t="s">
        <v>103</v>
      </c>
      <c r="C56" s="16">
        <v>3081355.76</v>
      </c>
    </row>
    <row r="57" spans="1:3" x14ac:dyDescent="0.25">
      <c r="A57" s="7" t="s">
        <v>104</v>
      </c>
      <c r="B57" s="8" t="s">
        <v>105</v>
      </c>
      <c r="C57" s="17">
        <v>4482937.21</v>
      </c>
    </row>
    <row r="58" spans="1:3" x14ac:dyDescent="0.25">
      <c r="A58" s="3" t="s">
        <v>106</v>
      </c>
      <c r="B58" s="4" t="s">
        <v>107</v>
      </c>
      <c r="C58" s="15">
        <f>C59</f>
        <v>0</v>
      </c>
    </row>
    <row r="59" spans="1:3" x14ac:dyDescent="0.25">
      <c r="A59" s="7" t="s">
        <v>108</v>
      </c>
      <c r="B59" s="8" t="s">
        <v>109</v>
      </c>
      <c r="C59" s="17">
        <v>0</v>
      </c>
    </row>
    <row r="60" spans="1:3" x14ac:dyDescent="0.25">
      <c r="A60" s="3" t="s">
        <v>110</v>
      </c>
      <c r="B60" s="4" t="s">
        <v>111</v>
      </c>
      <c r="C60" s="15">
        <f>C61</f>
        <v>0</v>
      </c>
    </row>
    <row r="61" spans="1:3" x14ac:dyDescent="0.25">
      <c r="A61" s="7" t="s">
        <v>112</v>
      </c>
      <c r="B61" s="10" t="s">
        <v>111</v>
      </c>
      <c r="C61" s="17">
        <v>0</v>
      </c>
    </row>
    <row r="62" spans="1:3" x14ac:dyDescent="0.25">
      <c r="A62" s="3" t="s">
        <v>113</v>
      </c>
      <c r="B62" s="4" t="s">
        <v>114</v>
      </c>
      <c r="C62" s="15">
        <f>C63</f>
        <v>-7991.7</v>
      </c>
    </row>
    <row r="63" spans="1:3" x14ac:dyDescent="0.25">
      <c r="A63" s="7" t="s">
        <v>115</v>
      </c>
      <c r="B63" s="10" t="s">
        <v>114</v>
      </c>
      <c r="C63" s="17">
        <v>-7991.7</v>
      </c>
    </row>
    <row r="64" spans="1:3" x14ac:dyDescent="0.25">
      <c r="A64" s="3" t="s">
        <v>116</v>
      </c>
      <c r="B64" s="4" t="s">
        <v>117</v>
      </c>
      <c r="C64" s="15">
        <f>SUM(C65:C68)</f>
        <v>-3579.27</v>
      </c>
    </row>
    <row r="65" spans="1:3" x14ac:dyDescent="0.25">
      <c r="A65" s="7" t="s">
        <v>118</v>
      </c>
      <c r="B65" s="8" t="s">
        <v>119</v>
      </c>
      <c r="C65" s="17">
        <v>-3579.27</v>
      </c>
    </row>
    <row r="66" spans="1:3" x14ac:dyDescent="0.25">
      <c r="A66" s="5" t="s">
        <v>120</v>
      </c>
      <c r="B66" s="6" t="s">
        <v>121</v>
      </c>
      <c r="C66" s="16">
        <v>0</v>
      </c>
    </row>
    <row r="67" spans="1:3" x14ac:dyDescent="0.25">
      <c r="A67" s="7" t="s">
        <v>122</v>
      </c>
      <c r="B67" s="8" t="s">
        <v>123</v>
      </c>
      <c r="C67" s="17">
        <v>0</v>
      </c>
    </row>
    <row r="68" spans="1:3" x14ac:dyDescent="0.25">
      <c r="A68" s="5" t="s">
        <v>124</v>
      </c>
      <c r="B68" s="6" t="s">
        <v>125</v>
      </c>
      <c r="C68" s="16">
        <v>0</v>
      </c>
    </row>
    <row r="69" spans="1:3" x14ac:dyDescent="0.25">
      <c r="A69" s="1" t="s">
        <v>126</v>
      </c>
      <c r="B69" s="2" t="s">
        <v>127</v>
      </c>
      <c r="C69" s="14">
        <v>0</v>
      </c>
    </row>
    <row r="70" spans="1:3" x14ac:dyDescent="0.25">
      <c r="A70" s="3" t="s">
        <v>128</v>
      </c>
      <c r="B70" s="4" t="s">
        <v>129</v>
      </c>
      <c r="C70" s="15">
        <f>C71+C72+C73+C74+C77+C78+C79+C80+C83</f>
        <v>8570357.870000001</v>
      </c>
    </row>
    <row r="71" spans="1:3" x14ac:dyDescent="0.25">
      <c r="A71" s="1" t="s">
        <v>130</v>
      </c>
      <c r="B71" s="2" t="s">
        <v>92</v>
      </c>
      <c r="C71" s="14">
        <v>0</v>
      </c>
    </row>
    <row r="72" spans="1:3" x14ac:dyDescent="0.25">
      <c r="A72" s="3" t="s">
        <v>131</v>
      </c>
      <c r="B72" s="4" t="s">
        <v>132</v>
      </c>
      <c r="C72" s="15">
        <v>0</v>
      </c>
    </row>
    <row r="73" spans="1:3" x14ac:dyDescent="0.25">
      <c r="A73" s="1" t="s">
        <v>133</v>
      </c>
      <c r="B73" s="2" t="s">
        <v>98</v>
      </c>
      <c r="C73" s="14">
        <v>0</v>
      </c>
    </row>
    <row r="74" spans="1:3" x14ac:dyDescent="0.25">
      <c r="A74" s="3" t="s">
        <v>134</v>
      </c>
      <c r="B74" s="4" t="s">
        <v>101</v>
      </c>
      <c r="C74" s="15">
        <f>SUM(C75:C76)</f>
        <v>4819866.04</v>
      </c>
    </row>
    <row r="75" spans="1:3" x14ac:dyDescent="0.25">
      <c r="A75" s="7" t="s">
        <v>135</v>
      </c>
      <c r="B75" s="8" t="s">
        <v>103</v>
      </c>
      <c r="C75" s="18">
        <v>5386759.3700000001</v>
      </c>
    </row>
    <row r="76" spans="1:3" x14ac:dyDescent="0.25">
      <c r="A76" s="5" t="s">
        <v>136</v>
      </c>
      <c r="B76" s="6" t="s">
        <v>105</v>
      </c>
      <c r="C76" s="19">
        <v>-566893.32999999996</v>
      </c>
    </row>
    <row r="77" spans="1:3" x14ac:dyDescent="0.25">
      <c r="A77" s="1" t="s">
        <v>137</v>
      </c>
      <c r="B77" s="2" t="s">
        <v>138</v>
      </c>
      <c r="C77" s="14">
        <v>0</v>
      </c>
    </row>
    <row r="78" spans="1:3" x14ac:dyDescent="0.25">
      <c r="A78" s="3" t="s">
        <v>139</v>
      </c>
      <c r="B78" s="4" t="s">
        <v>140</v>
      </c>
      <c r="C78" s="15">
        <v>0</v>
      </c>
    </row>
    <row r="79" spans="1:3" x14ac:dyDescent="0.25">
      <c r="A79" s="1" t="s">
        <v>141</v>
      </c>
      <c r="B79" s="2" t="s">
        <v>142</v>
      </c>
      <c r="C79" s="14">
        <v>0</v>
      </c>
    </row>
    <row r="80" spans="1:3" x14ac:dyDescent="0.25">
      <c r="A80" s="3" t="s">
        <v>143</v>
      </c>
      <c r="B80" s="4" t="s">
        <v>117</v>
      </c>
      <c r="C80" s="15">
        <f>SUM(C81:C82)</f>
        <v>3750491.83</v>
      </c>
    </row>
    <row r="81" spans="1:3" x14ac:dyDescent="0.25">
      <c r="A81" s="7" t="s">
        <v>144</v>
      </c>
      <c r="B81" s="8" t="s">
        <v>145</v>
      </c>
      <c r="C81" s="18">
        <v>2463724.11</v>
      </c>
    </row>
    <row r="82" spans="1:3" x14ac:dyDescent="0.25">
      <c r="A82" s="5" t="s">
        <v>146</v>
      </c>
      <c r="B82" s="6" t="s">
        <v>147</v>
      </c>
      <c r="C82" s="19">
        <v>1286767.72</v>
      </c>
    </row>
    <row r="83" spans="1:3" x14ac:dyDescent="0.25">
      <c r="A83" s="1" t="s">
        <v>148</v>
      </c>
      <c r="B83" s="2" t="s">
        <v>127</v>
      </c>
      <c r="C83" s="14">
        <v>0</v>
      </c>
    </row>
    <row r="84" spans="1:3" x14ac:dyDescent="0.25">
      <c r="A84" s="3" t="s">
        <v>149</v>
      </c>
      <c r="B84" s="4" t="s">
        <v>150</v>
      </c>
      <c r="C84" s="15">
        <f t="shared" ref="C84" si="3">C85+C87+C88+C90+C91+C93</f>
        <v>155189382.23000002</v>
      </c>
    </row>
    <row r="85" spans="1:3" x14ac:dyDescent="0.25">
      <c r="A85" s="1" t="s">
        <v>151</v>
      </c>
      <c r="B85" s="2" t="s">
        <v>152</v>
      </c>
      <c r="C85" s="14">
        <f>C86</f>
        <v>0</v>
      </c>
    </row>
    <row r="86" spans="1:3" x14ac:dyDescent="0.25">
      <c r="A86" s="5" t="s">
        <v>153</v>
      </c>
      <c r="B86" s="6" t="s">
        <v>152</v>
      </c>
      <c r="C86" s="16">
        <v>0</v>
      </c>
    </row>
    <row r="87" spans="1:3" x14ac:dyDescent="0.25">
      <c r="A87" s="1" t="s">
        <v>154</v>
      </c>
      <c r="B87" s="2" t="s">
        <v>155</v>
      </c>
      <c r="C87" s="14">
        <v>0</v>
      </c>
    </row>
    <row r="88" spans="1:3" x14ac:dyDescent="0.25">
      <c r="A88" s="3" t="s">
        <v>156</v>
      </c>
      <c r="B88" s="4" t="s">
        <v>157</v>
      </c>
      <c r="C88" s="15">
        <f>C89</f>
        <v>1769080</v>
      </c>
    </row>
    <row r="89" spans="1:3" x14ac:dyDescent="0.25">
      <c r="A89" s="7" t="s">
        <v>158</v>
      </c>
      <c r="B89" s="8" t="s">
        <v>159</v>
      </c>
      <c r="C89" s="17">
        <v>1769080</v>
      </c>
    </row>
    <row r="90" spans="1:3" x14ac:dyDescent="0.25">
      <c r="A90" s="3" t="s">
        <v>160</v>
      </c>
      <c r="B90" s="4" t="s">
        <v>161</v>
      </c>
      <c r="C90" s="15">
        <v>0</v>
      </c>
    </row>
    <row r="91" spans="1:3" x14ac:dyDescent="0.25">
      <c r="A91" s="1" t="s">
        <v>162</v>
      </c>
      <c r="B91" s="2" t="s">
        <v>163</v>
      </c>
      <c r="C91" s="14">
        <f>C92</f>
        <v>0</v>
      </c>
    </row>
    <row r="92" spans="1:3" x14ac:dyDescent="0.25">
      <c r="A92" s="5" t="s">
        <v>164</v>
      </c>
      <c r="B92" s="6" t="s">
        <v>163</v>
      </c>
      <c r="C92" s="16">
        <v>0</v>
      </c>
    </row>
    <row r="93" spans="1:3" x14ac:dyDescent="0.25">
      <c r="A93" s="1" t="s">
        <v>165</v>
      </c>
      <c r="B93" s="2" t="s">
        <v>166</v>
      </c>
      <c r="C93" s="14">
        <f>C94</f>
        <v>153420302.23000002</v>
      </c>
    </row>
    <row r="94" spans="1:3" x14ac:dyDescent="0.25">
      <c r="A94" s="5" t="s">
        <v>167</v>
      </c>
      <c r="B94" s="6" t="s">
        <v>166</v>
      </c>
      <c r="C94" s="16">
        <f>-6980627.01+160400929.24</f>
        <v>153420302.23000002</v>
      </c>
    </row>
    <row r="95" spans="1:3" x14ac:dyDescent="0.25">
      <c r="A95" s="11" t="s">
        <v>168</v>
      </c>
      <c r="B95" s="8" t="s">
        <v>169</v>
      </c>
      <c r="C95" s="17">
        <v>0</v>
      </c>
    </row>
    <row r="96" spans="1:3" x14ac:dyDescent="0.25">
      <c r="A96" s="3" t="s">
        <v>170</v>
      </c>
      <c r="B96" s="4" t="s">
        <v>171</v>
      </c>
      <c r="C96" s="15">
        <f>C97</f>
        <v>0</v>
      </c>
    </row>
    <row r="97" spans="1:3" x14ac:dyDescent="0.25">
      <c r="A97" s="1" t="s">
        <v>172</v>
      </c>
      <c r="B97" s="2" t="s">
        <v>171</v>
      </c>
      <c r="C97" s="14">
        <f>SUM(C98:C100)</f>
        <v>0</v>
      </c>
    </row>
    <row r="98" spans="1:3" x14ac:dyDescent="0.25">
      <c r="A98" s="5" t="s">
        <v>173</v>
      </c>
      <c r="B98" s="6" t="s">
        <v>83</v>
      </c>
      <c r="C98" s="16">
        <v>0</v>
      </c>
    </row>
    <row r="99" spans="1:3" x14ac:dyDescent="0.25">
      <c r="A99" s="7" t="s">
        <v>174</v>
      </c>
      <c r="B99" s="8" t="s">
        <v>175</v>
      </c>
      <c r="C99" s="17">
        <v>0</v>
      </c>
    </row>
    <row r="100" spans="1:3" ht="15.75" thickBot="1" x14ac:dyDescent="0.3">
      <c r="A100" s="12" t="s">
        <v>176</v>
      </c>
      <c r="B100" s="13" t="s">
        <v>87</v>
      </c>
      <c r="C100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2024-10-08T20:04:42Z</dcterms:created>
  <dcterms:modified xsi:type="dcterms:W3CDTF">2024-10-08T20:05:29Z</dcterms:modified>
</cp:coreProperties>
</file>