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3190" windowHeight="9150" activeTab="1"/>
  </bookViews>
  <sheets>
    <sheet name="DataBase" sheetId="4" r:id="rId1"/>
    <sheet name="Report Eng." sheetId="6" r:id="rId2"/>
    <sheet name="Tabela envio Leo" sheetId="5" r:id="rId3"/>
  </sheets>
  <externalReferences>
    <externalReference r:id="rId4"/>
  </externalReferences>
  <definedNames>
    <definedName name="_xlnm._FilterDatabase" localSheetId="0" hidden="1">DataBase!$C$2:$S$290</definedName>
    <definedName name="_xlnm._FilterDatabase" localSheetId="1" hidden="1">'Report Eng.'!$G$6:$H$1207</definedName>
    <definedName name="_xlnm._FilterDatabase" localSheetId="2" hidden="1">'Tabela envio Leo'!$B$3:$I$34</definedName>
  </definedNames>
  <calcPr calcId="125725"/>
  <pivotCaches>
    <pivotCache cacheId="8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/>
  <c r="F4"/>
  <c r="R4" s="1"/>
  <c r="G4"/>
  <c r="H4"/>
  <c r="I4"/>
  <c r="J4"/>
  <c r="K4"/>
  <c r="M4"/>
  <c r="N4"/>
  <c r="O4"/>
  <c r="P4"/>
  <c r="Q4"/>
  <c r="D5"/>
  <c r="F5"/>
  <c r="G5"/>
  <c r="H5"/>
  <c r="I5"/>
  <c r="J5"/>
  <c r="K5"/>
  <c r="M5"/>
  <c r="N5"/>
  <c r="O5"/>
  <c r="P5"/>
  <c r="Q5"/>
  <c r="D6"/>
  <c r="F6"/>
  <c r="G6"/>
  <c r="H6"/>
  <c r="I6"/>
  <c r="J6"/>
  <c r="K6"/>
  <c r="M6"/>
  <c r="N6"/>
  <c r="O6"/>
  <c r="P6"/>
  <c r="Q6"/>
  <c r="D7"/>
  <c r="F7"/>
  <c r="G7"/>
  <c r="H7"/>
  <c r="I7"/>
  <c r="J7"/>
  <c r="K7"/>
  <c r="M7"/>
  <c r="N7"/>
  <c r="O7"/>
  <c r="P7"/>
  <c r="Q7"/>
  <c r="D8"/>
  <c r="F8"/>
  <c r="G8"/>
  <c r="H8"/>
  <c r="I8"/>
  <c r="J8"/>
  <c r="K8"/>
  <c r="M8"/>
  <c r="N8"/>
  <c r="O8"/>
  <c r="P8"/>
  <c r="Q8"/>
  <c r="D9"/>
  <c r="F9"/>
  <c r="G9"/>
  <c r="H9"/>
  <c r="I9"/>
  <c r="J9"/>
  <c r="K9"/>
  <c r="M9"/>
  <c r="N9"/>
  <c r="O9"/>
  <c r="P9"/>
  <c r="Q9"/>
  <c r="D10"/>
  <c r="F10"/>
  <c r="G10"/>
  <c r="H10"/>
  <c r="I10"/>
  <c r="J10"/>
  <c r="K10"/>
  <c r="M10"/>
  <c r="N10"/>
  <c r="O10"/>
  <c r="P10"/>
  <c r="Q10"/>
  <c r="D11"/>
  <c r="F11"/>
  <c r="G11"/>
  <c r="H11"/>
  <c r="I11"/>
  <c r="J11"/>
  <c r="K11"/>
  <c r="M11"/>
  <c r="N11"/>
  <c r="O11"/>
  <c r="P11"/>
  <c r="Q11"/>
  <c r="F12"/>
  <c r="G12"/>
  <c r="H12"/>
  <c r="I12"/>
  <c r="J12" s="1"/>
  <c r="K12" s="1"/>
  <c r="D12" s="1"/>
  <c r="M12"/>
  <c r="N12"/>
  <c r="O12"/>
  <c r="P12"/>
  <c r="Q12"/>
  <c r="F13"/>
  <c r="G13"/>
  <c r="H13"/>
  <c r="I13"/>
  <c r="J13" s="1"/>
  <c r="K13" s="1"/>
  <c r="D13" s="1"/>
  <c r="M13"/>
  <c r="N13"/>
  <c r="O13"/>
  <c r="P13"/>
  <c r="Q13"/>
  <c r="D14"/>
  <c r="F14"/>
  <c r="R14" s="1"/>
  <c r="G14"/>
  <c r="H14"/>
  <c r="I14"/>
  <c r="J14"/>
  <c r="K14"/>
  <c r="M14"/>
  <c r="N14"/>
  <c r="O14"/>
  <c r="P14"/>
  <c r="Q14"/>
  <c r="D15"/>
  <c r="F15"/>
  <c r="R15" s="1"/>
  <c r="G15"/>
  <c r="H15"/>
  <c r="I15"/>
  <c r="J15"/>
  <c r="K15"/>
  <c r="M15"/>
  <c r="N15"/>
  <c r="O15"/>
  <c r="P15"/>
  <c r="Q15"/>
  <c r="D16"/>
  <c r="F16"/>
  <c r="R16" s="1"/>
  <c r="G16"/>
  <c r="H16"/>
  <c r="I16"/>
  <c r="J16"/>
  <c r="K16"/>
  <c r="M16"/>
  <c r="N16"/>
  <c r="O16"/>
  <c r="P16"/>
  <c r="Q16"/>
  <c r="D17"/>
  <c r="F17"/>
  <c r="R17" s="1"/>
  <c r="G17"/>
  <c r="H17"/>
  <c r="I17"/>
  <c r="J17"/>
  <c r="K17"/>
  <c r="M17"/>
  <c r="N17"/>
  <c r="O17"/>
  <c r="P17"/>
  <c r="Q17"/>
  <c r="D18"/>
  <c r="F18"/>
  <c r="G18"/>
  <c r="H18"/>
  <c r="I18"/>
  <c r="J18"/>
  <c r="K18"/>
  <c r="M18"/>
  <c r="N18"/>
  <c r="O18"/>
  <c r="P18"/>
  <c r="Q18"/>
  <c r="D19"/>
  <c r="F19"/>
  <c r="R19" s="1"/>
  <c r="G19"/>
  <c r="H19"/>
  <c r="I19"/>
  <c r="J19"/>
  <c r="K19"/>
  <c r="M19"/>
  <c r="N19"/>
  <c r="O19"/>
  <c r="P19"/>
  <c r="Q19"/>
  <c r="D20"/>
  <c r="F20"/>
  <c r="G20"/>
  <c r="H20"/>
  <c r="I20"/>
  <c r="J20"/>
  <c r="K20"/>
  <c r="M20"/>
  <c r="N20"/>
  <c r="O20"/>
  <c r="P20"/>
  <c r="Q20"/>
  <c r="D21"/>
  <c r="F21"/>
  <c r="R21" s="1"/>
  <c r="G21"/>
  <c r="H21"/>
  <c r="I21"/>
  <c r="J21"/>
  <c r="K21"/>
  <c r="M21"/>
  <c r="N21"/>
  <c r="O21"/>
  <c r="P21"/>
  <c r="Q21"/>
  <c r="D22"/>
  <c r="F22"/>
  <c r="G22"/>
  <c r="H22"/>
  <c r="I22"/>
  <c r="J22"/>
  <c r="K22"/>
  <c r="M22"/>
  <c r="N22"/>
  <c r="O22"/>
  <c r="P22"/>
  <c r="Q22"/>
  <c r="D23"/>
  <c r="F23"/>
  <c r="G23"/>
  <c r="H23"/>
  <c r="I23"/>
  <c r="J23"/>
  <c r="K23"/>
  <c r="M23"/>
  <c r="N23"/>
  <c r="O23"/>
  <c r="P23"/>
  <c r="Q23"/>
  <c r="D24"/>
  <c r="F24"/>
  <c r="G24"/>
  <c r="H24"/>
  <c r="I24"/>
  <c r="J24"/>
  <c r="K24"/>
  <c r="M24"/>
  <c r="N24"/>
  <c r="O24"/>
  <c r="P24"/>
  <c r="Q24"/>
  <c r="D25"/>
  <c r="F25"/>
  <c r="G25"/>
  <c r="H25"/>
  <c r="I25"/>
  <c r="J25"/>
  <c r="K25"/>
  <c r="M25"/>
  <c r="N25"/>
  <c r="O25"/>
  <c r="P25"/>
  <c r="Q25"/>
  <c r="F26"/>
  <c r="G26"/>
  <c r="H26"/>
  <c r="I26"/>
  <c r="J26" s="1"/>
  <c r="K26" s="1"/>
  <c r="D26" s="1"/>
  <c r="M26"/>
  <c r="N26"/>
  <c r="O26"/>
  <c r="P26"/>
  <c r="Q26"/>
  <c r="F27"/>
  <c r="G27"/>
  <c r="H27"/>
  <c r="I27"/>
  <c r="J27" s="1"/>
  <c r="K27" s="1"/>
  <c r="D27" s="1"/>
  <c r="M27"/>
  <c r="N27"/>
  <c r="O27"/>
  <c r="P27"/>
  <c r="Q27"/>
  <c r="D28"/>
  <c r="F28"/>
  <c r="G28"/>
  <c r="H28"/>
  <c r="I28"/>
  <c r="J28"/>
  <c r="K28"/>
  <c r="M28"/>
  <c r="N28"/>
  <c r="O28"/>
  <c r="P28"/>
  <c r="Q28"/>
  <c r="D29"/>
  <c r="F29"/>
  <c r="G29"/>
  <c r="H29"/>
  <c r="I29"/>
  <c r="J29"/>
  <c r="K29"/>
  <c r="M29"/>
  <c r="N29"/>
  <c r="O29"/>
  <c r="P29"/>
  <c r="Q29"/>
  <c r="D30"/>
  <c r="F30"/>
  <c r="G30"/>
  <c r="H30"/>
  <c r="I30"/>
  <c r="J30"/>
  <c r="K30"/>
  <c r="M30"/>
  <c r="N30"/>
  <c r="O30"/>
  <c r="P30"/>
  <c r="Q30"/>
  <c r="D31"/>
  <c r="F31"/>
  <c r="G31"/>
  <c r="H31"/>
  <c r="I31"/>
  <c r="J31"/>
  <c r="K31"/>
  <c r="M31"/>
  <c r="N31"/>
  <c r="O31"/>
  <c r="P31"/>
  <c r="Q31"/>
  <c r="D32"/>
  <c r="F32"/>
  <c r="G32"/>
  <c r="H32"/>
  <c r="I32"/>
  <c r="J32"/>
  <c r="K32"/>
  <c r="M32"/>
  <c r="N32"/>
  <c r="O32"/>
  <c r="P32"/>
  <c r="Q32"/>
  <c r="D33"/>
  <c r="F33"/>
  <c r="G33"/>
  <c r="H33"/>
  <c r="I33"/>
  <c r="J33"/>
  <c r="K33"/>
  <c r="M33"/>
  <c r="N33"/>
  <c r="O33"/>
  <c r="P33"/>
  <c r="Q33"/>
  <c r="D34"/>
  <c r="F34"/>
  <c r="G34"/>
  <c r="H34"/>
  <c r="I34"/>
  <c r="J34"/>
  <c r="K34"/>
  <c r="M34"/>
  <c r="N34"/>
  <c r="O34"/>
  <c r="P34"/>
  <c r="Q34"/>
  <c r="D35"/>
  <c r="F35"/>
  <c r="G35"/>
  <c r="H35"/>
  <c r="I35"/>
  <c r="J35"/>
  <c r="K35"/>
  <c r="M35"/>
  <c r="N35"/>
  <c r="O35"/>
  <c r="P35"/>
  <c r="Q35"/>
  <c r="F36"/>
  <c r="G36"/>
  <c r="H36"/>
  <c r="I36"/>
  <c r="J36" s="1"/>
  <c r="K36" s="1"/>
  <c r="D36" s="1"/>
  <c r="M36"/>
  <c r="N36"/>
  <c r="O36"/>
  <c r="P36"/>
  <c r="Q36"/>
  <c r="D37"/>
  <c r="F37"/>
  <c r="G37"/>
  <c r="H37"/>
  <c r="I37"/>
  <c r="J37"/>
  <c r="K37"/>
  <c r="M37"/>
  <c r="N37"/>
  <c r="O37"/>
  <c r="P37"/>
  <c r="Q37"/>
  <c r="D38"/>
  <c r="F38"/>
  <c r="G38"/>
  <c r="H38"/>
  <c r="I38"/>
  <c r="J38"/>
  <c r="K38"/>
  <c r="M38"/>
  <c r="N38"/>
  <c r="O38"/>
  <c r="P38"/>
  <c r="Q38"/>
  <c r="D39"/>
  <c r="F39"/>
  <c r="G39"/>
  <c r="H39"/>
  <c r="I39"/>
  <c r="J39"/>
  <c r="K39"/>
  <c r="M39"/>
  <c r="N39"/>
  <c r="O39"/>
  <c r="P39"/>
  <c r="Q39"/>
  <c r="D40"/>
  <c r="F40"/>
  <c r="G40"/>
  <c r="H40"/>
  <c r="I40"/>
  <c r="J40"/>
  <c r="K40"/>
  <c r="M40"/>
  <c r="N40"/>
  <c r="O40"/>
  <c r="P40"/>
  <c r="Q40"/>
  <c r="D41"/>
  <c r="F41"/>
  <c r="G41"/>
  <c r="H41"/>
  <c r="I41"/>
  <c r="J41"/>
  <c r="K41"/>
  <c r="M41"/>
  <c r="N41"/>
  <c r="O41"/>
  <c r="P41"/>
  <c r="Q41"/>
  <c r="D42"/>
  <c r="F42"/>
  <c r="G42"/>
  <c r="H42"/>
  <c r="I42"/>
  <c r="J42"/>
  <c r="K42"/>
  <c r="M42"/>
  <c r="N42"/>
  <c r="O42"/>
  <c r="P42"/>
  <c r="Q42"/>
  <c r="D43"/>
  <c r="F43"/>
  <c r="G43"/>
  <c r="H43"/>
  <c r="I43"/>
  <c r="J43"/>
  <c r="K43"/>
  <c r="M43"/>
  <c r="N43"/>
  <c r="O43"/>
  <c r="P43"/>
  <c r="Q43"/>
  <c r="D44"/>
  <c r="F44"/>
  <c r="G44"/>
  <c r="H44"/>
  <c r="I44"/>
  <c r="J44"/>
  <c r="K44"/>
  <c r="M44"/>
  <c r="N44"/>
  <c r="O44"/>
  <c r="P44"/>
  <c r="Q44"/>
  <c r="D45"/>
  <c r="F45"/>
  <c r="G45"/>
  <c r="H45"/>
  <c r="I45"/>
  <c r="J45"/>
  <c r="K45"/>
  <c r="M45"/>
  <c r="N45"/>
  <c r="O45"/>
  <c r="P45"/>
  <c r="Q45"/>
  <c r="D46"/>
  <c r="F46"/>
  <c r="G46"/>
  <c r="H46"/>
  <c r="I46"/>
  <c r="J46"/>
  <c r="K46"/>
  <c r="M46"/>
  <c r="N46"/>
  <c r="O46"/>
  <c r="P46"/>
  <c r="Q46"/>
  <c r="D47"/>
  <c r="F47"/>
  <c r="G47"/>
  <c r="H47"/>
  <c r="I47"/>
  <c r="J47"/>
  <c r="K47"/>
  <c r="M47"/>
  <c r="N47"/>
  <c r="O47"/>
  <c r="P47"/>
  <c r="Q47"/>
  <c r="D48"/>
  <c r="F48"/>
  <c r="G48"/>
  <c r="H48"/>
  <c r="I48"/>
  <c r="J48"/>
  <c r="K48"/>
  <c r="M48"/>
  <c r="N48"/>
  <c r="O48"/>
  <c r="P48"/>
  <c r="Q48"/>
  <c r="D49"/>
  <c r="F49"/>
  <c r="G49"/>
  <c r="H49"/>
  <c r="I49"/>
  <c r="J49"/>
  <c r="K49"/>
  <c r="M49"/>
  <c r="N49"/>
  <c r="O49"/>
  <c r="P49"/>
  <c r="Q49"/>
  <c r="D50"/>
  <c r="F50"/>
  <c r="G50"/>
  <c r="H50"/>
  <c r="I50"/>
  <c r="J50"/>
  <c r="K50"/>
  <c r="M50"/>
  <c r="N50"/>
  <c r="O50"/>
  <c r="P50"/>
  <c r="Q50"/>
  <c r="D51"/>
  <c r="F51"/>
  <c r="G51"/>
  <c r="H51"/>
  <c r="I51"/>
  <c r="J51"/>
  <c r="K51"/>
  <c r="M51"/>
  <c r="N51"/>
  <c r="O51"/>
  <c r="P51"/>
  <c r="Q51"/>
  <c r="D52"/>
  <c r="F52"/>
  <c r="G52"/>
  <c r="H52"/>
  <c r="I52"/>
  <c r="J52"/>
  <c r="K52"/>
  <c r="M52"/>
  <c r="N52"/>
  <c r="O52"/>
  <c r="P52"/>
  <c r="Q52"/>
  <c r="D53"/>
  <c r="F53"/>
  <c r="G53"/>
  <c r="H53"/>
  <c r="I53"/>
  <c r="J53"/>
  <c r="K53"/>
  <c r="M53"/>
  <c r="N53"/>
  <c r="O53"/>
  <c r="P53"/>
  <c r="Q53"/>
  <c r="D54"/>
  <c r="F54"/>
  <c r="G54"/>
  <c r="H54"/>
  <c r="I54"/>
  <c r="J54"/>
  <c r="K54"/>
  <c r="M54"/>
  <c r="N54"/>
  <c r="O54"/>
  <c r="P54"/>
  <c r="Q54"/>
  <c r="D55"/>
  <c r="F55"/>
  <c r="G55"/>
  <c r="H55"/>
  <c r="I55"/>
  <c r="J55"/>
  <c r="K55"/>
  <c r="M55"/>
  <c r="N55"/>
  <c r="O55"/>
  <c r="P55"/>
  <c r="Q55"/>
  <c r="D56"/>
  <c r="F56"/>
  <c r="G56"/>
  <c r="H56"/>
  <c r="I56"/>
  <c r="J56"/>
  <c r="K56"/>
  <c r="M56"/>
  <c r="N56"/>
  <c r="O56"/>
  <c r="P56"/>
  <c r="Q56"/>
  <c r="D57"/>
  <c r="F57"/>
  <c r="G57"/>
  <c r="H57"/>
  <c r="I57"/>
  <c r="J57"/>
  <c r="K57"/>
  <c r="M57"/>
  <c r="N57"/>
  <c r="O57"/>
  <c r="P57"/>
  <c r="Q57"/>
  <c r="D58"/>
  <c r="F58"/>
  <c r="G58"/>
  <c r="H58"/>
  <c r="I58"/>
  <c r="J58"/>
  <c r="K58"/>
  <c r="M58"/>
  <c r="N58"/>
  <c r="O58"/>
  <c r="P58"/>
  <c r="Q58"/>
  <c r="D59"/>
  <c r="F59"/>
  <c r="G59"/>
  <c r="H59"/>
  <c r="I59"/>
  <c r="J59"/>
  <c r="K59"/>
  <c r="M59"/>
  <c r="N59"/>
  <c r="O59"/>
  <c r="P59"/>
  <c r="Q59"/>
  <c r="D60"/>
  <c r="F60"/>
  <c r="G60"/>
  <c r="H60"/>
  <c r="I60"/>
  <c r="J60"/>
  <c r="K60"/>
  <c r="M60"/>
  <c r="N60"/>
  <c r="O60"/>
  <c r="P60"/>
  <c r="Q60"/>
  <c r="D61"/>
  <c r="F61"/>
  <c r="G61"/>
  <c r="H61"/>
  <c r="I61"/>
  <c r="J61"/>
  <c r="K61"/>
  <c r="M61"/>
  <c r="N61"/>
  <c r="O61"/>
  <c r="P61"/>
  <c r="Q61"/>
  <c r="D62"/>
  <c r="F62"/>
  <c r="G62"/>
  <c r="H62"/>
  <c r="I62"/>
  <c r="J62"/>
  <c r="K62"/>
  <c r="M62"/>
  <c r="N62"/>
  <c r="O62"/>
  <c r="P62"/>
  <c r="Q62"/>
  <c r="D63"/>
  <c r="F63"/>
  <c r="G63"/>
  <c r="H63"/>
  <c r="I63"/>
  <c r="J63"/>
  <c r="K63"/>
  <c r="M63"/>
  <c r="N63"/>
  <c r="O63"/>
  <c r="P63"/>
  <c r="Q63"/>
  <c r="D64"/>
  <c r="F64"/>
  <c r="G64"/>
  <c r="H64"/>
  <c r="I64"/>
  <c r="J64"/>
  <c r="K64"/>
  <c r="M64"/>
  <c r="N64"/>
  <c r="O64"/>
  <c r="P64"/>
  <c r="Q64"/>
  <c r="D65"/>
  <c r="F65"/>
  <c r="G65"/>
  <c r="H65"/>
  <c r="I65"/>
  <c r="J65"/>
  <c r="K65"/>
  <c r="M65"/>
  <c r="N65"/>
  <c r="O65"/>
  <c r="P65"/>
  <c r="Q65"/>
  <c r="D66"/>
  <c r="F66"/>
  <c r="G66"/>
  <c r="H66"/>
  <c r="H67" s="1"/>
  <c r="I66"/>
  <c r="J66"/>
  <c r="K66"/>
  <c r="M66"/>
  <c r="N66"/>
  <c r="N67" s="1"/>
  <c r="O66"/>
  <c r="P66"/>
  <c r="Q66"/>
  <c r="D67"/>
  <c r="F67"/>
  <c r="G67"/>
  <c r="I67"/>
  <c r="J67"/>
  <c r="K67"/>
  <c r="M67"/>
  <c r="O67"/>
  <c r="P67"/>
  <c r="Q67"/>
  <c r="D68"/>
  <c r="F68"/>
  <c r="G68"/>
  <c r="H68"/>
  <c r="I68"/>
  <c r="J68"/>
  <c r="K68"/>
  <c r="M68"/>
  <c r="N68"/>
  <c r="O68"/>
  <c r="P68"/>
  <c r="Q68"/>
  <c r="D69"/>
  <c r="F69"/>
  <c r="G69"/>
  <c r="H69"/>
  <c r="I69"/>
  <c r="J69"/>
  <c r="K69"/>
  <c r="M69"/>
  <c r="N69"/>
  <c r="O69"/>
  <c r="P69"/>
  <c r="Q69"/>
  <c r="D70"/>
  <c r="F70"/>
  <c r="G70"/>
  <c r="H70"/>
  <c r="I70"/>
  <c r="J70"/>
  <c r="K70"/>
  <c r="M70"/>
  <c r="N70"/>
  <c r="O70"/>
  <c r="P70"/>
  <c r="Q70"/>
  <c r="D71"/>
  <c r="F71"/>
  <c r="G71"/>
  <c r="H71"/>
  <c r="I71"/>
  <c r="J71"/>
  <c r="K71"/>
  <c r="M71"/>
  <c r="N71"/>
  <c r="O71"/>
  <c r="P71"/>
  <c r="Q71"/>
  <c r="D72"/>
  <c r="F72"/>
  <c r="G72"/>
  <c r="H72"/>
  <c r="I72"/>
  <c r="J72"/>
  <c r="K72"/>
  <c r="M72"/>
  <c r="N72"/>
  <c r="O72"/>
  <c r="P72"/>
  <c r="Q72"/>
  <c r="D73"/>
  <c r="F73"/>
  <c r="G73"/>
  <c r="H73"/>
  <c r="I73"/>
  <c r="J73"/>
  <c r="K73"/>
  <c r="M73"/>
  <c r="N73"/>
  <c r="O73"/>
  <c r="P73"/>
  <c r="Q73"/>
  <c r="F74"/>
  <c r="R74" s="1"/>
  <c r="G74"/>
  <c r="H74"/>
  <c r="I74"/>
  <c r="J74"/>
  <c r="K74" s="1"/>
  <c r="D74" s="1"/>
  <c r="M74"/>
  <c r="N74"/>
  <c r="O74"/>
  <c r="P74"/>
  <c r="Q74"/>
  <c r="D75"/>
  <c r="F75"/>
  <c r="R75" s="1"/>
  <c r="G75"/>
  <c r="H75"/>
  <c r="I75"/>
  <c r="J75"/>
  <c r="K75"/>
  <c r="M75"/>
  <c r="N75"/>
  <c r="O75"/>
  <c r="P75"/>
  <c r="Q75"/>
  <c r="D76"/>
  <c r="F76"/>
  <c r="R76" s="1"/>
  <c r="G76"/>
  <c r="H76"/>
  <c r="I76"/>
  <c r="J76"/>
  <c r="K76"/>
  <c r="M76"/>
  <c r="N76"/>
  <c r="O76"/>
  <c r="P76"/>
  <c r="Q76"/>
  <c r="D77"/>
  <c r="F77"/>
  <c r="R77" s="1"/>
  <c r="G77"/>
  <c r="H77"/>
  <c r="I77"/>
  <c r="J77"/>
  <c r="K77"/>
  <c r="M77"/>
  <c r="N77"/>
  <c r="O77"/>
  <c r="P77"/>
  <c r="Q77"/>
  <c r="D78"/>
  <c r="F78"/>
  <c r="G78"/>
  <c r="H78"/>
  <c r="I78"/>
  <c r="J78"/>
  <c r="K78"/>
  <c r="M78"/>
  <c r="N78"/>
  <c r="O78"/>
  <c r="P78"/>
  <c r="Q78"/>
  <c r="R78"/>
  <c r="D79"/>
  <c r="F79"/>
  <c r="G79"/>
  <c r="H79"/>
  <c r="I79"/>
  <c r="J79"/>
  <c r="K79"/>
  <c r="M79"/>
  <c r="N79"/>
  <c r="O79"/>
  <c r="P79"/>
  <c r="Q79"/>
  <c r="R79" s="1"/>
  <c r="D80"/>
  <c r="F80"/>
  <c r="R80" s="1"/>
  <c r="G80"/>
  <c r="H80"/>
  <c r="I80"/>
  <c r="J80"/>
  <c r="K80"/>
  <c r="M80"/>
  <c r="N80"/>
  <c r="O80"/>
  <c r="P80"/>
  <c r="Q80"/>
  <c r="D81"/>
  <c r="F81"/>
  <c r="G81"/>
  <c r="H81"/>
  <c r="I81"/>
  <c r="J81"/>
  <c r="K81"/>
  <c r="M81"/>
  <c r="N81"/>
  <c r="O81"/>
  <c r="P81"/>
  <c r="Q81"/>
  <c r="R81"/>
  <c r="D82"/>
  <c r="F82"/>
  <c r="G82"/>
  <c r="H82"/>
  <c r="I82"/>
  <c r="J82"/>
  <c r="K82"/>
  <c r="M82"/>
  <c r="N82"/>
  <c r="O82"/>
  <c r="P82"/>
  <c r="Q82"/>
  <c r="R82" s="1"/>
  <c r="D83"/>
  <c r="F83"/>
  <c r="G83"/>
  <c r="H83"/>
  <c r="I83"/>
  <c r="J83"/>
  <c r="K83"/>
  <c r="M83"/>
  <c r="N83"/>
  <c r="O83"/>
  <c r="P83"/>
  <c r="Q83"/>
  <c r="R83" s="1"/>
  <c r="D84"/>
  <c r="F84"/>
  <c r="R84" s="1"/>
  <c r="G84"/>
  <c r="H84"/>
  <c r="I84"/>
  <c r="J84"/>
  <c r="K84"/>
  <c r="M84"/>
  <c r="N84"/>
  <c r="O84"/>
  <c r="P84"/>
  <c r="Q84"/>
  <c r="D85"/>
  <c r="F85"/>
  <c r="R85" s="1"/>
  <c r="G85"/>
  <c r="H85"/>
  <c r="I85"/>
  <c r="J85"/>
  <c r="K85"/>
  <c r="M85"/>
  <c r="N85"/>
  <c r="O85"/>
  <c r="P85"/>
  <c r="Q85"/>
  <c r="D86"/>
  <c r="F86"/>
  <c r="G86"/>
  <c r="H86"/>
  <c r="I86"/>
  <c r="J86"/>
  <c r="K86"/>
  <c r="M86"/>
  <c r="N86"/>
  <c r="O86"/>
  <c r="P86"/>
  <c r="Q86"/>
  <c r="R86"/>
  <c r="D87"/>
  <c r="F87"/>
  <c r="G87"/>
  <c r="H87"/>
  <c r="I87"/>
  <c r="J87"/>
  <c r="K87"/>
  <c r="M87"/>
  <c r="N87"/>
  <c r="O87"/>
  <c r="P87"/>
  <c r="Q87"/>
  <c r="R87" s="1"/>
  <c r="D88"/>
  <c r="F88"/>
  <c r="R88" s="1"/>
  <c r="G88"/>
  <c r="H88"/>
  <c r="I88"/>
  <c r="J88"/>
  <c r="K88"/>
  <c r="M88"/>
  <c r="N88"/>
  <c r="O88"/>
  <c r="P88"/>
  <c r="Q88"/>
  <c r="D89"/>
  <c r="F89"/>
  <c r="G89"/>
  <c r="H89"/>
  <c r="I89"/>
  <c r="J89"/>
  <c r="K89"/>
  <c r="M89"/>
  <c r="N89"/>
  <c r="O89"/>
  <c r="P89"/>
  <c r="Q89"/>
  <c r="R89"/>
  <c r="D90"/>
  <c r="F90"/>
  <c r="G90"/>
  <c r="H90"/>
  <c r="I90"/>
  <c r="J90"/>
  <c r="K90"/>
  <c r="M90"/>
  <c r="N90"/>
  <c r="O90"/>
  <c r="P90"/>
  <c r="Q90"/>
  <c r="R90" s="1"/>
  <c r="F91"/>
  <c r="G91"/>
  <c r="H91"/>
  <c r="I91"/>
  <c r="J91" s="1"/>
  <c r="K91" s="1"/>
  <c r="D91" s="1"/>
  <c r="M91"/>
  <c r="N91"/>
  <c r="O91"/>
  <c r="O92" s="1"/>
  <c r="P91"/>
  <c r="Q91"/>
  <c r="R91"/>
  <c r="D92"/>
  <c r="F92"/>
  <c r="G92"/>
  <c r="H92"/>
  <c r="I92"/>
  <c r="J92"/>
  <c r="K92"/>
  <c r="M92"/>
  <c r="N92"/>
  <c r="P92"/>
  <c r="Q92"/>
  <c r="R92"/>
  <c r="D93"/>
  <c r="F93"/>
  <c r="G93"/>
  <c r="H93"/>
  <c r="I93"/>
  <c r="J93"/>
  <c r="K93"/>
  <c r="M93"/>
  <c r="N93"/>
  <c r="O93"/>
  <c r="P93"/>
  <c r="Q93"/>
  <c r="R93" s="1"/>
  <c r="D94"/>
  <c r="F94"/>
  <c r="R94" s="1"/>
  <c r="G94"/>
  <c r="H94"/>
  <c r="I94"/>
  <c r="J94"/>
  <c r="K94"/>
  <c r="M94"/>
  <c r="N94"/>
  <c r="O94"/>
  <c r="P94"/>
  <c r="Q94"/>
  <c r="D95"/>
  <c r="F95"/>
  <c r="G95"/>
  <c r="H95"/>
  <c r="I95"/>
  <c r="J95"/>
  <c r="K95"/>
  <c r="M95"/>
  <c r="N95"/>
  <c r="O95"/>
  <c r="O96" s="1"/>
  <c r="P95"/>
  <c r="Q95"/>
  <c r="R95"/>
  <c r="D96"/>
  <c r="F96"/>
  <c r="G96"/>
  <c r="H96"/>
  <c r="I96"/>
  <c r="J96"/>
  <c r="K96"/>
  <c r="M96"/>
  <c r="N96"/>
  <c r="P96"/>
  <c r="Q96"/>
  <c r="R96" s="1"/>
  <c r="D97"/>
  <c r="F97"/>
  <c r="G97"/>
  <c r="H97"/>
  <c r="I97"/>
  <c r="J97"/>
  <c r="K97"/>
  <c r="M97"/>
  <c r="N97"/>
  <c r="O97"/>
  <c r="P97"/>
  <c r="Q97"/>
  <c r="R97" s="1"/>
  <c r="D98"/>
  <c r="F98"/>
  <c r="R98" s="1"/>
  <c r="G98"/>
  <c r="H98"/>
  <c r="I98"/>
  <c r="J98"/>
  <c r="K98"/>
  <c r="M98"/>
  <c r="N98"/>
  <c r="O98"/>
  <c r="O99" s="1"/>
  <c r="P98"/>
  <c r="Q98"/>
  <c r="D99"/>
  <c r="F99"/>
  <c r="G99"/>
  <c r="H99"/>
  <c r="I99"/>
  <c r="J99"/>
  <c r="K99"/>
  <c r="M99"/>
  <c r="N99"/>
  <c r="P99"/>
  <c r="Q99"/>
  <c r="R99"/>
  <c r="D100"/>
  <c r="F100"/>
  <c r="G100"/>
  <c r="H100"/>
  <c r="I100"/>
  <c r="J100"/>
  <c r="K100"/>
  <c r="M100"/>
  <c r="N100"/>
  <c r="O100"/>
  <c r="P100"/>
  <c r="Q100"/>
  <c r="R100" s="1"/>
  <c r="D101"/>
  <c r="F101"/>
  <c r="R101" s="1"/>
  <c r="G101"/>
  <c r="H101"/>
  <c r="I101"/>
  <c r="J101"/>
  <c r="K101"/>
  <c r="M101"/>
  <c r="N101"/>
  <c r="O101"/>
  <c r="P101"/>
  <c r="Q101"/>
  <c r="D102"/>
  <c r="F102"/>
  <c r="G102"/>
  <c r="H102"/>
  <c r="I102"/>
  <c r="J102"/>
  <c r="K102"/>
  <c r="M102"/>
  <c r="N102"/>
  <c r="O102"/>
  <c r="P102"/>
  <c r="Q102"/>
  <c r="R102" s="1"/>
  <c r="D103"/>
  <c r="F103"/>
  <c r="G103"/>
  <c r="H103"/>
  <c r="I103"/>
  <c r="J103"/>
  <c r="K103"/>
  <c r="M103"/>
  <c r="N103"/>
  <c r="O103"/>
  <c r="O104" s="1"/>
  <c r="P103"/>
  <c r="Q103"/>
  <c r="R103" s="1"/>
  <c r="D104"/>
  <c r="F104"/>
  <c r="R104" s="1"/>
  <c r="G104"/>
  <c r="H104"/>
  <c r="I104"/>
  <c r="J104"/>
  <c r="K104"/>
  <c r="M104"/>
  <c r="N104"/>
  <c r="P104"/>
  <c r="Q104"/>
  <c r="D105"/>
  <c r="F105"/>
  <c r="R105" s="1"/>
  <c r="G105"/>
  <c r="H105"/>
  <c r="I105"/>
  <c r="J105"/>
  <c r="K105"/>
  <c r="M105"/>
  <c r="N105"/>
  <c r="O105"/>
  <c r="P105"/>
  <c r="Q105"/>
  <c r="D106"/>
  <c r="F106"/>
  <c r="G106"/>
  <c r="H106"/>
  <c r="I106"/>
  <c r="J106"/>
  <c r="K106"/>
  <c r="M106"/>
  <c r="N106"/>
  <c r="O106"/>
  <c r="P106"/>
  <c r="Q106"/>
  <c r="R106"/>
  <c r="D107"/>
  <c r="F107"/>
  <c r="G107"/>
  <c r="H107"/>
  <c r="I107"/>
  <c r="J107"/>
  <c r="K107"/>
  <c r="M107"/>
  <c r="N107"/>
  <c r="O107"/>
  <c r="O108" s="1"/>
  <c r="P107"/>
  <c r="Q107"/>
  <c r="R107" s="1"/>
  <c r="D108"/>
  <c r="F108"/>
  <c r="G108"/>
  <c r="H108"/>
  <c r="I108"/>
  <c r="J108"/>
  <c r="K108"/>
  <c r="M108"/>
  <c r="N108"/>
  <c r="P108"/>
  <c r="Q108"/>
  <c r="R108" s="1"/>
  <c r="D109"/>
  <c r="F109"/>
  <c r="R109" s="1"/>
  <c r="G109"/>
  <c r="H109"/>
  <c r="I109"/>
  <c r="J109"/>
  <c r="K109"/>
  <c r="M109"/>
  <c r="N109"/>
  <c r="O109"/>
  <c r="O110" s="1"/>
  <c r="P109"/>
  <c r="Q109"/>
  <c r="D110"/>
  <c r="F110"/>
  <c r="R110" s="1"/>
  <c r="G110"/>
  <c r="H110"/>
  <c r="I110"/>
  <c r="J110"/>
  <c r="K110"/>
  <c r="M110"/>
  <c r="N110"/>
  <c r="P110"/>
  <c r="Q110"/>
  <c r="D111"/>
  <c r="F111"/>
  <c r="G111"/>
  <c r="H111"/>
  <c r="I111"/>
  <c r="J111"/>
  <c r="K111"/>
  <c r="M111"/>
  <c r="N111"/>
  <c r="O111"/>
  <c r="O112" s="1"/>
  <c r="P111"/>
  <c r="Q111"/>
  <c r="R111" s="1"/>
  <c r="D112"/>
  <c r="F112"/>
  <c r="R112" s="1"/>
  <c r="G112"/>
  <c r="H112"/>
  <c r="I112"/>
  <c r="J112"/>
  <c r="K112"/>
  <c r="M112"/>
  <c r="N112"/>
  <c r="P112"/>
  <c r="Q112"/>
  <c r="D113"/>
  <c r="F113"/>
  <c r="R113" s="1"/>
  <c r="G113"/>
  <c r="H113"/>
  <c r="I113"/>
  <c r="J113"/>
  <c r="K113"/>
  <c r="M113"/>
  <c r="N113"/>
  <c r="O113"/>
  <c r="O114" s="1"/>
  <c r="P113"/>
  <c r="Q113"/>
  <c r="D114"/>
  <c r="F114"/>
  <c r="G114"/>
  <c r="H114"/>
  <c r="I114"/>
  <c r="J114"/>
  <c r="K114"/>
  <c r="M114"/>
  <c r="N114"/>
  <c r="P114"/>
  <c r="Q114"/>
  <c r="R114"/>
  <c r="D115"/>
  <c r="F115"/>
  <c r="G115"/>
  <c r="H115"/>
  <c r="I115"/>
  <c r="J115"/>
  <c r="K115"/>
  <c r="M115"/>
  <c r="N115"/>
  <c r="O115"/>
  <c r="P115"/>
  <c r="Q115"/>
  <c r="R115" s="1"/>
  <c r="D116"/>
  <c r="F116"/>
  <c r="R116" s="1"/>
  <c r="G116"/>
  <c r="H116"/>
  <c r="I116"/>
  <c r="J116"/>
  <c r="K116"/>
  <c r="M116"/>
  <c r="N116"/>
  <c r="O116"/>
  <c r="P116"/>
  <c r="Q116"/>
  <c r="D117"/>
  <c r="F117"/>
  <c r="R117" s="1"/>
  <c r="G117"/>
  <c r="H117"/>
  <c r="I117"/>
  <c r="J117"/>
  <c r="K117"/>
  <c r="M117"/>
  <c r="N117"/>
  <c r="O117"/>
  <c r="O118" s="1"/>
  <c r="O119" s="1"/>
  <c r="O120" s="1"/>
  <c r="O121" s="1"/>
  <c r="O122" s="1"/>
  <c r="O123" s="1"/>
  <c r="P117"/>
  <c r="Q117"/>
  <c r="D118"/>
  <c r="F118"/>
  <c r="R118" s="1"/>
  <c r="G118"/>
  <c r="H118"/>
  <c r="I118"/>
  <c r="J118"/>
  <c r="K118"/>
  <c r="M118"/>
  <c r="N118"/>
  <c r="P118"/>
  <c r="Q118"/>
  <c r="D119"/>
  <c r="F119"/>
  <c r="G119"/>
  <c r="H119"/>
  <c r="I119"/>
  <c r="J119"/>
  <c r="K119"/>
  <c r="M119"/>
  <c r="N119"/>
  <c r="P119"/>
  <c r="Q119"/>
  <c r="R119" s="1"/>
  <c r="D120"/>
  <c r="F120"/>
  <c r="G120"/>
  <c r="H120"/>
  <c r="I120"/>
  <c r="J120"/>
  <c r="K120"/>
  <c r="M120"/>
  <c r="N120"/>
  <c r="P120"/>
  <c r="Q120"/>
  <c r="R120"/>
  <c r="D121"/>
  <c r="F121"/>
  <c r="R121" s="1"/>
  <c r="G121"/>
  <c r="H121"/>
  <c r="I121"/>
  <c r="J121"/>
  <c r="K121"/>
  <c r="M121"/>
  <c r="N121"/>
  <c r="P121"/>
  <c r="Q121"/>
  <c r="D122"/>
  <c r="F122"/>
  <c r="G122"/>
  <c r="H122"/>
  <c r="I122"/>
  <c r="J122"/>
  <c r="K122"/>
  <c r="M122"/>
  <c r="N122"/>
  <c r="P122"/>
  <c r="Q122"/>
  <c r="R122" s="1"/>
  <c r="D123"/>
  <c r="F123"/>
  <c r="G123"/>
  <c r="H123"/>
  <c r="I123"/>
  <c r="J123"/>
  <c r="K123"/>
  <c r="M123"/>
  <c r="N123"/>
  <c r="P123"/>
  <c r="Q123"/>
  <c r="R123" s="1"/>
  <c r="D124"/>
  <c r="F124"/>
  <c r="R124" s="1"/>
  <c r="G124"/>
  <c r="H124"/>
  <c r="I124"/>
  <c r="J124"/>
  <c r="K124"/>
  <c r="M124"/>
  <c r="N124"/>
  <c r="O124"/>
  <c r="P124"/>
  <c r="Q124"/>
  <c r="D125"/>
  <c r="F125"/>
  <c r="R125" s="1"/>
  <c r="G125"/>
  <c r="H125"/>
  <c r="I125"/>
  <c r="J125"/>
  <c r="K125"/>
  <c r="M125"/>
  <c r="N125"/>
  <c r="O125"/>
  <c r="O126" s="1"/>
  <c r="P125"/>
  <c r="Q125"/>
  <c r="D126"/>
  <c r="F126"/>
  <c r="G126"/>
  <c r="H126"/>
  <c r="I126"/>
  <c r="J126"/>
  <c r="K126"/>
  <c r="M126"/>
  <c r="N126"/>
  <c r="P126"/>
  <c r="Q126"/>
  <c r="R126"/>
  <c r="D127"/>
  <c r="F127"/>
  <c r="G127"/>
  <c r="H127"/>
  <c r="I127"/>
  <c r="J127"/>
  <c r="K127"/>
  <c r="M127"/>
  <c r="N127"/>
  <c r="O127"/>
  <c r="O128" s="1"/>
  <c r="P127"/>
  <c r="Q127"/>
  <c r="R127" s="1"/>
  <c r="D128"/>
  <c r="F128"/>
  <c r="G128"/>
  <c r="H128"/>
  <c r="I128"/>
  <c r="J128"/>
  <c r="K128"/>
  <c r="M128"/>
  <c r="N128"/>
  <c r="P128"/>
  <c r="Q128"/>
  <c r="R128" s="1"/>
  <c r="D129"/>
  <c r="F129"/>
  <c r="R129" s="1"/>
  <c r="G129"/>
  <c r="H129"/>
  <c r="I129"/>
  <c r="J129"/>
  <c r="K129"/>
  <c r="M129"/>
  <c r="N129"/>
  <c r="O129"/>
  <c r="O130" s="1"/>
  <c r="O131" s="1"/>
  <c r="P129"/>
  <c r="Q129"/>
  <c r="D130"/>
  <c r="F130"/>
  <c r="R130" s="1"/>
  <c r="G130"/>
  <c r="H130"/>
  <c r="I130"/>
  <c r="J130"/>
  <c r="K130"/>
  <c r="M130"/>
  <c r="N130"/>
  <c r="N131" s="1"/>
  <c r="P130"/>
  <c r="Q130"/>
  <c r="F131"/>
  <c r="G131"/>
  <c r="H131"/>
  <c r="I131"/>
  <c r="J131" s="1"/>
  <c r="K131" s="1"/>
  <c r="D131" s="1"/>
  <c r="M131"/>
  <c r="P131"/>
  <c r="Q131"/>
  <c r="R131" s="1"/>
  <c r="D132"/>
  <c r="F132"/>
  <c r="R132" s="1"/>
  <c r="G132"/>
  <c r="H132"/>
  <c r="I132"/>
  <c r="J132"/>
  <c r="K132"/>
  <c r="M132"/>
  <c r="N132"/>
  <c r="O132"/>
  <c r="O133" s="1"/>
  <c r="O134" s="1"/>
  <c r="O135" s="1"/>
  <c r="O136" s="1"/>
  <c r="O137" s="1"/>
  <c r="P132"/>
  <c r="Q132"/>
  <c r="D133"/>
  <c r="F133"/>
  <c r="R133" s="1"/>
  <c r="G133"/>
  <c r="H133"/>
  <c r="I133"/>
  <c r="J133"/>
  <c r="K133"/>
  <c r="M133"/>
  <c r="N133"/>
  <c r="P133"/>
  <c r="Q133"/>
  <c r="D134"/>
  <c r="F134"/>
  <c r="G134"/>
  <c r="H134"/>
  <c r="I134"/>
  <c r="J134"/>
  <c r="K134"/>
  <c r="M134"/>
  <c r="N134"/>
  <c r="P134"/>
  <c r="Q134"/>
  <c r="R134"/>
  <c r="D135"/>
  <c r="F135"/>
  <c r="G135"/>
  <c r="H135"/>
  <c r="I135"/>
  <c r="J135"/>
  <c r="K135"/>
  <c r="M135"/>
  <c r="N135"/>
  <c r="P135"/>
  <c r="Q135"/>
  <c r="R135" s="1"/>
  <c r="F136"/>
  <c r="G136"/>
  <c r="H136"/>
  <c r="I136"/>
  <c r="J136"/>
  <c r="K136"/>
  <c r="M136"/>
  <c r="D136" s="1"/>
  <c r="N136"/>
  <c r="P136"/>
  <c r="Q136"/>
  <c r="R136"/>
  <c r="D137"/>
  <c r="F137"/>
  <c r="R137" s="1"/>
  <c r="G137"/>
  <c r="H137"/>
  <c r="I137"/>
  <c r="J137"/>
  <c r="K137"/>
  <c r="M137"/>
  <c r="N137"/>
  <c r="P137"/>
  <c r="Q137"/>
  <c r="D138"/>
  <c r="F138"/>
  <c r="R138" s="1"/>
  <c r="G138"/>
  <c r="H138"/>
  <c r="I138"/>
  <c r="J138"/>
  <c r="K138"/>
  <c r="M138"/>
  <c r="N138"/>
  <c r="O138"/>
  <c r="P138"/>
  <c r="Q138"/>
  <c r="F139"/>
  <c r="G139"/>
  <c r="H139"/>
  <c r="I139"/>
  <c r="J139"/>
  <c r="K139"/>
  <c r="M139"/>
  <c r="D139" s="1"/>
  <c r="N139"/>
  <c r="O139"/>
  <c r="P139"/>
  <c r="Q139"/>
  <c r="R139"/>
  <c r="D140"/>
  <c r="F140"/>
  <c r="G140"/>
  <c r="H140"/>
  <c r="I140"/>
  <c r="J140"/>
  <c r="K140"/>
  <c r="M140"/>
  <c r="N140"/>
  <c r="O140"/>
  <c r="P140"/>
  <c r="Q140"/>
  <c r="R140"/>
  <c r="D141"/>
  <c r="F141"/>
  <c r="G141"/>
  <c r="H141"/>
  <c r="I141"/>
  <c r="J141"/>
  <c r="K141"/>
  <c r="M141"/>
  <c r="N141"/>
  <c r="O141"/>
  <c r="O142" s="1"/>
  <c r="O143" s="1"/>
  <c r="O144" s="1"/>
  <c r="O145" s="1"/>
  <c r="O146" s="1"/>
  <c r="P141"/>
  <c r="Q141"/>
  <c r="R141" s="1"/>
  <c r="F142"/>
  <c r="G142"/>
  <c r="H142"/>
  <c r="I142"/>
  <c r="J142"/>
  <c r="K142"/>
  <c r="M142"/>
  <c r="D142" s="1"/>
  <c r="N142"/>
  <c r="P142"/>
  <c r="Q142"/>
  <c r="R142" s="1"/>
  <c r="F143"/>
  <c r="R143" s="1"/>
  <c r="G143"/>
  <c r="H143"/>
  <c r="I143"/>
  <c r="J143"/>
  <c r="K143"/>
  <c r="M143"/>
  <c r="D143" s="1"/>
  <c r="N143"/>
  <c r="P143"/>
  <c r="Q143"/>
  <c r="D144"/>
  <c r="F144"/>
  <c r="G144"/>
  <c r="H144"/>
  <c r="I144"/>
  <c r="J144"/>
  <c r="K144"/>
  <c r="M144"/>
  <c r="N144"/>
  <c r="P144"/>
  <c r="Q144"/>
  <c r="R144"/>
  <c r="D145"/>
  <c r="F145"/>
  <c r="R145" s="1"/>
  <c r="G145"/>
  <c r="H145"/>
  <c r="I145"/>
  <c r="J145"/>
  <c r="K145"/>
  <c r="M145"/>
  <c r="N145"/>
  <c r="P145"/>
  <c r="Q145"/>
  <c r="F146"/>
  <c r="R146" s="1"/>
  <c r="G146"/>
  <c r="H146"/>
  <c r="I146"/>
  <c r="J146"/>
  <c r="K146"/>
  <c r="M146"/>
  <c r="D146" s="1"/>
  <c r="N146"/>
  <c r="P146"/>
  <c r="Q146"/>
  <c r="F147"/>
  <c r="R147" s="1"/>
  <c r="G147"/>
  <c r="H147"/>
  <c r="I147"/>
  <c r="J147"/>
  <c r="K147"/>
  <c r="M147"/>
  <c r="D147" s="1"/>
  <c r="N147"/>
  <c r="O147"/>
  <c r="P147"/>
  <c r="Q147"/>
  <c r="D148"/>
  <c r="F148"/>
  <c r="G148"/>
  <c r="H148"/>
  <c r="I148"/>
  <c r="J148"/>
  <c r="K148"/>
  <c r="M148"/>
  <c r="N148"/>
  <c r="O148"/>
  <c r="O149" s="1"/>
  <c r="O150" s="1"/>
  <c r="O151" s="1"/>
  <c r="O152" s="1"/>
  <c r="O153" s="1"/>
  <c r="O154" s="1"/>
  <c r="O155" s="1"/>
  <c r="P148"/>
  <c r="Q148"/>
  <c r="R148"/>
  <c r="D149"/>
  <c r="F149"/>
  <c r="G149"/>
  <c r="H149"/>
  <c r="I149"/>
  <c r="J149"/>
  <c r="K149"/>
  <c r="M149"/>
  <c r="N149"/>
  <c r="P149"/>
  <c r="Q149"/>
  <c r="R149" s="1"/>
  <c r="D150"/>
  <c r="F150"/>
  <c r="G150"/>
  <c r="H150"/>
  <c r="I150"/>
  <c r="J150"/>
  <c r="K150"/>
  <c r="M150"/>
  <c r="N150"/>
  <c r="P150"/>
  <c r="Q150"/>
  <c r="R150" s="1"/>
  <c r="F151"/>
  <c r="R151" s="1"/>
  <c r="G151"/>
  <c r="H151"/>
  <c r="I151"/>
  <c r="J151"/>
  <c r="K151"/>
  <c r="M151"/>
  <c r="D151" s="1"/>
  <c r="N151"/>
  <c r="P151"/>
  <c r="Q151"/>
  <c r="D152"/>
  <c r="F152"/>
  <c r="R152" s="1"/>
  <c r="G152"/>
  <c r="H152"/>
  <c r="I152"/>
  <c r="J152"/>
  <c r="K152"/>
  <c r="M152"/>
  <c r="N152"/>
  <c r="N153" s="1"/>
  <c r="P152"/>
  <c r="Q152"/>
  <c r="D153"/>
  <c r="F153"/>
  <c r="R153" s="1"/>
  <c r="G153"/>
  <c r="H153"/>
  <c r="I153"/>
  <c r="J153"/>
  <c r="K153"/>
  <c r="M153"/>
  <c r="P153"/>
  <c r="Q153"/>
  <c r="D154"/>
  <c r="F154"/>
  <c r="G154"/>
  <c r="H154"/>
  <c r="I154"/>
  <c r="J154" s="1"/>
  <c r="K154" s="1"/>
  <c r="M154"/>
  <c r="N154"/>
  <c r="N155" s="1"/>
  <c r="P154"/>
  <c r="Q154"/>
  <c r="R154" s="1"/>
  <c r="F155"/>
  <c r="R155" s="1"/>
  <c r="G155"/>
  <c r="H155"/>
  <c r="I155"/>
  <c r="J155"/>
  <c r="K155" s="1"/>
  <c r="M155"/>
  <c r="D155" s="1"/>
  <c r="P155"/>
  <c r="Q155"/>
  <c r="D156"/>
  <c r="F156"/>
  <c r="G156"/>
  <c r="H156"/>
  <c r="I156"/>
  <c r="J156"/>
  <c r="K156"/>
  <c r="M156"/>
  <c r="N156"/>
  <c r="O156"/>
  <c r="P156"/>
  <c r="Q156"/>
  <c r="R156" s="1"/>
  <c r="F157"/>
  <c r="R157" s="1"/>
  <c r="G157"/>
  <c r="H157"/>
  <c r="I157"/>
  <c r="J157"/>
  <c r="K157"/>
  <c r="M157"/>
  <c r="D157" s="1"/>
  <c r="N157"/>
  <c r="O157"/>
  <c r="P157"/>
  <c r="Q157"/>
  <c r="D158"/>
  <c r="F158"/>
  <c r="G158"/>
  <c r="H158"/>
  <c r="I158"/>
  <c r="J158"/>
  <c r="K158"/>
  <c r="M158"/>
  <c r="N158"/>
  <c r="O158"/>
  <c r="O159" s="1"/>
  <c r="O160" s="1"/>
  <c r="O161" s="1"/>
  <c r="O162" s="1"/>
  <c r="O163" s="1"/>
  <c r="P158"/>
  <c r="Q158"/>
  <c r="R158"/>
  <c r="D159"/>
  <c r="F159"/>
  <c r="R159" s="1"/>
  <c r="G159"/>
  <c r="H159"/>
  <c r="I159"/>
  <c r="J159"/>
  <c r="K159"/>
  <c r="M159"/>
  <c r="N159"/>
  <c r="P159"/>
  <c r="Q159"/>
  <c r="F160"/>
  <c r="G160"/>
  <c r="H160"/>
  <c r="I160"/>
  <c r="J160" s="1"/>
  <c r="K160" s="1"/>
  <c r="M160"/>
  <c r="D160" s="1"/>
  <c r="N160"/>
  <c r="P160"/>
  <c r="Q160"/>
  <c r="R160"/>
  <c r="F161"/>
  <c r="R161" s="1"/>
  <c r="G161"/>
  <c r="H161"/>
  <c r="I161"/>
  <c r="J161"/>
  <c r="K161" s="1"/>
  <c r="M161"/>
  <c r="N161"/>
  <c r="P161"/>
  <c r="Q161"/>
  <c r="D162"/>
  <c r="F162"/>
  <c r="G162"/>
  <c r="H162"/>
  <c r="H163" s="1"/>
  <c r="I162"/>
  <c r="J162"/>
  <c r="K162"/>
  <c r="M162"/>
  <c r="N162"/>
  <c r="P162"/>
  <c r="Q162"/>
  <c r="R162" s="1"/>
  <c r="F163"/>
  <c r="G163"/>
  <c r="I163"/>
  <c r="J163"/>
  <c r="K163"/>
  <c r="M163"/>
  <c r="D163" s="1"/>
  <c r="N163"/>
  <c r="P163"/>
  <c r="Q163"/>
  <c r="R163"/>
  <c r="D164"/>
  <c r="F164"/>
  <c r="R164" s="1"/>
  <c r="G164"/>
  <c r="H164"/>
  <c r="I164"/>
  <c r="J164"/>
  <c r="K164"/>
  <c r="M164"/>
  <c r="N164"/>
  <c r="O164"/>
  <c r="P164"/>
  <c r="Q164"/>
  <c r="F165"/>
  <c r="R165" s="1"/>
  <c r="G165"/>
  <c r="H165"/>
  <c r="I165"/>
  <c r="J165"/>
  <c r="K165"/>
  <c r="M165"/>
  <c r="D165" s="1"/>
  <c r="N165"/>
  <c r="O165"/>
  <c r="O166" s="1"/>
  <c r="O167" s="1"/>
  <c r="O168" s="1"/>
  <c r="O169" s="1"/>
  <c r="O170" s="1"/>
  <c r="O171" s="1"/>
  <c r="O172" s="1"/>
  <c r="O173" s="1"/>
  <c r="O174" s="1"/>
  <c r="O175" s="1"/>
  <c r="P165"/>
  <c r="Q165"/>
  <c r="D166"/>
  <c r="F166"/>
  <c r="G166"/>
  <c r="H166"/>
  <c r="I166"/>
  <c r="J166"/>
  <c r="K166"/>
  <c r="M166"/>
  <c r="N166"/>
  <c r="P166"/>
  <c r="Q166"/>
  <c r="F167"/>
  <c r="R167" s="1"/>
  <c r="G167"/>
  <c r="H167"/>
  <c r="I167"/>
  <c r="J167"/>
  <c r="K167"/>
  <c r="M167"/>
  <c r="D167" s="1"/>
  <c r="N167"/>
  <c r="N168" s="1"/>
  <c r="P167"/>
  <c r="Q167"/>
  <c r="F168"/>
  <c r="G168"/>
  <c r="H168"/>
  <c r="I168"/>
  <c r="J168"/>
  <c r="K168" s="1"/>
  <c r="M168"/>
  <c r="D168" s="1"/>
  <c r="P168"/>
  <c r="Q168"/>
  <c r="F169"/>
  <c r="G169"/>
  <c r="H169"/>
  <c r="I169"/>
  <c r="J169" s="1"/>
  <c r="K169" s="1"/>
  <c r="M169"/>
  <c r="D169" s="1"/>
  <c r="N169"/>
  <c r="P169"/>
  <c r="Q169"/>
  <c r="R169"/>
  <c r="D170"/>
  <c r="F170"/>
  <c r="G170"/>
  <c r="H170"/>
  <c r="I170"/>
  <c r="J170"/>
  <c r="K170"/>
  <c r="M170"/>
  <c r="N170"/>
  <c r="P170"/>
  <c r="Q170"/>
  <c r="R170"/>
  <c r="F171"/>
  <c r="G171"/>
  <c r="H171"/>
  <c r="I171"/>
  <c r="J171" s="1"/>
  <c r="K171" s="1"/>
  <c r="D171" s="1"/>
  <c r="M171"/>
  <c r="N171"/>
  <c r="P171"/>
  <c r="Q171"/>
  <c r="R171" s="1"/>
  <c r="F172"/>
  <c r="G172"/>
  <c r="H172"/>
  <c r="I172"/>
  <c r="J172"/>
  <c r="K172"/>
  <c r="M172"/>
  <c r="D172" s="1"/>
  <c r="N172"/>
  <c r="P172"/>
  <c r="Q172"/>
  <c r="R172" s="1"/>
  <c r="D173"/>
  <c r="F173"/>
  <c r="R173" s="1"/>
  <c r="G173"/>
  <c r="H173"/>
  <c r="I173"/>
  <c r="J173"/>
  <c r="K173"/>
  <c r="M173"/>
  <c r="N173"/>
  <c r="P173"/>
  <c r="Q173"/>
  <c r="D174"/>
  <c r="F174"/>
  <c r="G174"/>
  <c r="H174"/>
  <c r="I174"/>
  <c r="J174"/>
  <c r="K174"/>
  <c r="M174"/>
  <c r="N174"/>
  <c r="P174"/>
  <c r="Q174"/>
  <c r="R174" s="1"/>
  <c r="D175"/>
  <c r="F175"/>
  <c r="G175"/>
  <c r="H175"/>
  <c r="I175"/>
  <c r="J175"/>
  <c r="K175"/>
  <c r="M175"/>
  <c r="N175"/>
  <c r="P175"/>
  <c r="Q175"/>
  <c r="R175" s="1"/>
  <c r="F176"/>
  <c r="R176" s="1"/>
  <c r="G176"/>
  <c r="H176"/>
  <c r="I176"/>
  <c r="J176"/>
  <c r="K176"/>
  <c r="M176"/>
  <c r="D176" s="1"/>
  <c r="N176"/>
  <c r="O176"/>
  <c r="P176"/>
  <c r="Q176"/>
  <c r="D177"/>
  <c r="F177"/>
  <c r="R177" s="1"/>
  <c r="G177"/>
  <c r="H177"/>
  <c r="I177"/>
  <c r="J177"/>
  <c r="K177"/>
  <c r="M177"/>
  <c r="N177"/>
  <c r="O177"/>
  <c r="P177"/>
  <c r="Q177"/>
  <c r="D178"/>
  <c r="F178"/>
  <c r="R178" s="1"/>
  <c r="G178"/>
  <c r="H178"/>
  <c r="I178"/>
  <c r="J178"/>
  <c r="K178"/>
  <c r="M178"/>
  <c r="N178"/>
  <c r="O178"/>
  <c r="O179" s="1"/>
  <c r="O180" s="1"/>
  <c r="O181" s="1"/>
  <c r="O182" s="1"/>
  <c r="O183" s="1"/>
  <c r="O184" s="1"/>
  <c r="O185" s="1"/>
  <c r="P178"/>
  <c r="Q178"/>
  <c r="D179"/>
  <c r="F179"/>
  <c r="G179"/>
  <c r="H179"/>
  <c r="I179"/>
  <c r="J179"/>
  <c r="K179"/>
  <c r="M179"/>
  <c r="N179"/>
  <c r="P179"/>
  <c r="Q179"/>
  <c r="F180"/>
  <c r="G180"/>
  <c r="H180"/>
  <c r="I180"/>
  <c r="J180"/>
  <c r="K180"/>
  <c r="M180"/>
  <c r="D180" s="1"/>
  <c r="N180"/>
  <c r="P180"/>
  <c r="Q180"/>
  <c r="R180" s="1"/>
  <c r="D181"/>
  <c r="F181"/>
  <c r="G181"/>
  <c r="H181"/>
  <c r="I181"/>
  <c r="J181"/>
  <c r="K181"/>
  <c r="M181"/>
  <c r="N181"/>
  <c r="P181"/>
  <c r="Q181"/>
  <c r="R181"/>
  <c r="D182"/>
  <c r="F182"/>
  <c r="G182"/>
  <c r="H182"/>
  <c r="I182"/>
  <c r="J182"/>
  <c r="K182"/>
  <c r="M182"/>
  <c r="N182"/>
  <c r="P182"/>
  <c r="Q182"/>
  <c r="R182" s="1"/>
  <c r="D183"/>
  <c r="F183"/>
  <c r="G183"/>
  <c r="H183"/>
  <c r="I183"/>
  <c r="J183"/>
  <c r="K183"/>
  <c r="M183"/>
  <c r="N183"/>
  <c r="P183"/>
  <c r="Q183"/>
  <c r="R183" s="1"/>
  <c r="F184"/>
  <c r="G184"/>
  <c r="H184"/>
  <c r="I184"/>
  <c r="J184"/>
  <c r="K184" s="1"/>
  <c r="M184"/>
  <c r="D184" s="1"/>
  <c r="N184"/>
  <c r="P184"/>
  <c r="Q184"/>
  <c r="R184"/>
  <c r="F185"/>
  <c r="G185"/>
  <c r="H185"/>
  <c r="I185"/>
  <c r="J185"/>
  <c r="K185" s="1"/>
  <c r="M185"/>
  <c r="D185" s="1"/>
  <c r="N185"/>
  <c r="P185"/>
  <c r="Q185"/>
  <c r="R185" s="1"/>
  <c r="F186"/>
  <c r="R186" s="1"/>
  <c r="G186"/>
  <c r="H186"/>
  <c r="I186"/>
  <c r="J186"/>
  <c r="K186"/>
  <c r="M186"/>
  <c r="D186" s="1"/>
  <c r="N186"/>
  <c r="O186"/>
  <c r="O187" s="1"/>
  <c r="O188" s="1"/>
  <c r="O189" s="1"/>
  <c r="O190" s="1"/>
  <c r="O191" s="1"/>
  <c r="O192" s="1"/>
  <c r="O193" s="1"/>
  <c r="O194" s="1"/>
  <c r="O195" s="1"/>
  <c r="P186"/>
  <c r="Q186"/>
  <c r="D187"/>
  <c r="F187"/>
  <c r="G187"/>
  <c r="H187"/>
  <c r="I187"/>
  <c r="J187"/>
  <c r="K187"/>
  <c r="M187"/>
  <c r="N187"/>
  <c r="P187"/>
  <c r="Q187"/>
  <c r="R187"/>
  <c r="D188"/>
  <c r="F188"/>
  <c r="G188"/>
  <c r="H188"/>
  <c r="I188"/>
  <c r="J188"/>
  <c r="K188"/>
  <c r="M188"/>
  <c r="N188"/>
  <c r="P188"/>
  <c r="Q188"/>
  <c r="R188" s="1"/>
  <c r="D189"/>
  <c r="F189"/>
  <c r="G189"/>
  <c r="H189"/>
  <c r="I189"/>
  <c r="J189"/>
  <c r="K189"/>
  <c r="M189"/>
  <c r="N189"/>
  <c r="P189"/>
  <c r="Q189"/>
  <c r="R189"/>
  <c r="F190"/>
  <c r="R190" s="1"/>
  <c r="G190"/>
  <c r="H190"/>
  <c r="I190"/>
  <c r="J190"/>
  <c r="K190"/>
  <c r="M190"/>
  <c r="D190" s="1"/>
  <c r="N190"/>
  <c r="P190"/>
  <c r="Q190"/>
  <c r="D191"/>
  <c r="F191"/>
  <c r="R191" s="1"/>
  <c r="G191"/>
  <c r="H191"/>
  <c r="I191"/>
  <c r="J191"/>
  <c r="K191"/>
  <c r="M191"/>
  <c r="N191"/>
  <c r="P191"/>
  <c r="Q191"/>
  <c r="D192"/>
  <c r="F192"/>
  <c r="R192" s="1"/>
  <c r="G192"/>
  <c r="H192"/>
  <c r="I192"/>
  <c r="J192"/>
  <c r="K192"/>
  <c r="M192"/>
  <c r="N192"/>
  <c r="P192"/>
  <c r="Q192"/>
  <c r="D193"/>
  <c r="F193"/>
  <c r="G193"/>
  <c r="H193"/>
  <c r="I193"/>
  <c r="J193"/>
  <c r="K193"/>
  <c r="M193"/>
  <c r="N193"/>
  <c r="P193"/>
  <c r="Q193"/>
  <c r="F194"/>
  <c r="G194"/>
  <c r="H194"/>
  <c r="I194"/>
  <c r="J194"/>
  <c r="K194"/>
  <c r="M194"/>
  <c r="D194" s="1"/>
  <c r="N194"/>
  <c r="P194"/>
  <c r="Q194"/>
  <c r="R194" s="1"/>
  <c r="D195"/>
  <c r="F195"/>
  <c r="G195"/>
  <c r="H195"/>
  <c r="I195"/>
  <c r="J195"/>
  <c r="K195"/>
  <c r="M195"/>
  <c r="N195"/>
  <c r="P195"/>
  <c r="Q195"/>
  <c r="R195"/>
  <c r="D196"/>
  <c r="F196"/>
  <c r="G196"/>
  <c r="H196"/>
  <c r="I196"/>
  <c r="J196"/>
  <c r="K196"/>
  <c r="M196"/>
  <c r="N196"/>
  <c r="O196"/>
  <c r="O197" s="1"/>
  <c r="O198" s="1"/>
  <c r="O199" s="1"/>
  <c r="O200" s="1"/>
  <c r="O201" s="1"/>
  <c r="O202" s="1"/>
  <c r="P196"/>
  <c r="Q196"/>
  <c r="R196" s="1"/>
  <c r="D197"/>
  <c r="F197"/>
  <c r="G197"/>
  <c r="H197"/>
  <c r="I197"/>
  <c r="J197"/>
  <c r="K197"/>
  <c r="M197"/>
  <c r="N197"/>
  <c r="P197"/>
  <c r="Q197"/>
  <c r="R197" s="1"/>
  <c r="F198"/>
  <c r="G198"/>
  <c r="H198"/>
  <c r="I198"/>
  <c r="J198"/>
  <c r="K198" s="1"/>
  <c r="M198"/>
  <c r="D198" s="1"/>
  <c r="N198"/>
  <c r="P198"/>
  <c r="Q198"/>
  <c r="R198"/>
  <c r="F199"/>
  <c r="R199" s="1"/>
  <c r="G199"/>
  <c r="H199"/>
  <c r="I199"/>
  <c r="J199"/>
  <c r="K199"/>
  <c r="M199"/>
  <c r="D199" s="1"/>
  <c r="N199"/>
  <c r="P199"/>
  <c r="Q199"/>
  <c r="D200"/>
  <c r="F200"/>
  <c r="G200"/>
  <c r="H200"/>
  <c r="I200"/>
  <c r="J200"/>
  <c r="K200"/>
  <c r="M200"/>
  <c r="N200"/>
  <c r="P200"/>
  <c r="Q200"/>
  <c r="F201"/>
  <c r="G201"/>
  <c r="H201"/>
  <c r="I201"/>
  <c r="J201"/>
  <c r="K201"/>
  <c r="M201"/>
  <c r="D201" s="1"/>
  <c r="N201"/>
  <c r="P201"/>
  <c r="Q201"/>
  <c r="R201" s="1"/>
  <c r="D202"/>
  <c r="F202"/>
  <c r="R202" s="1"/>
  <c r="G202"/>
  <c r="H202"/>
  <c r="I202"/>
  <c r="J202"/>
  <c r="K202"/>
  <c r="M202"/>
  <c r="N202"/>
  <c r="P202"/>
  <c r="Q202"/>
  <c r="D203"/>
  <c r="F203"/>
  <c r="G203"/>
  <c r="H203"/>
  <c r="I203"/>
  <c r="J203"/>
  <c r="K203"/>
  <c r="M203"/>
  <c r="N203"/>
  <c r="O203"/>
  <c r="O204" s="1"/>
  <c r="O205" s="1"/>
  <c r="P203"/>
  <c r="Q203"/>
  <c r="R203" s="1"/>
  <c r="D204"/>
  <c r="F204"/>
  <c r="G204"/>
  <c r="H204"/>
  <c r="I204"/>
  <c r="J204"/>
  <c r="K204"/>
  <c r="M204"/>
  <c r="N204"/>
  <c r="P204"/>
  <c r="Q204"/>
  <c r="R204" s="1"/>
  <c r="F205"/>
  <c r="R205" s="1"/>
  <c r="G205"/>
  <c r="H205"/>
  <c r="I205"/>
  <c r="J205"/>
  <c r="K205"/>
  <c r="M205"/>
  <c r="D205" s="1"/>
  <c r="N205"/>
  <c r="P205"/>
  <c r="Q205"/>
  <c r="D206"/>
  <c r="F206"/>
  <c r="R206" s="1"/>
  <c r="G206"/>
  <c r="H206"/>
  <c r="I206"/>
  <c r="J206"/>
  <c r="K206"/>
  <c r="M206"/>
  <c r="N206"/>
  <c r="O206"/>
  <c r="P206"/>
  <c r="Q206"/>
  <c r="D207"/>
  <c r="F207"/>
  <c r="R207" s="1"/>
  <c r="G207"/>
  <c r="H207"/>
  <c r="I207"/>
  <c r="J207"/>
  <c r="K207"/>
  <c r="M207"/>
  <c r="N207"/>
  <c r="O207"/>
  <c r="O208" s="1"/>
  <c r="O209" s="1"/>
  <c r="O210" s="1"/>
  <c r="O211" s="1"/>
  <c r="O212" s="1"/>
  <c r="O213" s="1"/>
  <c r="O214" s="1"/>
  <c r="O215" s="1"/>
  <c r="P207"/>
  <c r="Q207"/>
  <c r="F208"/>
  <c r="R208" s="1"/>
  <c r="G208"/>
  <c r="H208"/>
  <c r="I208"/>
  <c r="J208"/>
  <c r="K208"/>
  <c r="M208"/>
  <c r="D208" s="1"/>
  <c r="N208"/>
  <c r="P208"/>
  <c r="Q208"/>
  <c r="F209"/>
  <c r="G209"/>
  <c r="H209"/>
  <c r="I209"/>
  <c r="J209"/>
  <c r="K209"/>
  <c r="M209"/>
  <c r="D209" s="1"/>
  <c r="N209"/>
  <c r="P209"/>
  <c r="Q209"/>
  <c r="R209"/>
  <c r="D210"/>
  <c r="F210"/>
  <c r="G210"/>
  <c r="H210"/>
  <c r="I210"/>
  <c r="J210"/>
  <c r="K210"/>
  <c r="M210"/>
  <c r="N210"/>
  <c r="P210"/>
  <c r="Q210"/>
  <c r="R210"/>
  <c r="D211"/>
  <c r="F211"/>
  <c r="G211"/>
  <c r="H211"/>
  <c r="I211"/>
  <c r="J211"/>
  <c r="K211"/>
  <c r="M211"/>
  <c r="N211"/>
  <c r="P211"/>
  <c r="Q211"/>
  <c r="R211" s="1"/>
  <c r="F212"/>
  <c r="G212"/>
  <c r="H212"/>
  <c r="H213" s="1"/>
  <c r="I212"/>
  <c r="J212"/>
  <c r="K212"/>
  <c r="M212"/>
  <c r="D212" s="1"/>
  <c r="N212"/>
  <c r="P212"/>
  <c r="Q212"/>
  <c r="R212"/>
  <c r="F213"/>
  <c r="R213" s="1"/>
  <c r="G213"/>
  <c r="I213"/>
  <c r="J213"/>
  <c r="K213"/>
  <c r="M213"/>
  <c r="D213" s="1"/>
  <c r="N213"/>
  <c r="N214" s="1"/>
  <c r="P213"/>
  <c r="Q213"/>
  <c r="D214"/>
  <c r="F214"/>
  <c r="R214" s="1"/>
  <c r="G214"/>
  <c r="H214"/>
  <c r="I214"/>
  <c r="J214"/>
  <c r="K214" s="1"/>
  <c r="M214"/>
  <c r="P214"/>
  <c r="Q214"/>
  <c r="F215"/>
  <c r="R215" s="1"/>
  <c r="G215"/>
  <c r="H215"/>
  <c r="I215"/>
  <c r="J215"/>
  <c r="K215"/>
  <c r="M215"/>
  <c r="D215" s="1"/>
  <c r="N215"/>
  <c r="P215"/>
  <c r="Q215"/>
  <c r="F216"/>
  <c r="G216"/>
  <c r="H216"/>
  <c r="I216"/>
  <c r="J216"/>
  <c r="K216"/>
  <c r="M216"/>
  <c r="D216" s="1"/>
  <c r="N216"/>
  <c r="O216"/>
  <c r="O217" s="1"/>
  <c r="O218" s="1"/>
  <c r="O219" s="1"/>
  <c r="O220" s="1"/>
  <c r="O221" s="1"/>
  <c r="O222" s="1"/>
  <c r="P216"/>
  <c r="Q216"/>
  <c r="R216"/>
  <c r="D217"/>
  <c r="F217"/>
  <c r="R217" s="1"/>
  <c r="G217"/>
  <c r="H217"/>
  <c r="I217"/>
  <c r="J217"/>
  <c r="K217"/>
  <c r="M217"/>
  <c r="N217"/>
  <c r="N218" s="1"/>
  <c r="P217"/>
  <c r="Q217"/>
  <c r="F218"/>
  <c r="G218"/>
  <c r="I218"/>
  <c r="J218"/>
  <c r="K218"/>
  <c r="M218"/>
  <c r="D218" s="1"/>
  <c r="P218"/>
  <c r="Q218"/>
  <c r="R218" s="1"/>
  <c r="D219"/>
  <c r="F219"/>
  <c r="G219"/>
  <c r="H219"/>
  <c r="I219"/>
  <c r="J219"/>
  <c r="K219"/>
  <c r="M219"/>
  <c r="N219"/>
  <c r="P219"/>
  <c r="Q219"/>
  <c r="R219" s="1"/>
  <c r="F220"/>
  <c r="G220"/>
  <c r="H220"/>
  <c r="I220"/>
  <c r="J220"/>
  <c r="K220"/>
  <c r="M220"/>
  <c r="D220" s="1"/>
  <c r="N220"/>
  <c r="P220"/>
  <c r="Q220"/>
  <c r="R220" s="1"/>
  <c r="D221"/>
  <c r="F221"/>
  <c r="G221"/>
  <c r="H221"/>
  <c r="I221"/>
  <c r="J221"/>
  <c r="K221"/>
  <c r="M221"/>
  <c r="N221"/>
  <c r="P221"/>
  <c r="Q221"/>
  <c r="R221"/>
  <c r="D222"/>
  <c r="F222"/>
  <c r="R222" s="1"/>
  <c r="G222"/>
  <c r="H222"/>
  <c r="I222"/>
  <c r="J222"/>
  <c r="K222"/>
  <c r="M222"/>
  <c r="N222"/>
  <c r="P222"/>
  <c r="Q222"/>
  <c r="F223"/>
  <c r="R223" s="1"/>
  <c r="G223"/>
  <c r="H223"/>
  <c r="I223"/>
  <c r="J223"/>
  <c r="K223"/>
  <c r="M223"/>
  <c r="D223" s="1"/>
  <c r="N223"/>
  <c r="O223"/>
  <c r="P223"/>
  <c r="Q223"/>
  <c r="F224"/>
  <c r="G224"/>
  <c r="H224"/>
  <c r="I224"/>
  <c r="J224"/>
  <c r="K224"/>
  <c r="M224"/>
  <c r="D224" s="1"/>
  <c r="N224"/>
  <c r="N225" s="1"/>
  <c r="O224"/>
  <c r="P224"/>
  <c r="Q224"/>
  <c r="R224" s="1"/>
  <c r="F225"/>
  <c r="G225"/>
  <c r="H225"/>
  <c r="I225"/>
  <c r="J225"/>
  <c r="K225" s="1"/>
  <c r="D225" s="1"/>
  <c r="M225"/>
  <c r="O225"/>
  <c r="O226" s="1"/>
  <c r="P225"/>
  <c r="Q225"/>
  <c r="D226"/>
  <c r="F226"/>
  <c r="R226" s="1"/>
  <c r="G226"/>
  <c r="H226"/>
  <c r="I226"/>
  <c r="J226"/>
  <c r="K226"/>
  <c r="M226"/>
  <c r="N226"/>
  <c r="P226"/>
  <c r="Q226"/>
  <c r="F227"/>
  <c r="G227"/>
  <c r="H227"/>
  <c r="I227"/>
  <c r="J227"/>
  <c r="K227"/>
  <c r="M227"/>
  <c r="D227" s="1"/>
  <c r="N227"/>
  <c r="N228" s="1"/>
  <c r="N229" s="1"/>
  <c r="O227"/>
  <c r="O228" s="1"/>
  <c r="O229" s="1"/>
  <c r="O230" s="1"/>
  <c r="O231" s="1"/>
  <c r="O232" s="1"/>
  <c r="O233" s="1"/>
  <c r="O234" s="1"/>
  <c r="P227"/>
  <c r="Q227"/>
  <c r="R227"/>
  <c r="D228"/>
  <c r="F228"/>
  <c r="G228"/>
  <c r="H228"/>
  <c r="H229" s="1"/>
  <c r="I228"/>
  <c r="J228"/>
  <c r="K228"/>
  <c r="M228"/>
  <c r="P228"/>
  <c r="Q228"/>
  <c r="R228"/>
  <c r="F229"/>
  <c r="R229" s="1"/>
  <c r="G229"/>
  <c r="I229"/>
  <c r="J229"/>
  <c r="K229"/>
  <c r="M229"/>
  <c r="D229" s="1"/>
  <c r="P229"/>
  <c r="Q229"/>
  <c r="D230"/>
  <c r="F230"/>
  <c r="G230"/>
  <c r="H230"/>
  <c r="I230"/>
  <c r="J230"/>
  <c r="K230"/>
  <c r="M230"/>
  <c r="N230"/>
  <c r="P230"/>
  <c r="Q230"/>
  <c r="R230" s="1"/>
  <c r="F231"/>
  <c r="R231" s="1"/>
  <c r="G231"/>
  <c r="H231"/>
  <c r="I231"/>
  <c r="J231"/>
  <c r="K231"/>
  <c r="M231"/>
  <c r="D231" s="1"/>
  <c r="N231"/>
  <c r="P231"/>
  <c r="Q231"/>
  <c r="D232"/>
  <c r="F232"/>
  <c r="R232" s="1"/>
  <c r="G232"/>
  <c r="H232"/>
  <c r="I232"/>
  <c r="J232"/>
  <c r="K232"/>
  <c r="M232"/>
  <c r="N232"/>
  <c r="N233" s="1"/>
  <c r="N234" s="1"/>
  <c r="P232"/>
  <c r="Q232"/>
  <c r="D233"/>
  <c r="F233"/>
  <c r="G233"/>
  <c r="H233"/>
  <c r="I233"/>
  <c r="J233"/>
  <c r="K233"/>
  <c r="M233"/>
  <c r="P233"/>
  <c r="Q233"/>
  <c r="R233" s="1"/>
  <c r="F234"/>
  <c r="R234" s="1"/>
  <c r="G234"/>
  <c r="I234"/>
  <c r="J234"/>
  <c r="K234"/>
  <c r="M234"/>
  <c r="D234" s="1"/>
  <c r="P234"/>
  <c r="Q234"/>
  <c r="F235"/>
  <c r="G235"/>
  <c r="H235"/>
  <c r="I235"/>
  <c r="J235"/>
  <c r="K235"/>
  <c r="M235"/>
  <c r="D235" s="1"/>
  <c r="N235"/>
  <c r="O235"/>
  <c r="O236" s="1"/>
  <c r="O237" s="1"/>
  <c r="O238" s="1"/>
  <c r="O239" s="1"/>
  <c r="O240" s="1"/>
  <c r="O241" s="1"/>
  <c r="P235"/>
  <c r="Q235"/>
  <c r="R235"/>
  <c r="D236"/>
  <c r="F236"/>
  <c r="R236" s="1"/>
  <c r="G236"/>
  <c r="H236"/>
  <c r="I236"/>
  <c r="J236"/>
  <c r="K236"/>
  <c r="M236"/>
  <c r="N236"/>
  <c r="P236"/>
  <c r="Q236"/>
  <c r="F237"/>
  <c r="G237"/>
  <c r="H237"/>
  <c r="I237"/>
  <c r="J237"/>
  <c r="K237"/>
  <c r="M237"/>
  <c r="D237" s="1"/>
  <c r="N237"/>
  <c r="P237"/>
  <c r="Q237"/>
  <c r="R237" s="1"/>
  <c r="D238"/>
  <c r="F238"/>
  <c r="R238" s="1"/>
  <c r="G238"/>
  <c r="H238"/>
  <c r="H239" s="1"/>
  <c r="I238"/>
  <c r="J238"/>
  <c r="K238"/>
  <c r="M238"/>
  <c r="N238"/>
  <c r="N239" s="1"/>
  <c r="N240" s="1"/>
  <c r="P238"/>
  <c r="Q238"/>
  <c r="F239"/>
  <c r="R239" s="1"/>
  <c r="G239"/>
  <c r="I239"/>
  <c r="J239"/>
  <c r="K239"/>
  <c r="M239"/>
  <c r="P239"/>
  <c r="Q239"/>
  <c r="F240"/>
  <c r="R240" s="1"/>
  <c r="G240"/>
  <c r="I240"/>
  <c r="J240"/>
  <c r="K240"/>
  <c r="M240"/>
  <c r="P240"/>
  <c r="Q240"/>
  <c r="F241"/>
  <c r="G241"/>
  <c r="H241"/>
  <c r="I241"/>
  <c r="J241"/>
  <c r="K241"/>
  <c r="M241"/>
  <c r="D241" s="1"/>
  <c r="N241"/>
  <c r="P241"/>
  <c r="Q241"/>
  <c r="R241" s="1"/>
  <c r="F242"/>
  <c r="R242" s="1"/>
  <c r="G242"/>
  <c r="H242"/>
  <c r="I242"/>
  <c r="J242"/>
  <c r="K242"/>
  <c r="M242"/>
  <c r="N242"/>
  <c r="O242"/>
  <c r="O243" s="1"/>
  <c r="O244" s="1"/>
  <c r="P242"/>
  <c r="Q242"/>
  <c r="F243"/>
  <c r="G243"/>
  <c r="H243"/>
  <c r="I243"/>
  <c r="J243"/>
  <c r="K243"/>
  <c r="M243"/>
  <c r="D243" s="1"/>
  <c r="N243"/>
  <c r="P243"/>
  <c r="Q243"/>
  <c r="R243" s="1"/>
  <c r="F244"/>
  <c r="R244" s="1"/>
  <c r="G244"/>
  <c r="H244"/>
  <c r="I244"/>
  <c r="J244"/>
  <c r="K244"/>
  <c r="M244"/>
  <c r="N244"/>
  <c r="P244"/>
  <c r="Q244"/>
  <c r="F245"/>
  <c r="G245"/>
  <c r="H245"/>
  <c r="I245"/>
  <c r="J245"/>
  <c r="K245"/>
  <c r="M245"/>
  <c r="D245" s="1"/>
  <c r="N245"/>
  <c r="N246" s="1"/>
  <c r="O245"/>
  <c r="P245"/>
  <c r="Q245"/>
  <c r="R245" s="1"/>
  <c r="F246"/>
  <c r="R246" s="1"/>
  <c r="G246"/>
  <c r="H246"/>
  <c r="I246"/>
  <c r="J246"/>
  <c r="K246" s="1"/>
  <c r="M246"/>
  <c r="O246"/>
  <c r="O247" s="1"/>
  <c r="O248" s="1"/>
  <c r="O249" s="1"/>
  <c r="P246"/>
  <c r="Q246"/>
  <c r="F247"/>
  <c r="G247"/>
  <c r="H247"/>
  <c r="I247"/>
  <c r="J247"/>
  <c r="K247"/>
  <c r="M247"/>
  <c r="D247" s="1"/>
  <c r="N247"/>
  <c r="P247"/>
  <c r="Q247"/>
  <c r="R247" s="1"/>
  <c r="F248"/>
  <c r="R248" s="1"/>
  <c r="G248"/>
  <c r="H248"/>
  <c r="I248"/>
  <c r="J248"/>
  <c r="K248"/>
  <c r="M248"/>
  <c r="N248"/>
  <c r="P248"/>
  <c r="Q248"/>
  <c r="F249"/>
  <c r="G249"/>
  <c r="H249"/>
  <c r="I249"/>
  <c r="J249"/>
  <c r="K249"/>
  <c r="M249"/>
  <c r="D249" s="1"/>
  <c r="N249"/>
  <c r="P249"/>
  <c r="Q249"/>
  <c r="R249" s="1"/>
  <c r="F250"/>
  <c r="R250" s="1"/>
  <c r="G250"/>
  <c r="H250"/>
  <c r="I250"/>
  <c r="J250"/>
  <c r="K250"/>
  <c r="M250"/>
  <c r="N250"/>
  <c r="O250"/>
  <c r="O251" s="1"/>
  <c r="O252" s="1"/>
  <c r="O253" s="1"/>
  <c r="O254" s="1"/>
  <c r="P250"/>
  <c r="Q250"/>
  <c r="F251"/>
  <c r="G251"/>
  <c r="H251"/>
  <c r="I251"/>
  <c r="J251"/>
  <c r="K251"/>
  <c r="M251"/>
  <c r="D251" s="1"/>
  <c r="N251"/>
  <c r="P251"/>
  <c r="Q251"/>
  <c r="R251" s="1"/>
  <c r="F252"/>
  <c r="R252" s="1"/>
  <c r="G252"/>
  <c r="H252"/>
  <c r="I252"/>
  <c r="J252"/>
  <c r="K252"/>
  <c r="M252"/>
  <c r="N252"/>
  <c r="P252"/>
  <c r="Q252"/>
  <c r="F253"/>
  <c r="G253"/>
  <c r="H253"/>
  <c r="I253"/>
  <c r="J253"/>
  <c r="K253"/>
  <c r="M253"/>
  <c r="D253" s="1"/>
  <c r="N253"/>
  <c r="P253"/>
  <c r="Q253"/>
  <c r="R253" s="1"/>
  <c r="F254"/>
  <c r="R254" s="1"/>
  <c r="G254"/>
  <c r="H254"/>
  <c r="I254"/>
  <c r="J254"/>
  <c r="K254"/>
  <c r="M254"/>
  <c r="N254"/>
  <c r="P254"/>
  <c r="Q254"/>
  <c r="F255"/>
  <c r="G255"/>
  <c r="H255"/>
  <c r="I255"/>
  <c r="J255"/>
  <c r="K255"/>
  <c r="M255"/>
  <c r="D255" s="1"/>
  <c r="N255"/>
  <c r="O255"/>
  <c r="P255"/>
  <c r="Q255"/>
  <c r="R255" s="1"/>
  <c r="F256"/>
  <c r="R256" s="1"/>
  <c r="G256"/>
  <c r="H256"/>
  <c r="I256"/>
  <c r="J256"/>
  <c r="K256"/>
  <c r="M256"/>
  <c r="N256"/>
  <c r="O256"/>
  <c r="O257" s="1"/>
  <c r="O258" s="1"/>
  <c r="O259" s="1"/>
  <c r="O260" s="1"/>
  <c r="O261" s="1"/>
  <c r="O262" s="1"/>
  <c r="O263" s="1"/>
  <c r="O264" s="1"/>
  <c r="P256"/>
  <c r="Q256"/>
  <c r="F257"/>
  <c r="G257"/>
  <c r="H257"/>
  <c r="I257"/>
  <c r="J257"/>
  <c r="K257"/>
  <c r="M257"/>
  <c r="D257" s="1"/>
  <c r="N257"/>
  <c r="P257"/>
  <c r="Q257"/>
  <c r="R257" s="1"/>
  <c r="F258"/>
  <c r="R258" s="1"/>
  <c r="G258"/>
  <c r="H258"/>
  <c r="I258"/>
  <c r="J258"/>
  <c r="K258"/>
  <c r="M258"/>
  <c r="N258"/>
  <c r="P258"/>
  <c r="Q258"/>
  <c r="F259"/>
  <c r="G259"/>
  <c r="H259"/>
  <c r="I259"/>
  <c r="J259"/>
  <c r="K259"/>
  <c r="M259"/>
  <c r="D259" s="1"/>
  <c r="N259"/>
  <c r="P259"/>
  <c r="Q259"/>
  <c r="R259" s="1"/>
  <c r="F260"/>
  <c r="R260" s="1"/>
  <c r="G260"/>
  <c r="H260"/>
  <c r="I260"/>
  <c r="J260"/>
  <c r="K260"/>
  <c r="M260"/>
  <c r="N260"/>
  <c r="P260"/>
  <c r="Q260"/>
  <c r="F261"/>
  <c r="G261"/>
  <c r="H261"/>
  <c r="I261"/>
  <c r="J261"/>
  <c r="K261"/>
  <c r="M261"/>
  <c r="D261" s="1"/>
  <c r="N261"/>
  <c r="N262" s="1"/>
  <c r="P261"/>
  <c r="Q261"/>
  <c r="R261" s="1"/>
  <c r="F262"/>
  <c r="R262" s="1"/>
  <c r="G262"/>
  <c r="H262"/>
  <c r="I262"/>
  <c r="J262"/>
  <c r="K262"/>
  <c r="M262"/>
  <c r="P262"/>
  <c r="Q262"/>
  <c r="F263"/>
  <c r="G263"/>
  <c r="H263"/>
  <c r="I263"/>
  <c r="J263"/>
  <c r="K263"/>
  <c r="M263"/>
  <c r="D263" s="1"/>
  <c r="N263"/>
  <c r="N264" s="1"/>
  <c r="P263"/>
  <c r="Q263"/>
  <c r="R263" s="1"/>
  <c r="F264"/>
  <c r="R264" s="1"/>
  <c r="G264"/>
  <c r="H264"/>
  <c r="I264"/>
  <c r="J264"/>
  <c r="K264"/>
  <c r="M264"/>
  <c r="P264"/>
  <c r="Q264"/>
  <c r="F265"/>
  <c r="G265"/>
  <c r="H265"/>
  <c r="I265"/>
  <c r="J265"/>
  <c r="K265"/>
  <c r="M265"/>
  <c r="D265" s="1"/>
  <c r="N265"/>
  <c r="O265"/>
  <c r="P265"/>
  <c r="Q265"/>
  <c r="R265" s="1"/>
  <c r="F266"/>
  <c r="R266" s="1"/>
  <c r="G266"/>
  <c r="H266"/>
  <c r="I266"/>
  <c r="J266"/>
  <c r="K266"/>
  <c r="M266"/>
  <c r="N266"/>
  <c r="O266"/>
  <c r="O267" s="1"/>
  <c r="O268" s="1"/>
  <c r="O269" s="1"/>
  <c r="O270" s="1"/>
  <c r="O271" s="1"/>
  <c r="P266"/>
  <c r="Q266"/>
  <c r="F267"/>
  <c r="G267"/>
  <c r="H267"/>
  <c r="I267"/>
  <c r="J267"/>
  <c r="K267"/>
  <c r="M267"/>
  <c r="D267" s="1"/>
  <c r="N267"/>
  <c r="P267"/>
  <c r="Q267"/>
  <c r="R267" s="1"/>
  <c r="F268"/>
  <c r="R268" s="1"/>
  <c r="G268"/>
  <c r="H268"/>
  <c r="I268"/>
  <c r="J268"/>
  <c r="K268"/>
  <c r="M268"/>
  <c r="N268"/>
  <c r="P268"/>
  <c r="Q268"/>
  <c r="F269"/>
  <c r="G269"/>
  <c r="H269"/>
  <c r="I269"/>
  <c r="J269"/>
  <c r="K269"/>
  <c r="M269"/>
  <c r="D269" s="1"/>
  <c r="N269"/>
  <c r="P269"/>
  <c r="Q269"/>
  <c r="R269" s="1"/>
  <c r="F270"/>
  <c r="R270" s="1"/>
  <c r="G270"/>
  <c r="H270"/>
  <c r="I270"/>
  <c r="J270"/>
  <c r="K270"/>
  <c r="M270"/>
  <c r="N270"/>
  <c r="P270"/>
  <c r="Q270"/>
  <c r="F271"/>
  <c r="G271"/>
  <c r="H271"/>
  <c r="I271"/>
  <c r="J271"/>
  <c r="K271"/>
  <c r="M271"/>
  <c r="D271" s="1"/>
  <c r="N271"/>
  <c r="P271"/>
  <c r="Q271"/>
  <c r="R271" s="1"/>
  <c r="F272"/>
  <c r="R272" s="1"/>
  <c r="G272"/>
  <c r="H272"/>
  <c r="I272"/>
  <c r="J272"/>
  <c r="K272"/>
  <c r="M272"/>
  <c r="N272"/>
  <c r="O272"/>
  <c r="O273" s="1"/>
  <c r="O274" s="1"/>
  <c r="O275" s="1"/>
  <c r="O276" s="1"/>
  <c r="P272"/>
  <c r="Q272"/>
  <c r="F273"/>
  <c r="G273"/>
  <c r="H273"/>
  <c r="I273"/>
  <c r="J273"/>
  <c r="K273"/>
  <c r="M273"/>
  <c r="D273" s="1"/>
  <c r="N273"/>
  <c r="P273"/>
  <c r="Q273"/>
  <c r="R273" s="1"/>
  <c r="F274"/>
  <c r="R274" s="1"/>
  <c r="G274"/>
  <c r="H274"/>
  <c r="I274"/>
  <c r="J274"/>
  <c r="K274"/>
  <c r="M274"/>
  <c r="N274"/>
  <c r="P274"/>
  <c r="Q274"/>
  <c r="F275"/>
  <c r="G275"/>
  <c r="H275"/>
  <c r="I275"/>
  <c r="J275"/>
  <c r="K275"/>
  <c r="M275"/>
  <c r="D275" s="1"/>
  <c r="N275"/>
  <c r="P275"/>
  <c r="Q275"/>
  <c r="R275" s="1"/>
  <c r="F276"/>
  <c r="R276" s="1"/>
  <c r="G276"/>
  <c r="H276"/>
  <c r="I276"/>
  <c r="J276"/>
  <c r="K276"/>
  <c r="M276"/>
  <c r="N276"/>
  <c r="P276"/>
  <c r="Q276"/>
  <c r="F277"/>
  <c r="G277"/>
  <c r="H277"/>
  <c r="I277"/>
  <c r="J277"/>
  <c r="K277"/>
  <c r="M277"/>
  <c r="D277" s="1"/>
  <c r="N277"/>
  <c r="O277"/>
  <c r="P277"/>
  <c r="Q277"/>
  <c r="R277" s="1"/>
  <c r="F278"/>
  <c r="R278" s="1"/>
  <c r="G278"/>
  <c r="H278"/>
  <c r="I278"/>
  <c r="J278"/>
  <c r="K278"/>
  <c r="M278"/>
  <c r="N278"/>
  <c r="O278"/>
  <c r="O279" s="1"/>
  <c r="O280" s="1"/>
  <c r="O281" s="1"/>
  <c r="O282" s="1"/>
  <c r="O283" s="1"/>
  <c r="P278"/>
  <c r="Q278"/>
  <c r="F279"/>
  <c r="G279"/>
  <c r="H279"/>
  <c r="I279"/>
  <c r="J279"/>
  <c r="K279"/>
  <c r="M279"/>
  <c r="D279" s="1"/>
  <c r="N279"/>
  <c r="P279"/>
  <c r="Q279"/>
  <c r="R279" s="1"/>
  <c r="F280"/>
  <c r="R280" s="1"/>
  <c r="G280"/>
  <c r="H280"/>
  <c r="I280"/>
  <c r="J280"/>
  <c r="K280"/>
  <c r="M280"/>
  <c r="N280"/>
  <c r="P280"/>
  <c r="Q280"/>
  <c r="F281"/>
  <c r="G281"/>
  <c r="H281"/>
  <c r="I281"/>
  <c r="J281"/>
  <c r="K281"/>
  <c r="M281"/>
  <c r="D281" s="1"/>
  <c r="N281"/>
  <c r="N282" s="1"/>
  <c r="N283" s="1"/>
  <c r="P281"/>
  <c r="Q281"/>
  <c r="R281" s="1"/>
  <c r="F282"/>
  <c r="R282" s="1"/>
  <c r="G282"/>
  <c r="H282"/>
  <c r="I282"/>
  <c r="J282"/>
  <c r="K282"/>
  <c r="M282"/>
  <c r="P282"/>
  <c r="Q282"/>
  <c r="F283"/>
  <c r="G283"/>
  <c r="H283"/>
  <c r="I283"/>
  <c r="J283" s="1"/>
  <c r="K283" s="1"/>
  <c r="M283"/>
  <c r="P283"/>
  <c r="Q283"/>
  <c r="R283" s="1"/>
  <c r="F284"/>
  <c r="R284" s="1"/>
  <c r="G284"/>
  <c r="H284"/>
  <c r="I284"/>
  <c r="J284"/>
  <c r="K284"/>
  <c r="M284"/>
  <c r="N284"/>
  <c r="O284"/>
  <c r="O285" s="1"/>
  <c r="O286" s="1"/>
  <c r="O287" s="1"/>
  <c r="P284"/>
  <c r="Q284"/>
  <c r="F285"/>
  <c r="G285"/>
  <c r="H285"/>
  <c r="I285"/>
  <c r="J285"/>
  <c r="K285"/>
  <c r="M285"/>
  <c r="D285" s="1"/>
  <c r="N285"/>
  <c r="P285"/>
  <c r="Q285"/>
  <c r="R285" s="1"/>
  <c r="F286"/>
  <c r="R286" s="1"/>
  <c r="G286"/>
  <c r="H286"/>
  <c r="I286"/>
  <c r="J286"/>
  <c r="K286"/>
  <c r="M286"/>
  <c r="N286"/>
  <c r="P286"/>
  <c r="Q286"/>
  <c r="F287"/>
  <c r="G287"/>
  <c r="H287"/>
  <c r="I287"/>
  <c r="J287"/>
  <c r="K287"/>
  <c r="M287"/>
  <c r="D287" s="1"/>
  <c r="N287"/>
  <c r="P287"/>
  <c r="Q287"/>
  <c r="R287" s="1"/>
  <c r="F288"/>
  <c r="R288" s="1"/>
  <c r="G288"/>
  <c r="H288"/>
  <c r="I288"/>
  <c r="J288"/>
  <c r="K288"/>
  <c r="M288"/>
  <c r="N288"/>
  <c r="O288"/>
  <c r="O289" s="1"/>
  <c r="P288"/>
  <c r="Q288"/>
  <c r="F289"/>
  <c r="G289"/>
  <c r="H289"/>
  <c r="I289"/>
  <c r="J289" s="1"/>
  <c r="K289" s="1"/>
  <c r="M289"/>
  <c r="N289"/>
  <c r="N290" s="1"/>
  <c r="P289"/>
  <c r="Q289"/>
  <c r="R289" s="1"/>
  <c r="F290"/>
  <c r="R290" s="1"/>
  <c r="G290"/>
  <c r="H290"/>
  <c r="I290"/>
  <c r="J290"/>
  <c r="K290" s="1"/>
  <c r="M290"/>
  <c r="O290"/>
  <c r="P290"/>
  <c r="Q290"/>
  <c r="F291"/>
  <c r="G291"/>
  <c r="H291"/>
  <c r="I291"/>
  <c r="J291"/>
  <c r="K291"/>
  <c r="M291"/>
  <c r="D291" s="1"/>
  <c r="N291"/>
  <c r="O291"/>
  <c r="P291"/>
  <c r="Q291"/>
  <c r="R291" s="1"/>
  <c r="F292"/>
  <c r="R292" s="1"/>
  <c r="G292"/>
  <c r="H292"/>
  <c r="I292"/>
  <c r="J292"/>
  <c r="K292"/>
  <c r="M292"/>
  <c r="N292"/>
  <c r="O292"/>
  <c r="O293" s="1"/>
  <c r="P292"/>
  <c r="Q292"/>
  <c r="F293"/>
  <c r="G293"/>
  <c r="H293"/>
  <c r="I293"/>
  <c r="J293"/>
  <c r="K293"/>
  <c r="M293"/>
  <c r="D293" s="1"/>
  <c r="N293"/>
  <c r="P293"/>
  <c r="Q293"/>
  <c r="R293" s="1"/>
  <c r="F294"/>
  <c r="R294" s="1"/>
  <c r="G294"/>
  <c r="H294"/>
  <c r="I294"/>
  <c r="J294"/>
  <c r="K294"/>
  <c r="M294"/>
  <c r="N294"/>
  <c r="O294"/>
  <c r="O295" s="1"/>
  <c r="O296" s="1"/>
  <c r="O297" s="1"/>
  <c r="O298" s="1"/>
  <c r="O299" s="1"/>
  <c r="P294"/>
  <c r="Q294"/>
  <c r="F295"/>
  <c r="G295"/>
  <c r="H295"/>
  <c r="I295"/>
  <c r="J295"/>
  <c r="K295"/>
  <c r="M295"/>
  <c r="D295" s="1"/>
  <c r="N295"/>
  <c r="P295"/>
  <c r="Q295"/>
  <c r="R295" s="1"/>
  <c r="F296"/>
  <c r="R296" s="1"/>
  <c r="G296"/>
  <c r="H296"/>
  <c r="I296"/>
  <c r="J296"/>
  <c r="K296"/>
  <c r="M296"/>
  <c r="N296"/>
  <c r="P296"/>
  <c r="Q296"/>
  <c r="F297"/>
  <c r="G297"/>
  <c r="H297"/>
  <c r="I297"/>
  <c r="J297"/>
  <c r="K297"/>
  <c r="M297"/>
  <c r="D297" s="1"/>
  <c r="N297"/>
  <c r="P297"/>
  <c r="Q297"/>
  <c r="R297" s="1"/>
  <c r="F298"/>
  <c r="R298" s="1"/>
  <c r="G298"/>
  <c r="H298"/>
  <c r="I298"/>
  <c r="J298"/>
  <c r="K298"/>
  <c r="M298"/>
  <c r="N298"/>
  <c r="P298"/>
  <c r="Q298"/>
  <c r="F299"/>
  <c r="G299"/>
  <c r="H299"/>
  <c r="I299"/>
  <c r="J299"/>
  <c r="K299"/>
  <c r="M299"/>
  <c r="D299" s="1"/>
  <c r="N299"/>
  <c r="P299"/>
  <c r="Q299"/>
  <c r="R299" s="1"/>
  <c r="D292" l="1"/>
  <c r="D284"/>
  <c r="D280"/>
  <c r="D268"/>
  <c r="D264"/>
  <c r="D260"/>
  <c r="D256"/>
  <c r="D252"/>
  <c r="D248"/>
  <c r="D240"/>
  <c r="D296"/>
  <c r="D288"/>
  <c r="D276"/>
  <c r="D272"/>
  <c r="D244"/>
  <c r="R200"/>
  <c r="D161"/>
  <c r="C234" s="1"/>
  <c r="D289"/>
  <c r="D283"/>
  <c r="D298"/>
  <c r="D290"/>
  <c r="D282"/>
  <c r="D250"/>
  <c r="R179"/>
  <c r="H240"/>
  <c r="R225"/>
  <c r="D239"/>
  <c r="C130" s="1"/>
  <c r="D294"/>
  <c r="D286"/>
  <c r="D278"/>
  <c r="D274"/>
  <c r="D270"/>
  <c r="D266"/>
  <c r="D262"/>
  <c r="D258"/>
  <c r="D254"/>
  <c r="C254" s="1"/>
  <c r="D246"/>
  <c r="D242"/>
  <c r="H234"/>
  <c r="R193"/>
  <c r="C147"/>
  <c r="E270"/>
  <c r="E239"/>
  <c r="H218"/>
  <c r="E154" s="1"/>
  <c r="C209"/>
  <c r="L203"/>
  <c r="L177"/>
  <c r="R168"/>
  <c r="R166"/>
  <c r="E153"/>
  <c r="E147"/>
  <c r="C136"/>
  <c r="E125"/>
  <c r="E113"/>
  <c r="C100"/>
  <c r="C85"/>
  <c r="C76"/>
  <c r="E69"/>
  <c r="E34"/>
  <c r="E32"/>
  <c r="E30"/>
  <c r="E43"/>
  <c r="E37"/>
  <c r="C35"/>
  <c r="C33"/>
  <c r="C29"/>
  <c r="R12"/>
  <c r="C10"/>
  <c r="C8"/>
  <c r="C6"/>
  <c r="C4"/>
  <c r="C158"/>
  <c r="E21"/>
  <c r="E17"/>
  <c r="R13"/>
  <c r="R10"/>
  <c r="R8"/>
  <c r="R6"/>
  <c r="L94"/>
  <c r="E84"/>
  <c r="L84"/>
  <c r="E99"/>
  <c r="L99"/>
  <c r="E89"/>
  <c r="L89"/>
  <c r="L81"/>
  <c r="E76"/>
  <c r="L76"/>
  <c r="C152"/>
  <c r="C144"/>
  <c r="E134"/>
  <c r="C129"/>
  <c r="C125"/>
  <c r="C121"/>
  <c r="C117"/>
  <c r="C113"/>
  <c r="C109"/>
  <c r="C105"/>
  <c r="C101"/>
  <c r="C93"/>
  <c r="C83"/>
  <c r="C72"/>
  <c r="C70"/>
  <c r="C68"/>
  <c r="C66"/>
  <c r="C64"/>
  <c r="C62"/>
  <c r="C60"/>
  <c r="C58"/>
  <c r="C56"/>
  <c r="C54"/>
  <c r="C52"/>
  <c r="C50"/>
  <c r="C48"/>
  <c r="C46"/>
  <c r="C44"/>
  <c r="C42"/>
  <c r="C40"/>
  <c r="C38"/>
  <c r="R35"/>
  <c r="R33"/>
  <c r="R31"/>
  <c r="R29"/>
  <c r="E23"/>
  <c r="E19"/>
  <c r="C132"/>
  <c r="E130"/>
  <c r="E126"/>
  <c r="E122"/>
  <c r="E118"/>
  <c r="E114"/>
  <c r="E110"/>
  <c r="E106"/>
  <c r="E102"/>
  <c r="C98"/>
  <c r="C88"/>
  <c r="C80"/>
  <c r="R72"/>
  <c r="R70"/>
  <c r="R68"/>
  <c r="R66"/>
  <c r="R64"/>
  <c r="R62"/>
  <c r="R60"/>
  <c r="R58"/>
  <c r="R56"/>
  <c r="R54"/>
  <c r="R52"/>
  <c r="R50"/>
  <c r="R48"/>
  <c r="R46"/>
  <c r="R44"/>
  <c r="R42"/>
  <c r="R40"/>
  <c r="R38"/>
  <c r="R26"/>
  <c r="C24"/>
  <c r="C22"/>
  <c r="C20"/>
  <c r="C18"/>
  <c r="C16"/>
  <c r="C14"/>
  <c r="E12"/>
  <c r="E29"/>
  <c r="R27"/>
  <c r="R24"/>
  <c r="R22"/>
  <c r="R20"/>
  <c r="R18"/>
  <c r="E13"/>
  <c r="C12"/>
  <c r="E10"/>
  <c r="E8"/>
  <c r="E6"/>
  <c r="E4"/>
  <c r="E48"/>
  <c r="E46"/>
  <c r="E44"/>
  <c r="E42"/>
  <c r="E40"/>
  <c r="E38"/>
  <c r="R36"/>
  <c r="C34"/>
  <c r="C32"/>
  <c r="C30"/>
  <c r="C28"/>
  <c r="E26"/>
  <c r="C13"/>
  <c r="C11"/>
  <c r="C9"/>
  <c r="C7"/>
  <c r="C5"/>
  <c r="E98"/>
  <c r="L98"/>
  <c r="E88"/>
  <c r="L88"/>
  <c r="E80"/>
  <c r="L80"/>
  <c r="C210"/>
  <c r="C202"/>
  <c r="C195"/>
  <c r="C187"/>
  <c r="C181"/>
  <c r="C173"/>
  <c r="L148"/>
  <c r="C148"/>
  <c r="L140"/>
  <c r="C140"/>
  <c r="E136"/>
  <c r="L134"/>
  <c r="E132"/>
  <c r="C127"/>
  <c r="C123"/>
  <c r="C119"/>
  <c r="C115"/>
  <c r="C111"/>
  <c r="C107"/>
  <c r="C103"/>
  <c r="C97"/>
  <c r="C87"/>
  <c r="C79"/>
  <c r="C74"/>
  <c r="C73"/>
  <c r="C71"/>
  <c r="C69"/>
  <c r="C67"/>
  <c r="C65"/>
  <c r="C63"/>
  <c r="C61"/>
  <c r="C59"/>
  <c r="C57"/>
  <c r="C55"/>
  <c r="C53"/>
  <c r="C51"/>
  <c r="C49"/>
  <c r="C47"/>
  <c r="C45"/>
  <c r="C43"/>
  <c r="C41"/>
  <c r="C39"/>
  <c r="C37"/>
  <c r="R34"/>
  <c r="R32"/>
  <c r="R30"/>
  <c r="R28"/>
  <c r="E27"/>
  <c r="C26"/>
  <c r="E22"/>
  <c r="E18"/>
  <c r="E16"/>
  <c r="E14"/>
  <c r="R11"/>
  <c r="R9"/>
  <c r="R7"/>
  <c r="R5"/>
  <c r="E95"/>
  <c r="L95"/>
  <c r="E85"/>
  <c r="L85"/>
  <c r="E77"/>
  <c r="L77"/>
  <c r="E75"/>
  <c r="L75"/>
  <c r="E24"/>
  <c r="E20"/>
  <c r="C134"/>
  <c r="L130"/>
  <c r="E128"/>
  <c r="L126"/>
  <c r="E124"/>
  <c r="L122"/>
  <c r="E120"/>
  <c r="L118"/>
  <c r="E116"/>
  <c r="L114"/>
  <c r="E112"/>
  <c r="L110"/>
  <c r="E108"/>
  <c r="L106"/>
  <c r="E104"/>
  <c r="L102"/>
  <c r="C94"/>
  <c r="C84"/>
  <c r="R73"/>
  <c r="R71"/>
  <c r="R69"/>
  <c r="R67"/>
  <c r="R65"/>
  <c r="R63"/>
  <c r="R61"/>
  <c r="R59"/>
  <c r="R57"/>
  <c r="R55"/>
  <c r="R53"/>
  <c r="R51"/>
  <c r="R49"/>
  <c r="R47"/>
  <c r="R45"/>
  <c r="R43"/>
  <c r="R41"/>
  <c r="R39"/>
  <c r="R37"/>
  <c r="E36"/>
  <c r="C27"/>
  <c r="C25"/>
  <c r="C23"/>
  <c r="C21"/>
  <c r="C19"/>
  <c r="C17"/>
  <c r="C15"/>
  <c r="E28"/>
  <c r="R25"/>
  <c r="R23"/>
  <c r="E11"/>
  <c r="E9"/>
  <c r="E7"/>
  <c r="E5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I23" i="5"/>
  <c r="I24"/>
  <c r="I25"/>
  <c r="I26"/>
  <c r="I27"/>
  <c r="I28"/>
  <c r="I29"/>
  <c r="I30"/>
  <c r="I31"/>
  <c r="I32"/>
  <c r="I22"/>
  <c r="I10"/>
  <c r="I11"/>
  <c r="I12"/>
  <c r="I13"/>
  <c r="I14"/>
  <c r="I15"/>
  <c r="I16"/>
  <c r="I17"/>
  <c r="I9"/>
  <c r="I5"/>
  <c r="I4"/>
  <c r="I33"/>
  <c r="I20"/>
  <c r="I18"/>
  <c r="I6"/>
  <c r="E45" i="4" l="1"/>
  <c r="L71"/>
  <c r="L119"/>
  <c r="E148"/>
  <c r="E186"/>
  <c r="C232"/>
  <c r="E262"/>
  <c r="E294"/>
  <c r="C192"/>
  <c r="E220"/>
  <c r="C242"/>
  <c r="C278"/>
  <c r="C106"/>
  <c r="L163"/>
  <c r="L217"/>
  <c r="L187"/>
  <c r="L93"/>
  <c r="L117"/>
  <c r="E184"/>
  <c r="C120"/>
  <c r="L156"/>
  <c r="L173"/>
  <c r="L97"/>
  <c r="C184"/>
  <c r="E211"/>
  <c r="L136"/>
  <c r="L157"/>
  <c r="L108"/>
  <c r="L293"/>
  <c r="L285"/>
  <c r="L277"/>
  <c r="L269"/>
  <c r="L261"/>
  <c r="L253"/>
  <c r="L245"/>
  <c r="E56"/>
  <c r="E64"/>
  <c r="E70"/>
  <c r="L131"/>
  <c r="E176"/>
  <c r="E203"/>
  <c r="L216"/>
  <c r="E260"/>
  <c r="E292"/>
  <c r="E74"/>
  <c r="E117"/>
  <c r="C151"/>
  <c r="L186"/>
  <c r="C248"/>
  <c r="C292"/>
  <c r="C197"/>
  <c r="L100"/>
  <c r="C95"/>
  <c r="C155"/>
  <c r="L201"/>
  <c r="C112"/>
  <c r="E159"/>
  <c r="E59"/>
  <c r="E90"/>
  <c r="E73"/>
  <c r="E219"/>
  <c r="L107"/>
  <c r="C299"/>
  <c r="C259"/>
  <c r="E163"/>
  <c r="E230"/>
  <c r="E289"/>
  <c r="E257"/>
  <c r="L200"/>
  <c r="E216"/>
  <c r="L103"/>
  <c r="E185"/>
  <c r="L137"/>
  <c r="E283"/>
  <c r="E251"/>
  <c r="E156"/>
  <c r="C273"/>
  <c r="C257"/>
  <c r="C165"/>
  <c r="C237"/>
  <c r="E218"/>
  <c r="L218"/>
  <c r="E234"/>
  <c r="L234"/>
  <c r="E258"/>
  <c r="E290"/>
  <c r="L189"/>
  <c r="L214"/>
  <c r="C274"/>
  <c r="C86"/>
  <c r="L154"/>
  <c r="L194"/>
  <c r="E86"/>
  <c r="E87"/>
  <c r="E111"/>
  <c r="E182"/>
  <c r="E109"/>
  <c r="C156"/>
  <c r="C170"/>
  <c r="E91"/>
  <c r="E179"/>
  <c r="L207"/>
  <c r="L144"/>
  <c r="L176"/>
  <c r="L112"/>
  <c r="L294"/>
  <c r="L286"/>
  <c r="L278"/>
  <c r="L270"/>
  <c r="L262"/>
  <c r="L254"/>
  <c r="L246"/>
  <c r="L56"/>
  <c r="L64"/>
  <c r="L70"/>
  <c r="E174"/>
  <c r="L215"/>
  <c r="E256"/>
  <c r="E288"/>
  <c r="L74"/>
  <c r="C116"/>
  <c r="L147"/>
  <c r="L185"/>
  <c r="C240"/>
  <c r="C284"/>
  <c r="C194"/>
  <c r="E83"/>
  <c r="C89"/>
  <c r="C149"/>
  <c r="C200"/>
  <c r="C78"/>
  <c r="C154"/>
  <c r="L59"/>
  <c r="L90"/>
  <c r="L73"/>
  <c r="E138"/>
  <c r="L101"/>
  <c r="C275"/>
  <c r="C241"/>
  <c r="L141"/>
  <c r="C212"/>
  <c r="E293"/>
  <c r="E261"/>
  <c r="L211"/>
  <c r="L219"/>
  <c r="L129"/>
  <c r="E190"/>
  <c r="E143"/>
  <c r="E287"/>
  <c r="E255"/>
  <c r="C142"/>
  <c r="E146"/>
  <c r="C247"/>
  <c r="C218"/>
  <c r="L153"/>
  <c r="E15"/>
  <c r="E41"/>
  <c r="L69"/>
  <c r="C110"/>
  <c r="L142"/>
  <c r="L174"/>
  <c r="C216"/>
  <c r="E254"/>
  <c r="E286"/>
  <c r="C189"/>
  <c r="L206"/>
  <c r="L232"/>
  <c r="C270"/>
  <c r="C239"/>
  <c r="C153"/>
  <c r="C193"/>
  <c r="L86"/>
  <c r="L87"/>
  <c r="C108"/>
  <c r="C92"/>
  <c r="E155"/>
  <c r="L169"/>
  <c r="L91"/>
  <c r="L175"/>
  <c r="C207"/>
  <c r="L152"/>
  <c r="L190"/>
  <c r="L116"/>
  <c r="L295"/>
  <c r="L287"/>
  <c r="L279"/>
  <c r="L271"/>
  <c r="L263"/>
  <c r="L255"/>
  <c r="L247"/>
  <c r="E54"/>
  <c r="E62"/>
  <c r="E68"/>
  <c r="E119"/>
  <c r="C161"/>
  <c r="L199"/>
  <c r="E214"/>
  <c r="E252"/>
  <c r="E284"/>
  <c r="C296"/>
  <c r="L111"/>
  <c r="L146"/>
  <c r="L182"/>
  <c r="E238"/>
  <c r="C280"/>
  <c r="C191"/>
  <c r="L83"/>
  <c r="E53"/>
  <c r="E131"/>
  <c r="C188"/>
  <c r="L238"/>
  <c r="E145"/>
  <c r="E57"/>
  <c r="E65"/>
  <c r="E195"/>
  <c r="L133"/>
  <c r="C279"/>
  <c r="C245"/>
  <c r="C199"/>
  <c r="E151"/>
  <c r="E200"/>
  <c r="E297"/>
  <c r="E265"/>
  <c r="L222"/>
  <c r="E223"/>
  <c r="E213"/>
  <c r="L198"/>
  <c r="L145"/>
  <c r="E291"/>
  <c r="E259"/>
  <c r="L113"/>
  <c r="C277"/>
  <c r="C243"/>
  <c r="C215"/>
  <c r="L229"/>
  <c r="E222"/>
  <c r="E39"/>
  <c r="C36"/>
  <c r="E101"/>
  <c r="C139"/>
  <c r="L212"/>
  <c r="E250"/>
  <c r="E282"/>
  <c r="C186"/>
  <c r="E201"/>
  <c r="L226"/>
  <c r="C266"/>
  <c r="C236"/>
  <c r="E149"/>
  <c r="E188"/>
  <c r="L236"/>
  <c r="L239"/>
  <c r="L105"/>
  <c r="L178"/>
  <c r="C81"/>
  <c r="C145"/>
  <c r="C168"/>
  <c r="E82"/>
  <c r="C175"/>
  <c r="L204"/>
  <c r="L158"/>
  <c r="L205"/>
  <c r="L120"/>
  <c r="L296"/>
  <c r="L288"/>
  <c r="L280"/>
  <c r="L272"/>
  <c r="L264"/>
  <c r="L256"/>
  <c r="L248"/>
  <c r="L54"/>
  <c r="L62"/>
  <c r="L68"/>
  <c r="C104"/>
  <c r="E158"/>
  <c r="C196"/>
  <c r="C213"/>
  <c r="E248"/>
  <c r="E280"/>
  <c r="C288"/>
  <c r="E105"/>
  <c r="C141"/>
  <c r="C176"/>
  <c r="E232"/>
  <c r="C268"/>
  <c r="C183"/>
  <c r="E236"/>
  <c r="E51"/>
  <c r="E129"/>
  <c r="L172"/>
  <c r="C238"/>
  <c r="E140"/>
  <c r="L57"/>
  <c r="L65"/>
  <c r="L195"/>
  <c r="L123"/>
  <c r="L221"/>
  <c r="C229"/>
  <c r="E197"/>
  <c r="C281"/>
  <c r="E189"/>
  <c r="E139"/>
  <c r="E269"/>
  <c r="L225"/>
  <c r="L228"/>
  <c r="L183"/>
  <c r="E199"/>
  <c r="L159"/>
  <c r="E295"/>
  <c r="E263"/>
  <c r="E67"/>
  <c r="C291"/>
  <c r="E226"/>
  <c r="E207"/>
  <c r="E229"/>
  <c r="C208"/>
  <c r="L240"/>
  <c r="E240"/>
  <c r="E246"/>
  <c r="E278"/>
  <c r="L150"/>
  <c r="E198"/>
  <c r="C226"/>
  <c r="C262"/>
  <c r="C233"/>
  <c r="C133"/>
  <c r="L180"/>
  <c r="L230"/>
  <c r="C96"/>
  <c r="C178"/>
  <c r="C298"/>
  <c r="E141"/>
  <c r="L167"/>
  <c r="L82"/>
  <c r="C172"/>
  <c r="C204"/>
  <c r="C283"/>
  <c r="L220"/>
  <c r="L124"/>
  <c r="L297"/>
  <c r="L289"/>
  <c r="L281"/>
  <c r="L273"/>
  <c r="L265"/>
  <c r="L257"/>
  <c r="L249"/>
  <c r="L241"/>
  <c r="E60"/>
  <c r="C289"/>
  <c r="C77"/>
  <c r="E157"/>
  <c r="E191"/>
  <c r="L213"/>
  <c r="E244"/>
  <c r="E276"/>
  <c r="C276"/>
  <c r="C99"/>
  <c r="L138"/>
  <c r="E167"/>
  <c r="E231"/>
  <c r="C264"/>
  <c r="C180"/>
  <c r="C219"/>
  <c r="E49"/>
  <c r="C126"/>
  <c r="E168"/>
  <c r="C231"/>
  <c r="E137"/>
  <c r="E55"/>
  <c r="E63"/>
  <c r="E181"/>
  <c r="E92"/>
  <c r="C295"/>
  <c r="C223"/>
  <c r="E192"/>
  <c r="E233"/>
  <c r="E183"/>
  <c r="E142"/>
  <c r="E273"/>
  <c r="E241"/>
  <c r="E235"/>
  <c r="L188"/>
  <c r="E208"/>
  <c r="L168"/>
  <c r="E299"/>
  <c r="E267"/>
  <c r="L67"/>
  <c r="C255"/>
  <c r="C225"/>
  <c r="L196"/>
  <c r="C293"/>
  <c r="E204"/>
  <c r="E133"/>
  <c r="E161"/>
  <c r="C206"/>
  <c r="E242"/>
  <c r="E274"/>
  <c r="C150"/>
  <c r="E196"/>
  <c r="E225"/>
  <c r="C258"/>
  <c r="L231"/>
  <c r="E121"/>
  <c r="C179"/>
  <c r="C230"/>
  <c r="E202"/>
  <c r="C91"/>
  <c r="E172"/>
  <c r="C290"/>
  <c r="C137"/>
  <c r="L166"/>
  <c r="E66"/>
  <c r="E52"/>
  <c r="C201"/>
  <c r="C224"/>
  <c r="L227"/>
  <c r="L128"/>
  <c r="L298"/>
  <c r="L290"/>
  <c r="L282"/>
  <c r="L274"/>
  <c r="L266"/>
  <c r="L258"/>
  <c r="L250"/>
  <c r="L242"/>
  <c r="L60"/>
  <c r="E35"/>
  <c r="C75"/>
  <c r="E144"/>
  <c r="C190"/>
  <c r="L209"/>
  <c r="L237"/>
  <c r="E272"/>
  <c r="C272"/>
  <c r="C82"/>
  <c r="C138"/>
  <c r="L161"/>
  <c r="C211"/>
  <c r="C260"/>
  <c r="C177"/>
  <c r="E217"/>
  <c r="E210"/>
  <c r="C114"/>
  <c r="C167"/>
  <c r="C228"/>
  <c r="E135"/>
  <c r="L55"/>
  <c r="L63"/>
  <c r="L181"/>
  <c r="L92"/>
  <c r="C249"/>
  <c r="C169"/>
  <c r="L149"/>
  <c r="C287"/>
  <c r="E178"/>
  <c r="L155"/>
  <c r="E277"/>
  <c r="E245"/>
  <c r="L171"/>
  <c r="L197"/>
  <c r="E215"/>
  <c r="L170"/>
  <c r="L115"/>
  <c r="E271"/>
  <c r="L233"/>
  <c r="C251"/>
  <c r="L223"/>
  <c r="E160"/>
  <c r="C285"/>
  <c r="L193"/>
  <c r="E224"/>
  <c r="C294"/>
  <c r="C118"/>
  <c r="E164"/>
  <c r="E228"/>
  <c r="L202"/>
  <c r="C90"/>
  <c r="L160"/>
  <c r="C282"/>
  <c r="C135"/>
  <c r="C166"/>
  <c r="L66"/>
  <c r="E50"/>
  <c r="C198"/>
  <c r="C220"/>
  <c r="L235"/>
  <c r="L143"/>
  <c r="L299"/>
  <c r="L291"/>
  <c r="L283"/>
  <c r="L275"/>
  <c r="L267"/>
  <c r="L259"/>
  <c r="L251"/>
  <c r="L243"/>
  <c r="E58"/>
  <c r="E33"/>
  <c r="E72"/>
  <c r="C143"/>
  <c r="C182"/>
  <c r="L208"/>
  <c r="C227"/>
  <c r="E268"/>
  <c r="C244"/>
  <c r="E78"/>
  <c r="C131"/>
  <c r="C157"/>
  <c r="E206"/>
  <c r="C256"/>
  <c r="C174"/>
  <c r="C214"/>
  <c r="L210"/>
  <c r="E103"/>
  <c r="C164"/>
  <c r="L224"/>
  <c r="E127"/>
  <c r="L162"/>
  <c r="E61"/>
  <c r="E96"/>
  <c r="E79"/>
  <c r="C265"/>
  <c r="C146"/>
  <c r="L109"/>
  <c r="C271"/>
  <c r="E169"/>
  <c r="L164"/>
  <c r="E281"/>
  <c r="E249"/>
  <c r="E180"/>
  <c r="E209"/>
  <c r="E227"/>
  <c r="E171"/>
  <c r="L127"/>
  <c r="E275"/>
  <c r="E243"/>
  <c r="C185"/>
  <c r="E175"/>
  <c r="L121"/>
  <c r="C269"/>
  <c r="L179"/>
  <c r="E81"/>
  <c r="E94"/>
  <c r="E25"/>
  <c r="C31"/>
  <c r="E47"/>
  <c r="E71"/>
  <c r="C124"/>
  <c r="E150"/>
  <c r="L191"/>
  <c r="C235"/>
  <c r="E266"/>
  <c r="E298"/>
  <c r="L192"/>
  <c r="E221"/>
  <c r="C246"/>
  <c r="C286"/>
  <c r="E107"/>
  <c r="C163"/>
  <c r="E187"/>
  <c r="E93"/>
  <c r="C122"/>
  <c r="C250"/>
  <c r="E123"/>
  <c r="C159"/>
  <c r="E173"/>
  <c r="E97"/>
  <c r="E193"/>
  <c r="C217"/>
  <c r="L132"/>
  <c r="L151"/>
  <c r="L104"/>
  <c r="L292"/>
  <c r="L284"/>
  <c r="L276"/>
  <c r="L268"/>
  <c r="L260"/>
  <c r="L252"/>
  <c r="L244"/>
  <c r="L58"/>
  <c r="E31"/>
  <c r="L72"/>
  <c r="L139"/>
  <c r="E177"/>
  <c r="E205"/>
  <c r="C221"/>
  <c r="E264"/>
  <c r="E296"/>
  <c r="L78"/>
  <c r="C128"/>
  <c r="E152"/>
  <c r="C205"/>
  <c r="C252"/>
  <c r="E170"/>
  <c r="C203"/>
  <c r="E100"/>
  <c r="C102"/>
  <c r="E162"/>
  <c r="C222"/>
  <c r="E115"/>
  <c r="C162"/>
  <c r="L61"/>
  <c r="L96"/>
  <c r="L79"/>
  <c r="C253"/>
  <c r="L125"/>
  <c r="C263"/>
  <c r="C267"/>
  <c r="L165"/>
  <c r="E165"/>
  <c r="E285"/>
  <c r="E253"/>
  <c r="E194"/>
  <c r="E212"/>
  <c r="E237"/>
  <c r="L184"/>
  <c r="L135"/>
  <c r="E279"/>
  <c r="E247"/>
  <c r="C160"/>
  <c r="C171"/>
  <c r="C297"/>
  <c r="C261"/>
  <c r="E166"/>
  <c r="Q3"/>
  <c r="P3"/>
  <c r="O3"/>
  <c r="N3"/>
  <c r="M3"/>
  <c r="K3"/>
  <c r="J3"/>
  <c r="I3"/>
  <c r="H3"/>
  <c r="G3"/>
  <c r="F3"/>
  <c r="R3" l="1"/>
  <c r="D3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7"/>
  <c r="C3" i="4" l="1"/>
  <c r="H4" i="6"/>
  <c r="L3" i="4" l="1"/>
  <c r="E3"/>
</calcChain>
</file>

<file path=xl/sharedStrings.xml><?xml version="1.0" encoding="utf-8"?>
<sst xmlns="http://schemas.openxmlformats.org/spreadsheetml/2006/main" count="4447" uniqueCount="1559">
  <si>
    <t>ITEM</t>
  </si>
  <si>
    <t>Invoice Number</t>
  </si>
  <si>
    <t>Second Leg
POL-POD</t>
  </si>
  <si>
    <t>Second Leg
Vessel Name and Voyage</t>
  </si>
  <si>
    <t>Second Leg
ATD</t>
  </si>
  <si>
    <t>Second Leg
ATA</t>
  </si>
  <si>
    <t>Third Leg
Vessel Name and Voyage</t>
  </si>
  <si>
    <t>Third Leg
ATD</t>
  </si>
  <si>
    <t>Third Leg
ATA</t>
  </si>
  <si>
    <t>Fourth Leg
ETD
updating until ATD</t>
  </si>
  <si>
    <t>Fourth Leg
ATD</t>
  </si>
  <si>
    <t>Fourth Leg
ETA
updating until ATA</t>
  </si>
  <si>
    <t>Fourth Leg
ATA</t>
  </si>
  <si>
    <t>Shipment Status</t>
  </si>
  <si>
    <t>PO</t>
  </si>
  <si>
    <t>EC220-G5(BR)|2.28.0</t>
  </si>
  <si>
    <t>MRSU3851736</t>
  </si>
  <si>
    <t>ML-CN1961653</t>
  </si>
  <si>
    <t>MSKU9943192</t>
  </si>
  <si>
    <t>ML-CN1957842</t>
  </si>
  <si>
    <t>TCNU1837168</t>
  </si>
  <si>
    <t>ML-CN1958566</t>
  </si>
  <si>
    <t>TCNU2748574</t>
  </si>
  <si>
    <t>ML-CN1958598</t>
  </si>
  <si>
    <t>EC225-G5(BR)|1.8.0</t>
  </si>
  <si>
    <t>TCLU5436253</t>
  </si>
  <si>
    <t>ML-CN1958708</t>
  </si>
  <si>
    <t>MR30G(BR)|1.28.0</t>
  </si>
  <si>
    <t>SUDU8815077</t>
  </si>
  <si>
    <t>ML-CN1968829</t>
  </si>
  <si>
    <t>PONU7782870</t>
  </si>
  <si>
    <t>ML-CN1968774</t>
  </si>
  <si>
    <t>MSKU1708448</t>
  </si>
  <si>
    <t>ML-CN1967266</t>
  </si>
  <si>
    <t>ML-CN1963686</t>
  </si>
  <si>
    <t>Equipment Leasing</t>
  </si>
  <si>
    <t>Equipment Sales</t>
  </si>
  <si>
    <t>MRSU5690841</t>
  </si>
  <si>
    <t>ML-CN1961448</t>
  </si>
  <si>
    <t>MAERSK LAGUNA 230 W</t>
  </si>
  <si>
    <t>HASU4639681</t>
  </si>
  <si>
    <t>ML-CN9983089</t>
  </si>
  <si>
    <t>NORDMAAS 231 S</t>
  </si>
  <si>
    <t>MRSU3054389</t>
  </si>
  <si>
    <t>ML-CN2011918</t>
  </si>
  <si>
    <t>MRKU4500332</t>
  </si>
  <si>
    <t>ML-CN0751650</t>
  </si>
  <si>
    <t>MSKU0615470</t>
  </si>
  <si>
    <t>ML-CN0756979</t>
  </si>
  <si>
    <t>M2227337BK</t>
  </si>
  <si>
    <t>ML-CN0766824</t>
  </si>
  <si>
    <t>M2227338BK</t>
  </si>
  <si>
    <t>ML-CN0766899</t>
  </si>
  <si>
    <t>ML-CN0762925</t>
  </si>
  <si>
    <t>M2227339BK</t>
  </si>
  <si>
    <t>TEMU6335558</t>
  </si>
  <si>
    <t>ML-CN0757126</t>
  </si>
  <si>
    <t>MRSU4692330</t>
  </si>
  <si>
    <t>ML-CN0762771</t>
  </si>
  <si>
    <t>ML-CN0762299</t>
  </si>
  <si>
    <t>0150903896</t>
  </si>
  <si>
    <t>M22272T6SK</t>
  </si>
  <si>
    <t>M22274Q2BK</t>
  </si>
  <si>
    <t>PONU7957181</t>
  </si>
  <si>
    <t>ML-CN2432607</t>
  </si>
  <si>
    <t>MSKU0910794</t>
  </si>
  <si>
    <t>ML-CN0924680</t>
  </si>
  <si>
    <t>M22274Q3BK</t>
  </si>
  <si>
    <t>MRSU4167306</t>
  </si>
  <si>
    <t>ML-CN0912887</t>
  </si>
  <si>
    <t>MRKU2094126</t>
  </si>
  <si>
    <t>ML-CN0921298</t>
  </si>
  <si>
    <t>TRHU5092797</t>
  </si>
  <si>
    <t>ML-CN0924375</t>
  </si>
  <si>
    <t>M2228035BK</t>
  </si>
  <si>
    <t>MAERSK HAI PHONG 230 S</t>
  </si>
  <si>
    <t>SUDUN2KSZ011905A</t>
  </si>
  <si>
    <t>SUDUN2KSZ011905B</t>
  </si>
  <si>
    <t>M2228036BK</t>
  </si>
  <si>
    <t>SUDUN2KSZ011906A</t>
  </si>
  <si>
    <t>M2228037BK</t>
  </si>
  <si>
    <t>M22282J5BK</t>
  </si>
  <si>
    <t>AS PIA 235 S</t>
  </si>
  <si>
    <t>M22282J6BK</t>
  </si>
  <si>
    <t>0150803897</t>
  </si>
  <si>
    <t>M2228413BK</t>
  </si>
  <si>
    <t>MRKU3141433</t>
  </si>
  <si>
    <t>ML-CN0879955</t>
  </si>
  <si>
    <t>TVC22000279</t>
  </si>
  <si>
    <t>0850800096</t>
  </si>
  <si>
    <t>M2228414BK</t>
  </si>
  <si>
    <t>GESU6832403</t>
  </si>
  <si>
    <t>ML-CN0889193</t>
  </si>
  <si>
    <t>ZEBRA 236 S</t>
  </si>
  <si>
    <t>MRSU5396288</t>
  </si>
  <si>
    <t>ML-CN0881314</t>
  </si>
  <si>
    <t>0150803870</t>
  </si>
  <si>
    <t>M2228415BK</t>
  </si>
  <si>
    <t>TCNU4189310</t>
  </si>
  <si>
    <t>ML-CN0889060</t>
  </si>
  <si>
    <t>BEAU5754470</t>
  </si>
  <si>
    <t>ML-CN0889155</t>
  </si>
  <si>
    <t>CAAU5179840</t>
  </si>
  <si>
    <t>ML-CN0826787</t>
  </si>
  <si>
    <t>MR70X(BR)|1.8.0</t>
  </si>
  <si>
    <t>0850800106</t>
  </si>
  <si>
    <t>M2228422BK</t>
  </si>
  <si>
    <t>EX220(BR)|1.29.0</t>
  </si>
  <si>
    <t>M22283H4SK</t>
  </si>
  <si>
    <t>HASU4895174</t>
  </si>
  <si>
    <t>ML-CN0893560</t>
  </si>
  <si>
    <t>M22284W4BK</t>
  </si>
  <si>
    <t>2KSZ013032</t>
  </si>
  <si>
    <t>MRKU4999371</t>
  </si>
  <si>
    <t>ML-CN0879654</t>
  </si>
  <si>
    <t>Hsud</t>
  </si>
  <si>
    <t>FFAU2344883</t>
  </si>
  <si>
    <t>ML-CN0879606</t>
  </si>
  <si>
    <t>M2228510BK</t>
  </si>
  <si>
    <t>2KSZ013047</t>
  </si>
  <si>
    <t>SUDU8658229</t>
  </si>
  <si>
    <t>ML-CN0887180</t>
  </si>
  <si>
    <t>M2228511BK</t>
  </si>
  <si>
    <t>2KSZ013030</t>
  </si>
  <si>
    <t>MRSU6082640</t>
  </si>
  <si>
    <t>ML-CN0879519</t>
  </si>
  <si>
    <t>2KSZ013031</t>
  </si>
  <si>
    <t>MRSU4149982</t>
  </si>
  <si>
    <t>ML-CN0893943</t>
  </si>
  <si>
    <t>M2229136BK</t>
  </si>
  <si>
    <t>2KSZ013605</t>
  </si>
  <si>
    <t>MRKU5957560</t>
  </si>
  <si>
    <t>ML-CN0889964</t>
  </si>
  <si>
    <t>PONU8045291</t>
  </si>
  <si>
    <t>ML-CN0767367</t>
  </si>
  <si>
    <t>M2229137BK</t>
  </si>
  <si>
    <t>2KSZ013611</t>
  </si>
  <si>
    <t>MRSU4871995</t>
  </si>
  <si>
    <t>ML-CN0770782</t>
  </si>
  <si>
    <t>2KSZ013604</t>
  </si>
  <si>
    <t>MSKU8763257</t>
  </si>
  <si>
    <t>ML-CN0767379</t>
  </si>
  <si>
    <t>M22292K5BK</t>
  </si>
  <si>
    <t>MRSU4262793</t>
  </si>
  <si>
    <t>TCNU6284316</t>
  </si>
  <si>
    <t>ML-CN0781366</t>
  </si>
  <si>
    <t>TVC22000309</t>
  </si>
  <si>
    <t>M22292K6BK</t>
  </si>
  <si>
    <t>2KSZ013636</t>
  </si>
  <si>
    <t>MRKU3355142</t>
  </si>
  <si>
    <t>ML-CN0776396</t>
  </si>
  <si>
    <t>M22292K7BK</t>
  </si>
  <si>
    <t>2KSZ013615</t>
  </si>
  <si>
    <t>TLLU5112864</t>
  </si>
  <si>
    <t>ML-CN0781771</t>
  </si>
  <si>
    <t>SUDUN2KSZ013615A</t>
  </si>
  <si>
    <t>2KSZ013616</t>
  </si>
  <si>
    <t>TCKU7695960</t>
  </si>
  <si>
    <t>ML-CN0780718</t>
  </si>
  <si>
    <t>SUDUN2KSZ013616A</t>
  </si>
  <si>
    <t>M22292K8BK</t>
  </si>
  <si>
    <t>M22293T5SK</t>
  </si>
  <si>
    <t>2KSZ014185</t>
  </si>
  <si>
    <t xml:space="preserve"> ML-CN0811773 </t>
  </si>
  <si>
    <t>M22294Y1BK</t>
  </si>
  <si>
    <t>MRKU5913027</t>
  </si>
  <si>
    <t>MRSU5111997</t>
  </si>
  <si>
    <t>ML-CN0878948</t>
  </si>
  <si>
    <t>M222A3J1BK</t>
  </si>
  <si>
    <t>TVC22000322</t>
  </si>
  <si>
    <t xml:space="preserve">20059023			</t>
  </si>
  <si>
    <t>EC220-G5(BR)|3.8.0</t>
  </si>
  <si>
    <t>M222A3J2BK</t>
  </si>
  <si>
    <t xml:space="preserve">20059027			</t>
  </si>
  <si>
    <t>M222A3J3BK</t>
  </si>
  <si>
    <t>SYA0638462</t>
  </si>
  <si>
    <t>TVC22000325</t>
  </si>
  <si>
    <t>SYA0638709</t>
  </si>
  <si>
    <t>0150803952</t>
  </si>
  <si>
    <t>M222B0N2BK</t>
  </si>
  <si>
    <t>2KSZ015700</t>
  </si>
  <si>
    <t>TCKU6816604</t>
  </si>
  <si>
    <t>ML-CN0877013</t>
  </si>
  <si>
    <t>M222B0N3BK</t>
  </si>
  <si>
    <t>2KSZ015701</t>
  </si>
  <si>
    <t>SUDU8643466</t>
  </si>
  <si>
    <t>ML-CN0863697</t>
  </si>
  <si>
    <t>MRSU5474626</t>
  </si>
  <si>
    <t>ML-CN0863548</t>
  </si>
  <si>
    <t>M222B2A9BK</t>
  </si>
  <si>
    <t>M222B2B0BK</t>
  </si>
  <si>
    <t>M222B2S3BK</t>
  </si>
  <si>
    <t>C8076740</t>
  </si>
  <si>
    <t>TLLU4527104</t>
  </si>
  <si>
    <t>C8070387</t>
  </si>
  <si>
    <t>TVC22000344</t>
  </si>
  <si>
    <t>C8070356</t>
  </si>
  <si>
    <t>M222B2S4BK</t>
  </si>
  <si>
    <t xml:space="preserve">C6622994			</t>
  </si>
  <si>
    <t xml:space="preserve">SEGU4697021			</t>
  </si>
  <si>
    <t xml:space="preserve">C8076737			</t>
  </si>
  <si>
    <t>M222B2S5BK</t>
  </si>
  <si>
    <t>TVC22000348</t>
  </si>
  <si>
    <t>SHZ5325812</t>
  </si>
  <si>
    <t xml:space="preserve">CMAU6672671			</t>
  </si>
  <si>
    <t xml:space="preserve">C8485949			</t>
  </si>
  <si>
    <t>M222B4F7SK</t>
  </si>
  <si>
    <t>MSKU9217590</t>
  </si>
  <si>
    <t>ML-CN0899390</t>
  </si>
  <si>
    <t>TCNU7272346</t>
  </si>
  <si>
    <t>ML-CN0902390</t>
  </si>
  <si>
    <t>M222B4F8BK</t>
  </si>
  <si>
    <t xml:space="preserve">TEMU7486728			</t>
  </si>
  <si>
    <t xml:space="preserve">C8069147			</t>
  </si>
  <si>
    <t>JAS/CMA</t>
  </si>
  <si>
    <t>KOTA SANTOS 0BDDYW1MA</t>
  </si>
  <si>
    <t>TVC22000351</t>
  </si>
  <si>
    <t xml:space="preserve">CMAU5460940			</t>
  </si>
  <si>
    <t xml:space="preserve">C6625276			</t>
  </si>
  <si>
    <t>TVC22000352</t>
  </si>
  <si>
    <t>M222B4F9BK</t>
  </si>
  <si>
    <t>CMAU6717436</t>
  </si>
  <si>
    <t>C8485875</t>
  </si>
  <si>
    <t>TVC22000353</t>
  </si>
  <si>
    <t>SHZ5330801</t>
  </si>
  <si>
    <t>TCLU9649215</t>
  </si>
  <si>
    <t>C8485853</t>
  </si>
  <si>
    <t>TVC22000354</t>
  </si>
  <si>
    <t>SHZ5330802</t>
  </si>
  <si>
    <t>CMAU8732358</t>
  </si>
  <si>
    <t>C8485741</t>
  </si>
  <si>
    <t>M222B5X1SK</t>
  </si>
  <si>
    <t>M222B5X2SK</t>
  </si>
  <si>
    <t>SHZ5346694</t>
  </si>
  <si>
    <t>M222B5X3SK</t>
  </si>
  <si>
    <t>CMAU7963970</t>
  </si>
  <si>
    <t>C6617686</t>
  </si>
  <si>
    <t>M222B5X4SK</t>
  </si>
  <si>
    <t>SHZ5345338</t>
  </si>
  <si>
    <t>BMOU4352568</t>
  </si>
  <si>
    <t>C5139998</t>
  </si>
  <si>
    <t>M222B5X5SK</t>
  </si>
  <si>
    <t>SHZ5345342</t>
  </si>
  <si>
    <t xml:space="preserve">CMAU4257270			</t>
  </si>
  <si>
    <t xml:space="preserve">C4819338			</t>
  </si>
  <si>
    <t>M222B600BK</t>
  </si>
  <si>
    <t>M222B601BK</t>
  </si>
  <si>
    <t>M222C1M1BK</t>
  </si>
  <si>
    <t xml:space="preserve">C8432077			</t>
  </si>
  <si>
    <t>TVC22000361</t>
  </si>
  <si>
    <t>M222C1M2BK</t>
  </si>
  <si>
    <t>SHZ5348391</t>
  </si>
  <si>
    <t xml:space="preserve">C3386016			</t>
  </si>
  <si>
    <t>TVC22000362</t>
  </si>
  <si>
    <t>M222C1M3BK</t>
  </si>
  <si>
    <t>SHZ5348395</t>
  </si>
  <si>
    <t>TCNU8666025</t>
  </si>
  <si>
    <t>TVC22000363</t>
  </si>
  <si>
    <t>M222C1Y8BK</t>
  </si>
  <si>
    <t>SHZ5348428</t>
  </si>
  <si>
    <t>SEGU6198103</t>
  </si>
  <si>
    <t>M222C1L6SK</t>
  </si>
  <si>
    <t>SHZ5348372</t>
  </si>
  <si>
    <t>TC22000056</t>
  </si>
  <si>
    <t>M222C1L7SK</t>
  </si>
  <si>
    <t>M222C2T6BK</t>
  </si>
  <si>
    <t>CMAU5553472</t>
  </si>
  <si>
    <t>C8438872</t>
  </si>
  <si>
    <t>M222C367BK</t>
  </si>
  <si>
    <t>SHZ5363747</t>
  </si>
  <si>
    <t xml:space="preserve">TRHU5886966			</t>
  </si>
  <si>
    <t xml:space="preserve">C8438760			</t>
  </si>
  <si>
    <t>M222C1L9SK</t>
  </si>
  <si>
    <t xml:space="preserve">TGHU6319374			</t>
  </si>
  <si>
    <t xml:space="preserve">C8438083			</t>
  </si>
  <si>
    <t>M222C1L8SK</t>
  </si>
  <si>
    <t>CMAU9396900</t>
  </si>
  <si>
    <t>L0986988</t>
  </si>
  <si>
    <t>IN TRANSIT</t>
  </si>
  <si>
    <t>M222C1M0SK</t>
  </si>
  <si>
    <t xml:space="preserve">TRHU7864138			</t>
  </si>
  <si>
    <t xml:space="preserve">L0986897			</t>
  </si>
  <si>
    <t>M222C2T7BK</t>
  </si>
  <si>
    <t>TRHU8593283</t>
  </si>
  <si>
    <t>L0988531</t>
  </si>
  <si>
    <t>TVC22000373</t>
  </si>
  <si>
    <t>M222C372BK</t>
  </si>
  <si>
    <t>SHZ5375184</t>
  </si>
  <si>
    <t>TLLU7829155</t>
  </si>
  <si>
    <t>L0986896</t>
  </si>
  <si>
    <t>TVC22000374</t>
  </si>
  <si>
    <t>M222C373BK</t>
  </si>
  <si>
    <t xml:space="preserve">FWRU0111783			</t>
  </si>
  <si>
    <t xml:space="preserve">C8139808			</t>
  </si>
  <si>
    <t>TVC22000375</t>
  </si>
  <si>
    <t>M222C375BK</t>
  </si>
  <si>
    <t xml:space="preserve">TCLU8014170			</t>
  </si>
  <si>
    <t xml:space="preserve">L0986998			</t>
  </si>
  <si>
    <t>M222C374BK</t>
  </si>
  <si>
    <t xml:space="preserve">CMAU4625789			</t>
  </si>
  <si>
    <t xml:space="preserve">L0988723			</t>
  </si>
  <si>
    <t>TVC23000002</t>
  </si>
  <si>
    <t>M222C376BK</t>
  </si>
  <si>
    <t>SHZ5378814</t>
  </si>
  <si>
    <t>CXDU2292319</t>
  </si>
  <si>
    <t>C6623523</t>
  </si>
  <si>
    <t>M222C377BK</t>
  </si>
  <si>
    <t>2KSZ016880</t>
  </si>
  <si>
    <t>MSKU1877896</t>
  </si>
  <si>
    <t>ML-CN2465092</t>
  </si>
  <si>
    <t>M222C6S6BK</t>
  </si>
  <si>
    <t>TRHU4547607</t>
  </si>
  <si>
    <t>ML-CN2465026</t>
  </si>
  <si>
    <t>TVC23000009</t>
  </si>
  <si>
    <t>M222C6S7BK</t>
  </si>
  <si>
    <t>2KSZ016882</t>
  </si>
  <si>
    <t>MRSU4283055</t>
  </si>
  <si>
    <t>ML-CN0740845</t>
  </si>
  <si>
    <t>TVC23000010</t>
  </si>
  <si>
    <t>M222C6S8BK</t>
  </si>
  <si>
    <t>2KSZ016883</t>
  </si>
  <si>
    <t>TCKU6874679</t>
  </si>
  <si>
    <t>ML-CN0740442</t>
  </si>
  <si>
    <t>TVC23000011</t>
  </si>
  <si>
    <t>M222C6S9BK</t>
  </si>
  <si>
    <t>2KSZ016884</t>
  </si>
  <si>
    <t>TLLU5279065</t>
  </si>
  <si>
    <t>ML-CN2467362</t>
  </si>
  <si>
    <t>M222C6T0BK</t>
  </si>
  <si>
    <t>2KSZ016885</t>
  </si>
  <si>
    <t>MRSU4415700</t>
  </si>
  <si>
    <t>ML-CN2467434</t>
  </si>
  <si>
    <t>M222C6T1BK</t>
  </si>
  <si>
    <t>MRKU5835773</t>
  </si>
  <si>
    <t>ML-CN2467460</t>
  </si>
  <si>
    <t>TVC23000014</t>
  </si>
  <si>
    <t>BXDGZ-22001联络单（未出完）</t>
  </si>
  <si>
    <t>M222C6T2BK</t>
  </si>
  <si>
    <t>2KSZ016939</t>
  </si>
  <si>
    <t>TLLU6844237</t>
  </si>
  <si>
    <t>ML-CN2398013</t>
  </si>
  <si>
    <t>M222C6T3BK</t>
  </si>
  <si>
    <t>MSKU9089360</t>
  </si>
  <si>
    <t>ML-CN2398216</t>
  </si>
  <si>
    <t>TVC23000017</t>
  </si>
  <si>
    <t>M222C6T4BK</t>
  </si>
  <si>
    <t>2KSZ016941</t>
  </si>
  <si>
    <t>CAAU6570838</t>
  </si>
  <si>
    <t>ML-CN2399709</t>
  </si>
  <si>
    <t>TVC23000018</t>
  </si>
  <si>
    <t>M222C6T5BK</t>
  </si>
  <si>
    <t>2KSZ016942</t>
  </si>
  <si>
    <t>HASU4586730</t>
  </si>
  <si>
    <t>ML-CN2398014</t>
  </si>
  <si>
    <t>TVC23000019</t>
  </si>
  <si>
    <t>M222C6T6BK</t>
  </si>
  <si>
    <t>2KSZ016943</t>
  </si>
  <si>
    <t>MRKU3787948</t>
  </si>
  <si>
    <t>ML-CN2399718</t>
  </si>
  <si>
    <t>TVC23000020</t>
  </si>
  <si>
    <t>M222C6T7BK</t>
  </si>
  <si>
    <t>2KSZ016944</t>
  </si>
  <si>
    <t>MRSU4018200</t>
  </si>
  <si>
    <t>ML-CN2398072</t>
  </si>
  <si>
    <t>M222C780BK</t>
  </si>
  <si>
    <t>2KSZ016947</t>
  </si>
  <si>
    <t>MRKU2371426</t>
  </si>
  <si>
    <t>ML-CN2397118</t>
  </si>
  <si>
    <t>M222C781BK</t>
  </si>
  <si>
    <t>CAAU6644798</t>
  </si>
  <si>
    <t>ML-CN2397222</t>
  </si>
  <si>
    <t>TVC23000023</t>
  </si>
  <si>
    <t>M222C782BK</t>
  </si>
  <si>
    <t>2KSZ016949</t>
  </si>
  <si>
    <t>CAAU6036139</t>
  </si>
  <si>
    <t>ML-CN2397080</t>
  </si>
  <si>
    <t>M222C783BK</t>
  </si>
  <si>
    <t>2KSZ016950</t>
  </si>
  <si>
    <t>MRSU5279424</t>
  </si>
  <si>
    <t>ML-CN1940677</t>
  </si>
  <si>
    <t>M222C784BK</t>
  </si>
  <si>
    <t>2KSZ016951</t>
  </si>
  <si>
    <t>MRSU5409873</t>
  </si>
  <si>
    <t>ML-CN0790537</t>
  </si>
  <si>
    <t>M222C785BK</t>
  </si>
  <si>
    <t>SUDU6857474</t>
  </si>
  <si>
    <t>ML-CN2399192</t>
  </si>
  <si>
    <t>M222C786BK</t>
  </si>
  <si>
    <t>HASU4131793</t>
  </si>
  <si>
    <t>ML-CN0790508</t>
  </si>
  <si>
    <t>M222C787BK</t>
  </si>
  <si>
    <t>2KSZ016995</t>
  </si>
  <si>
    <t>TCKU6029213</t>
  </si>
  <si>
    <t>ML-CN2399172</t>
  </si>
  <si>
    <t>M222C788BK</t>
  </si>
  <si>
    <t>2KSZ016996</t>
  </si>
  <si>
    <t>MRKU2062957</t>
  </si>
  <si>
    <t>ML-CN2394794</t>
  </si>
  <si>
    <t>M22310C0BK</t>
  </si>
  <si>
    <t>TVC23000031</t>
  </si>
  <si>
    <t>M22310C1BK</t>
  </si>
  <si>
    <t>TCLU8641631</t>
  </si>
  <si>
    <t>C9301995</t>
  </si>
  <si>
    <t>TVC23000032</t>
  </si>
  <si>
    <t>M22310C2BK</t>
  </si>
  <si>
    <t>CMAU4371107</t>
  </si>
  <si>
    <t>C9296905</t>
  </si>
  <si>
    <t>TVC23000033</t>
  </si>
  <si>
    <t>Archer C6(BR)|4.8.0</t>
  </si>
  <si>
    <t>0150804043</t>
  </si>
  <si>
    <t>M22310C8BK</t>
  </si>
  <si>
    <t xml:space="preserve">CMAU9277599			</t>
  </si>
  <si>
    <t xml:space="preserve">C9298680			</t>
  </si>
  <si>
    <t>TVC23000034</t>
  </si>
  <si>
    <t>EAP225(BR)|4.8.0</t>
  </si>
  <si>
    <t>0153800974</t>
  </si>
  <si>
    <t>M22310C9BK</t>
  </si>
  <si>
    <t xml:space="preserve">C9296916			</t>
  </si>
  <si>
    <t>M222C8S1BK</t>
  </si>
  <si>
    <t>TVC23000035</t>
  </si>
  <si>
    <t>联络单BXDGZ-22001剩余物料</t>
  </si>
  <si>
    <t>夹具物资</t>
  </si>
  <si>
    <t>PONU8068419</t>
  </si>
  <si>
    <t>ML-CN2395052</t>
  </si>
  <si>
    <t>MRSU3217423</t>
  </si>
  <si>
    <t>ML-CN2390569</t>
  </si>
  <si>
    <t>M222C8R9BK</t>
  </si>
  <si>
    <t>3KSZ000093</t>
  </si>
  <si>
    <t>PONU7193437</t>
  </si>
  <si>
    <t>ML-CN2393002</t>
  </si>
  <si>
    <t>M222C8S0BK</t>
  </si>
  <si>
    <t>3KSZ000094</t>
  </si>
  <si>
    <t>MRSU5928307</t>
  </si>
  <si>
    <t>ML-CN2390522</t>
  </si>
  <si>
    <t>补出巴西物资</t>
  </si>
  <si>
    <t>BXDGZ-23003海运联络单物料</t>
  </si>
  <si>
    <t>3KSZ000095</t>
  </si>
  <si>
    <t>BSIU9017613</t>
  </si>
  <si>
    <t>ML-CN2391660</t>
  </si>
  <si>
    <t>M2232014BK</t>
  </si>
  <si>
    <t>TVC23000049</t>
  </si>
  <si>
    <t>M2232015BK</t>
  </si>
  <si>
    <t>3KSZ000083</t>
  </si>
  <si>
    <t xml:space="preserve">MRSU3402041 </t>
  </si>
  <si>
    <t xml:space="preserve">ML-CN2387603 </t>
  </si>
  <si>
    <t>TVC23000051</t>
  </si>
  <si>
    <t>M2232017BK</t>
  </si>
  <si>
    <t>3KSZ000084</t>
  </si>
  <si>
    <t xml:space="preserve">TRHU5098990 </t>
  </si>
  <si>
    <t xml:space="preserve">ML-CN2387535 </t>
  </si>
  <si>
    <t>TVC23000052</t>
  </si>
  <si>
    <t>M222C8R7BK</t>
  </si>
  <si>
    <t>3KSZ000085</t>
  </si>
  <si>
    <t xml:space="preserve">MRSU4592630 </t>
  </si>
  <si>
    <t xml:space="preserve">ML-CN2387607 </t>
  </si>
  <si>
    <t>TVC23000053</t>
  </si>
  <si>
    <t>M222C8R8BK</t>
  </si>
  <si>
    <t>3KSZ000086</t>
  </si>
  <si>
    <t xml:space="preserve">MRKU5775442 </t>
  </si>
  <si>
    <t xml:space="preserve">ML-CN2387537 </t>
  </si>
  <si>
    <t>TVC23E00003</t>
  </si>
  <si>
    <t>TVC23000056</t>
  </si>
  <si>
    <t>WIQC-22059 我司原因补料联络单</t>
  </si>
  <si>
    <t>TVC23000054</t>
  </si>
  <si>
    <t>M22320F9BK</t>
  </si>
  <si>
    <t>3KSZ000087</t>
  </si>
  <si>
    <t xml:space="preserve">TGBU9374727 </t>
  </si>
  <si>
    <t xml:space="preserve"> ML-CN2393673 </t>
  </si>
  <si>
    <t>TVC23000057</t>
  </si>
  <si>
    <t>BXDGZ-23003/BXDGZ-22001代工厂原因补料联络单</t>
  </si>
  <si>
    <t>TVC23000055</t>
  </si>
  <si>
    <t>M2232016BK</t>
  </si>
  <si>
    <t xml:space="preserve"> ML-CN2390104 </t>
  </si>
  <si>
    <t>TVC23000058</t>
  </si>
  <si>
    <t>MR60X(BR)|2.8.0</t>
  </si>
  <si>
    <t>0850800123</t>
  </si>
  <si>
    <t>M22320X3BK</t>
  </si>
  <si>
    <t>3KSZ000089</t>
  </si>
  <si>
    <t xml:space="preserve">MSKU1881622 </t>
  </si>
  <si>
    <t xml:space="preserve">ML-CN2390087 </t>
  </si>
  <si>
    <t>TVC23000059</t>
  </si>
  <si>
    <t>Deco M4(1-pack)(BR)|2.8.0</t>
  </si>
  <si>
    <t>0150804069</t>
  </si>
  <si>
    <t>M2232107BK</t>
  </si>
  <si>
    <t>3KSZ000090</t>
  </si>
  <si>
    <t>Deco M4(2-pack)(BR)|2.8.0</t>
  </si>
  <si>
    <t>0150804074</t>
  </si>
  <si>
    <t>M2232108BK</t>
  </si>
  <si>
    <t>M22321L7BK</t>
  </si>
  <si>
    <t xml:space="preserve">MRKU6222056 </t>
  </si>
  <si>
    <t xml:space="preserve">ML-CN2384550 </t>
  </si>
  <si>
    <t>Yantian-Hong Kong</t>
  </si>
  <si>
    <t>M22321L8BK</t>
  </si>
  <si>
    <t xml:space="preserve">HASU4167420 </t>
  </si>
  <si>
    <t xml:space="preserve">ML-CN2384569 </t>
  </si>
  <si>
    <t>M22321L9BK</t>
  </si>
  <si>
    <t xml:space="preserve">MRKU6295448 </t>
  </si>
  <si>
    <t>ML-CN2385967</t>
  </si>
  <si>
    <t>M22321M0BK</t>
  </si>
  <si>
    <t xml:space="preserve">MRSU5893387 </t>
  </si>
  <si>
    <t xml:space="preserve">ML-CN2385641 </t>
  </si>
  <si>
    <t>M22321M1BK</t>
  </si>
  <si>
    <t xml:space="preserve">TGBU5393478 </t>
  </si>
  <si>
    <t xml:space="preserve">ML-CN2384740 </t>
  </si>
  <si>
    <t>M22321M2BK</t>
  </si>
  <si>
    <t xml:space="preserve">SEKU4466562 </t>
  </si>
  <si>
    <t xml:space="preserve">ML-CN2385597 </t>
  </si>
  <si>
    <t>M22321M3BK</t>
  </si>
  <si>
    <t>MRSU6219482</t>
  </si>
  <si>
    <t xml:space="preserve">ML-CN2385552 </t>
  </si>
  <si>
    <t>M22321M4BK</t>
  </si>
  <si>
    <t>BXDGZ-23003剩余物料</t>
  </si>
  <si>
    <t>TVC23000072</t>
  </si>
  <si>
    <t>M2232363BK</t>
  </si>
  <si>
    <t>3KSZ000590</t>
  </si>
  <si>
    <t xml:space="preserve">MRSU3958766 </t>
  </si>
  <si>
    <t xml:space="preserve">ML-CN2452896 </t>
  </si>
  <si>
    <t>TVC23000073</t>
  </si>
  <si>
    <t>M2232364BK</t>
  </si>
  <si>
    <t>3KSZ000595</t>
  </si>
  <si>
    <t xml:space="preserve">TEMU8884074 </t>
  </si>
  <si>
    <t xml:space="preserve">ML-CN2454468 </t>
  </si>
  <si>
    <t>TVC23000074</t>
  </si>
  <si>
    <t>M2232365BK</t>
  </si>
  <si>
    <t>3KSZ000597</t>
  </si>
  <si>
    <t xml:space="preserve">MRKU2372124 </t>
  </si>
  <si>
    <t xml:space="preserve">ML-CN2384280 </t>
  </si>
  <si>
    <t>TVC23000075</t>
  </si>
  <si>
    <t>M2232366BK</t>
  </si>
  <si>
    <t>3KSZ000599</t>
  </si>
  <si>
    <t xml:space="preserve">MRSU3376554 </t>
  </si>
  <si>
    <t xml:space="preserve">ML-CN2452956 </t>
  </si>
  <si>
    <t>TVC23000076</t>
  </si>
  <si>
    <t>M2232367BK</t>
  </si>
  <si>
    <t>3KSZ000600</t>
  </si>
  <si>
    <t xml:space="preserve">MRSU5612453 </t>
  </si>
  <si>
    <t xml:space="preserve">ML-CN2458600 </t>
  </si>
  <si>
    <t>TVC23000077</t>
  </si>
  <si>
    <t>M2232368BK</t>
  </si>
  <si>
    <t xml:space="preserve">TCKU6843050 </t>
  </si>
  <si>
    <t>ML-CN0735174</t>
  </si>
  <si>
    <t>TVC23000078</t>
  </si>
  <si>
    <t>M2232369BK</t>
  </si>
  <si>
    <t>3KSZ000603</t>
  </si>
  <si>
    <t xml:space="preserve">SUDU6904494 </t>
  </si>
  <si>
    <t xml:space="preserve"> ML-CN2458605 </t>
  </si>
  <si>
    <t>TVC23000079</t>
  </si>
  <si>
    <t>M2232370BK</t>
  </si>
  <si>
    <t>3KSZ000604</t>
  </si>
  <si>
    <t xml:space="preserve">SUDU5980946 </t>
  </si>
  <si>
    <t xml:space="preserve">ML-CN2458498 </t>
  </si>
  <si>
    <t>TVC23000080</t>
  </si>
  <si>
    <t>M2232371BK</t>
  </si>
  <si>
    <t>3KSZ000606</t>
  </si>
  <si>
    <t xml:space="preserve">TCKU6769858 </t>
  </si>
  <si>
    <t xml:space="preserve">ML-CN2460055 </t>
  </si>
  <si>
    <t>TVC23000081</t>
  </si>
  <si>
    <t>M2232372BK</t>
  </si>
  <si>
    <t>3KSZ000678</t>
  </si>
  <si>
    <t xml:space="preserve">TCKU7741074 </t>
  </si>
  <si>
    <t>ML-CN2457386</t>
  </si>
  <si>
    <t>TVC23000082</t>
  </si>
  <si>
    <t>M2232373BK</t>
  </si>
  <si>
    <t>FFAU3562160</t>
  </si>
  <si>
    <t>SYA1414658</t>
  </si>
  <si>
    <t xml:space="preserve">EX220(BR) 1.28.0 </t>
  </si>
  <si>
    <t>0150804046</t>
  </si>
  <si>
    <t>M2232437BK</t>
  </si>
  <si>
    <t>TVC23000083</t>
  </si>
  <si>
    <t>BXDGZ-23004联络单（出货完毕）</t>
  </si>
  <si>
    <t>TVC23000084</t>
  </si>
  <si>
    <t>M2232375BK</t>
  </si>
  <si>
    <t xml:space="preserve">OOCU8598306 </t>
  </si>
  <si>
    <t xml:space="preserve">SYA1409262 </t>
  </si>
  <si>
    <t>TVC23000085</t>
  </si>
  <si>
    <t>CCLU7420157</t>
  </si>
  <si>
    <t>SYA1414733</t>
  </si>
  <si>
    <t>TVC23000086</t>
  </si>
  <si>
    <t xml:space="preserve">FSCU8486916			</t>
  </si>
  <si>
    <t xml:space="preserve">SYA1144606			</t>
  </si>
  <si>
    <t>TVC23000087</t>
  </si>
  <si>
    <t xml:space="preserve">CSLU6286656			</t>
  </si>
  <si>
    <t xml:space="preserve">SYA1144729			</t>
  </si>
  <si>
    <t>TVC23000088</t>
  </si>
  <si>
    <t>M22324M8BK</t>
  </si>
  <si>
    <t>3KSZ000655</t>
  </si>
  <si>
    <t>SUDUN3KSZ000655A</t>
  </si>
  <si>
    <t>Hong Kong-Santos</t>
  </si>
  <si>
    <t>Santos-Manaus</t>
  </si>
  <si>
    <t>EX220(BR)|1.28.0</t>
  </si>
  <si>
    <t>M2233045BK</t>
  </si>
  <si>
    <t>TVC23000089</t>
  </si>
  <si>
    <t>M22324M9BK</t>
  </si>
  <si>
    <t>3KSZ000657</t>
  </si>
  <si>
    <t xml:space="preserve">MRKU3868309 </t>
  </si>
  <si>
    <t>ML-CN2317655</t>
  </si>
  <si>
    <t>TVC23000090</t>
  </si>
  <si>
    <t>M22324N0BK</t>
  </si>
  <si>
    <t>3KSZ000658</t>
  </si>
  <si>
    <t xml:space="preserve">HASU4110002 </t>
  </si>
  <si>
    <t>ML-CN2453191</t>
  </si>
  <si>
    <t>TVC23000091</t>
  </si>
  <si>
    <t>M22324N1BK</t>
  </si>
  <si>
    <t>3KSZ000659</t>
  </si>
  <si>
    <t xml:space="preserve">MRSU6057416 </t>
  </si>
  <si>
    <t>ML-CN2321593</t>
  </si>
  <si>
    <t>TVC23000092</t>
  </si>
  <si>
    <t>M22324N2BK</t>
  </si>
  <si>
    <t>3KSZ000660</t>
  </si>
  <si>
    <t xml:space="preserve">MRKU3707984 </t>
  </si>
  <si>
    <t xml:space="preserve"> ML-CN2321584 </t>
  </si>
  <si>
    <t>TVC23000093</t>
  </si>
  <si>
    <t>M22324N3BK</t>
  </si>
  <si>
    <t>3KSZ000661</t>
  </si>
  <si>
    <t xml:space="preserve">MRSU6553484 </t>
  </si>
  <si>
    <t>ML-CN2318639</t>
  </si>
  <si>
    <t>TVC23000094</t>
  </si>
  <si>
    <t>M22324P2BK</t>
  </si>
  <si>
    <t>3KSZ000662</t>
  </si>
  <si>
    <t xml:space="preserve">TCLU5152215 </t>
  </si>
  <si>
    <t xml:space="preserve">ML-CN2454965 </t>
  </si>
  <si>
    <t>TVC23000095</t>
  </si>
  <si>
    <t>M22324P3BK</t>
  </si>
  <si>
    <t>3KSZ000663</t>
  </si>
  <si>
    <t xml:space="preserve">TCKU6534616 </t>
  </si>
  <si>
    <t xml:space="preserve">ML-CN2451864 </t>
  </si>
  <si>
    <t>TVC23000096</t>
  </si>
  <si>
    <t>M2233044BK</t>
  </si>
  <si>
    <t>3KSZ000664</t>
  </si>
  <si>
    <t>TVC23000097</t>
  </si>
  <si>
    <t>T&amp;R-CON-2303066 补发Deco M4机型电源彩盒</t>
  </si>
  <si>
    <t>TVC23000098</t>
  </si>
  <si>
    <t>3KSZ000944</t>
  </si>
  <si>
    <t xml:space="preserve">TGBU6786438 </t>
  </si>
  <si>
    <t>ML-CN2317621</t>
  </si>
  <si>
    <t>Basic Information</t>
  </si>
  <si>
    <t>Delivery Date</t>
  </si>
  <si>
    <t>MODEL</t>
  </si>
  <si>
    <t>PN</t>
  </si>
  <si>
    <t>TP-Link order # / Line #</t>
  </si>
  <si>
    <t>Q'TY</t>
  </si>
  <si>
    <t>SO NO</t>
  </si>
  <si>
    <t>CONTAINER NO</t>
  </si>
  <si>
    <t>SEAL NO</t>
  </si>
  <si>
    <t>B/L NO</t>
  </si>
  <si>
    <t>Carrier</t>
  </si>
  <si>
    <t>First Leg
POL-POD</t>
  </si>
  <si>
    <t>First Leg
Vessel Name and Voyage</t>
  </si>
  <si>
    <t>First Leg
ETD
updating until ATD</t>
  </si>
  <si>
    <t>First Leg
ATD</t>
  </si>
  <si>
    <t>First Leg
ETA
updating until ATA</t>
  </si>
  <si>
    <t>First Leg
ATA</t>
  </si>
  <si>
    <t>Second Leg
ETD
updating until ATD</t>
  </si>
  <si>
    <t>Second Leg
ETA
updating until ATA</t>
  </si>
  <si>
    <t>Third Leg
POL-POD</t>
  </si>
  <si>
    <t>Third Leg
ETD
updating until ATD</t>
  </si>
  <si>
    <t>Third Leg
ETA
updating until ATA</t>
  </si>
  <si>
    <t>Fourth Leg
POL-POD</t>
  </si>
  <si>
    <t>Fourth Leg
Vessel Name and Voyage</t>
  </si>
  <si>
    <t>Discharged from Vessel Date</t>
  </si>
  <si>
    <t>Customs Clearance Date</t>
  </si>
  <si>
    <t>Customs Release Date</t>
  </si>
  <si>
    <t>Terminal Pick Up Date</t>
  </si>
  <si>
    <t>Port Storage Last Free Day</t>
  </si>
  <si>
    <t>ETA Foxconn
Updating until ATA</t>
  </si>
  <si>
    <t>ATA Foxconn</t>
  </si>
  <si>
    <t>Container Return Date</t>
  </si>
  <si>
    <t>Container Use Last Free Day</t>
  </si>
  <si>
    <t>Estimated Shipping Time</t>
  </si>
  <si>
    <t>Actual Shipping Time</t>
  </si>
  <si>
    <t>Prot to Warehouse Time</t>
  </si>
  <si>
    <t>Door to Door Time</t>
  </si>
  <si>
    <t>delivery confirm</t>
  </si>
  <si>
    <t>Remarks</t>
  </si>
  <si>
    <t>TVC22000211</t>
  </si>
  <si>
    <t>M22270W8BK</t>
  </si>
  <si>
    <t>2KSZ009724</t>
  </si>
  <si>
    <t>SUDUN2KSZ009724A</t>
  </si>
  <si>
    <t>SEASPAN GUAYAQUIL 229 S</t>
  </si>
  <si>
    <t>MAERSK LUZ 228 W</t>
  </si>
  <si>
    <t>PEDRO ALVARES CABRAL 234N</t>
  </si>
  <si>
    <t>ARRIVED</t>
  </si>
  <si>
    <t>TVC22000212</t>
  </si>
  <si>
    <t>2KSZ009725</t>
  </si>
  <si>
    <t>TVC22000213</t>
  </si>
  <si>
    <t>2KSZ009730</t>
  </si>
  <si>
    <t>TVC22000214</t>
  </si>
  <si>
    <t>2KSZ009731</t>
  </si>
  <si>
    <t>TVC22000218</t>
  </si>
  <si>
    <t xml:space="preserve">M22270W9BK </t>
  </si>
  <si>
    <t>2KSZ009732</t>
  </si>
  <si>
    <t>SUDUN2KSZ009732A</t>
  </si>
  <si>
    <t>TVC22000219</t>
  </si>
  <si>
    <t xml:space="preserve">M22270X0BK </t>
  </si>
  <si>
    <t>2KSZ009737</t>
  </si>
  <si>
    <t>SUDUN2KSZ009737A</t>
  </si>
  <si>
    <t>TVC22000220</t>
  </si>
  <si>
    <t>2KSZ009738</t>
  </si>
  <si>
    <t>TVC22000221</t>
  </si>
  <si>
    <t>2KSZ009755</t>
  </si>
  <si>
    <t>TVC22000222</t>
  </si>
  <si>
    <t>2KSZ011133</t>
  </si>
  <si>
    <t>HASU4002733</t>
  </si>
  <si>
    <t>SUDUN2KSZ011133A</t>
  </si>
  <si>
    <t>WXDG202207001</t>
  </si>
  <si>
    <t>SUDUN2KSZ011133B</t>
  </si>
  <si>
    <t>customs inspection</t>
  </si>
  <si>
    <t>TVC22E00018</t>
  </si>
  <si>
    <t>SUDUN2KSZ011133C</t>
  </si>
  <si>
    <t>TVC22000226</t>
  </si>
  <si>
    <t>M2227207BK</t>
  </si>
  <si>
    <t>2KSZ011258</t>
  </si>
  <si>
    <t>SUDUN2KSZ011258A</t>
  </si>
  <si>
    <t>VICENTE PINZON 236N</t>
  </si>
  <si>
    <t>TVC22000227</t>
  </si>
  <si>
    <t>2KSZ011323</t>
  </si>
  <si>
    <t>TVC22000228</t>
  </si>
  <si>
    <t>M2227206BK</t>
  </si>
  <si>
    <t>2KSZ011324</t>
  </si>
  <si>
    <t>SUDUN2KSZ011324A</t>
  </si>
  <si>
    <t>TVC22000230</t>
  </si>
  <si>
    <t>2KSZ011326</t>
  </si>
  <si>
    <t>TVC22000229</t>
  </si>
  <si>
    <t>2KSZ011325</t>
  </si>
  <si>
    <t>SUDUN2KSZ011325A</t>
  </si>
  <si>
    <t>TVC22000234</t>
  </si>
  <si>
    <t>2KSZ009758</t>
  </si>
  <si>
    <t>TCKU6841783</t>
  </si>
  <si>
    <t>SUDUN2KSZ009758A</t>
  </si>
  <si>
    <t>HAMMONIA BEROLINA 231 S</t>
  </si>
  <si>
    <t>TVC22000235</t>
  </si>
  <si>
    <t>2KSZ009766</t>
  </si>
  <si>
    <t>MRSU3827642</t>
  </si>
  <si>
    <t>SUDUN2KSZ009766A</t>
  </si>
  <si>
    <t>TVC22000236</t>
  </si>
  <si>
    <t>2KSZ009768</t>
  </si>
  <si>
    <t>MRSU4420203</t>
  </si>
  <si>
    <t>SUDUN2KSZ009768A</t>
  </si>
  <si>
    <t>TVC22000237</t>
  </si>
  <si>
    <t>2KSZ009769</t>
  </si>
  <si>
    <t>SUDUN2KSZ009769A</t>
  </si>
  <si>
    <t>TVC22000238</t>
  </si>
  <si>
    <t>2KSZ009770</t>
  </si>
  <si>
    <t>TVC22E00020</t>
  </si>
  <si>
    <t>2KSZ009771</t>
  </si>
  <si>
    <t>MRSU4818413</t>
  </si>
  <si>
    <t>SUDUN2KSZ009771A</t>
  </si>
  <si>
    <t>WXDG202207003</t>
  </si>
  <si>
    <t>SUDUN2KSZ009771B</t>
  </si>
  <si>
    <t>TC22000042</t>
  </si>
  <si>
    <t>EX220(BR)/1.29.0</t>
  </si>
  <si>
    <t>SUDUN2KSZ009771C</t>
  </si>
  <si>
    <t>TVC22000246</t>
  </si>
  <si>
    <t>2KSZ011867</t>
  </si>
  <si>
    <t>SUDUN2KSZ011867A</t>
  </si>
  <si>
    <t>EVRIDIKI G 232 S</t>
  </si>
  <si>
    <t>MAERSK LIRQUEN 231 W</t>
  </si>
  <si>
    <t>SEBASTIAO CABOTO 237N</t>
  </si>
  <si>
    <t>TVC22000247</t>
  </si>
  <si>
    <t>2KSZ011869</t>
  </si>
  <si>
    <t>TVC22000248</t>
  </si>
  <si>
    <t>2KSZ011870</t>
  </si>
  <si>
    <t>SUDUN2KSZ011870A</t>
  </si>
  <si>
    <t>TVC22000249</t>
  </si>
  <si>
    <t>2KSZ011871</t>
  </si>
  <si>
    <t>TVC22000250</t>
  </si>
  <si>
    <t>2KSZ011872</t>
  </si>
  <si>
    <t>TVC22000263</t>
  </si>
  <si>
    <t>2KSZ011904</t>
  </si>
  <si>
    <t>MRSU6118044</t>
  </si>
  <si>
    <t>ML-CN0823739</t>
  </si>
  <si>
    <t>SUDUN2KSZ011904A</t>
  </si>
  <si>
    <t>MAERSK LANCO 233 W</t>
  </si>
  <si>
    <t>VICENTE PINZON 240N</t>
  </si>
  <si>
    <t>TVC22000264</t>
  </si>
  <si>
    <t>2KSZ011905</t>
  </si>
  <si>
    <t>MRSU6085320</t>
  </si>
  <si>
    <t>ML-CN0822201</t>
  </si>
  <si>
    <t>TVC22E00022</t>
  </si>
  <si>
    <t>TVC22000265</t>
  </si>
  <si>
    <t>2KSZ011906</t>
  </si>
  <si>
    <t>TCLU5959249</t>
  </si>
  <si>
    <t>ML-CN0816071</t>
  </si>
  <si>
    <t>Terminal pick up late due to lack of receiving space, storage fee will be born by Foxconn</t>
  </si>
  <si>
    <t>TVC22000266</t>
  </si>
  <si>
    <t>2KSZ011907</t>
  </si>
  <si>
    <t>CAAU6375451</t>
  </si>
  <si>
    <t>ML-CN0822170</t>
  </si>
  <si>
    <t>SUDUN2KSZ011907A</t>
  </si>
  <si>
    <t>TVC22000267</t>
  </si>
  <si>
    <t>2KSZ011908</t>
  </si>
  <si>
    <t>MRSU4982957</t>
  </si>
  <si>
    <t>ML-CN0822130</t>
  </si>
  <si>
    <t>TVC22000271</t>
  </si>
  <si>
    <t>2KSZ011923</t>
  </si>
  <si>
    <t>MSKU0258562</t>
  </si>
  <si>
    <t>ML-CN0820141</t>
  </si>
  <si>
    <t>SUDUN2KSZ011923A</t>
  </si>
  <si>
    <t>ATACAMA 234W</t>
  </si>
  <si>
    <t>TVC22000272</t>
  </si>
  <si>
    <t>2KSZ011924</t>
  </si>
  <si>
    <t>TCLU1610840</t>
  </si>
  <si>
    <t>ML-CN0819408</t>
  </si>
  <si>
    <t>TVC22000273</t>
  </si>
  <si>
    <t>2KSZ011925</t>
  </si>
  <si>
    <t>MRSU6080437</t>
  </si>
  <si>
    <t>ML-CN0819403</t>
  </si>
  <si>
    <t>SUDUN2KSZ011925A</t>
  </si>
  <si>
    <t>TVC22000274</t>
  </si>
  <si>
    <t>2KSZ011931</t>
  </si>
  <si>
    <t>MRSU6409667</t>
  </si>
  <si>
    <t>ML-CN0825444</t>
  </si>
  <si>
    <t>TVC22000278</t>
  </si>
  <si>
    <t>2KSZ013017</t>
  </si>
  <si>
    <t>SUDUN2KSZ013017A</t>
  </si>
  <si>
    <t>MAERSK LIMA 235 W</t>
  </si>
  <si>
    <t>BARTOLOMEU DIAS 242N</t>
  </si>
  <si>
    <t>2KSZ013018</t>
  </si>
  <si>
    <t>SUDUN2KSZ013018A</t>
  </si>
  <si>
    <t>TVC22000280</t>
  </si>
  <si>
    <t>2KSZ013019</t>
  </si>
  <si>
    <t>SUDUN2KSZ013019A</t>
  </si>
  <si>
    <t>TVC22000281</t>
  </si>
  <si>
    <t>2KSZ013020</t>
  </si>
  <si>
    <t>SUDUN2KSZ013020A</t>
  </si>
  <si>
    <t>TVC22000282</t>
  </si>
  <si>
    <t>2KSZ013021</t>
  </si>
  <si>
    <t>TVC22000283</t>
  </si>
  <si>
    <t>2KSZ013022</t>
  </si>
  <si>
    <t>SUDUN2KSZ013022A</t>
  </si>
  <si>
    <t>TC22000043</t>
  </si>
  <si>
    <t>2KSZ013025</t>
  </si>
  <si>
    <t>SUDUN2KSZ013025A</t>
  </si>
  <si>
    <t>TVC22000290</t>
  </si>
  <si>
    <t>SUDUN2KSZ013032A</t>
  </si>
  <si>
    <t>HAMMONIA BEROLINA 237S</t>
  </si>
  <si>
    <t>MAERSK LAVRAS 236W</t>
  </si>
  <si>
    <t>TVC22000291</t>
  </si>
  <si>
    <t>2KSZ013045</t>
  </si>
  <si>
    <t>TVC22000292</t>
  </si>
  <si>
    <t>SUDUN2KSZ013047A</t>
  </si>
  <si>
    <t>TVC22000293</t>
  </si>
  <si>
    <t>SUDUN2KSZ013030A</t>
  </si>
  <si>
    <t>TVC22000294</t>
  </si>
  <si>
    <t>TVC22000299</t>
  </si>
  <si>
    <t>SUDUN2KSZ013605A</t>
  </si>
  <si>
    <t>EVRIDIKI G 238S</t>
  </si>
  <si>
    <t>MAERSK LETICIA 237 W</t>
  </si>
  <si>
    <t>PEDRO ALVARES CABRAL 243N</t>
  </si>
  <si>
    <t>TVC22000300</t>
  </si>
  <si>
    <t>2KSZ013606</t>
  </si>
  <si>
    <t>TVC22000301</t>
  </si>
  <si>
    <t>SUDUN2KSZ013611A</t>
  </si>
  <si>
    <t>TVC22000302</t>
  </si>
  <si>
    <t>TVC22000307</t>
  </si>
  <si>
    <t>2KSZ013617</t>
  </si>
  <si>
    <t>ML-CN0888396</t>
  </si>
  <si>
    <t>SUDUN2KSZ013617A</t>
  </si>
  <si>
    <t>VIVALDI 239S</t>
  </si>
  <si>
    <t>SAN FELIPE 12W</t>
  </si>
  <si>
    <t>MAERSK NEWARK 243S</t>
  </si>
  <si>
    <t>TVC22000308</t>
  </si>
  <si>
    <t>2KSZ013625</t>
  </si>
  <si>
    <t>SUDUN2KSZ013636A</t>
  </si>
  <si>
    <t>TVC22000310</t>
  </si>
  <si>
    <t>TVC22000311</t>
  </si>
  <si>
    <t>TC22000045</t>
  </si>
  <si>
    <t xml:space="preserve">MRSU3629837 </t>
  </si>
  <si>
    <t>SUDUN2KSZ014185A</t>
  </si>
  <si>
    <t>SEASPAN GUAYAQUIL 240S</t>
  </si>
  <si>
    <t>MAERSK LA PAZ 239W</t>
  </si>
  <si>
    <t>ALIANCA LEBLON 247N</t>
  </si>
  <si>
    <t>TVC22000319</t>
  </si>
  <si>
    <t>2KSZ015467</t>
  </si>
  <si>
    <t>ML-CN0868775</t>
  </si>
  <si>
    <t>SUDUN2KSZ015467A</t>
  </si>
  <si>
    <t>Yantian-Busan</t>
  </si>
  <si>
    <t>MAERSK SEVILLE 244N</t>
  </si>
  <si>
    <t>Busan-Balboa</t>
  </si>
  <si>
    <t>A.P.MOLLER 244E</t>
  </si>
  <si>
    <t>Balboa-Manzanillo</t>
  </si>
  <si>
    <t>Rail</t>
  </si>
  <si>
    <t>Manzanillo-Manaus</t>
  </si>
  <si>
    <t>BALLENITA 250S</t>
  </si>
  <si>
    <t>Delay one week</t>
  </si>
  <si>
    <t>TVC22000320</t>
  </si>
  <si>
    <t>2KSZ015481</t>
  </si>
  <si>
    <t>TVC22000321</t>
  </si>
  <si>
    <t>TGBU4887075</t>
  </si>
  <si>
    <t>6347265680</t>
  </si>
  <si>
    <t>COSCO</t>
  </si>
  <si>
    <t>Shekou-Manzanillo</t>
  </si>
  <si>
    <t>KUALA LUMPUR EXPRESS 050E</t>
  </si>
  <si>
    <t>EXPRESS BRAZIL OLD0DS1MA</t>
  </si>
  <si>
    <t>Delay three weeks</t>
  </si>
  <si>
    <t xml:space="preserve">SEGU6831989			</t>
  </si>
  <si>
    <t>TVC22000323</t>
  </si>
  <si>
    <t>6347265681</t>
  </si>
  <si>
    <t xml:space="preserve">OOCU7406332			</t>
  </si>
  <si>
    <t>6347265689</t>
  </si>
  <si>
    <t>TVC22E00025</t>
  </si>
  <si>
    <t>夹具</t>
  </si>
  <si>
    <t>TVC22000324</t>
  </si>
  <si>
    <t>DFSU7394363</t>
  </si>
  <si>
    <t>FFAU3603989</t>
  </si>
  <si>
    <t>TVC22000326</t>
  </si>
  <si>
    <t>SUDUN2KSZ015700A</t>
  </si>
  <si>
    <t>GSL ELENI 245N</t>
  </si>
  <si>
    <t>CARSTEN MAERSK 246E</t>
  </si>
  <si>
    <t>Truck</t>
  </si>
  <si>
    <t>BOMAR PRAIA 251S</t>
  </si>
  <si>
    <t>TVC22000327</t>
  </si>
  <si>
    <t>SUDUN2KSZ015701A</t>
  </si>
  <si>
    <t>TVC22000328</t>
  </si>
  <si>
    <t>2KSZ015698</t>
  </si>
  <si>
    <t>TVC22000333</t>
  </si>
  <si>
    <t>SHZ5313941</t>
  </si>
  <si>
    <t xml:space="preserve">CMAU6215504			</t>
  </si>
  <si>
    <t xml:space="preserve">C8138786			</t>
  </si>
  <si>
    <t>NSZEC221117195A</t>
  </si>
  <si>
    <t>Longsail/CMA</t>
  </si>
  <si>
    <t>Shekou-Itapoa</t>
  </si>
  <si>
    <t>EVER ELITE 0BDDSW1MA</t>
  </si>
  <si>
    <t>Itapoa-Manaus</t>
  </si>
  <si>
    <t>MERCOSUL SANTOS 0BCCZN1MA</t>
  </si>
  <si>
    <t>Delay four weeks</t>
  </si>
  <si>
    <t>TVC22000334</t>
  </si>
  <si>
    <t>SHZ5314174</t>
  </si>
  <si>
    <t xml:space="preserve">CMAU8559601			</t>
  </si>
  <si>
    <t xml:space="preserve">C8131648			</t>
  </si>
  <si>
    <t>TVC22000335</t>
  </si>
  <si>
    <t>SHZ5314204</t>
  </si>
  <si>
    <t xml:space="preserve">SEKU4300503			</t>
  </si>
  <si>
    <t xml:space="preserve">C8131678			</t>
  </si>
  <si>
    <t>TVC22000336</t>
  </si>
  <si>
    <t>SHZ5314228</t>
  </si>
  <si>
    <t>CMAU7118828</t>
  </si>
  <si>
    <t>C8138736</t>
  </si>
  <si>
    <t>NSZEC221117195B</t>
  </si>
  <si>
    <t>TVC22000337</t>
  </si>
  <si>
    <t>SHZ5314230</t>
  </si>
  <si>
    <t>GCXU5872164</t>
  </si>
  <si>
    <t>C8131650</t>
  </si>
  <si>
    <t>TVC22000342</t>
  </si>
  <si>
    <t>SHZ5325809</t>
  </si>
  <si>
    <t>FFAU4429892</t>
  </si>
  <si>
    <t>SZX206130202</t>
  </si>
  <si>
    <t>CMA CGM LITANI 0BDDWW1MA</t>
  </si>
  <si>
    <t>MERCOSUL SUAPE 0BCD1N1MA</t>
  </si>
  <si>
    <t>TVC22000343</t>
  </si>
  <si>
    <t>SHZ5325810</t>
  </si>
  <si>
    <t>SHZ5325811</t>
  </si>
  <si>
    <t>BEAU4014252</t>
  </si>
  <si>
    <t>TVC22000345</t>
  </si>
  <si>
    <t>SHZ5324217</t>
  </si>
  <si>
    <t xml:space="preserve">CMAU8893141			</t>
  </si>
  <si>
    <t>SZX206130229</t>
  </si>
  <si>
    <t>TVC22000346</t>
  </si>
  <si>
    <t>SHZ5325807</t>
  </si>
  <si>
    <t>TVC22000347</t>
  </si>
  <si>
    <t>SHZ5325808</t>
  </si>
  <si>
    <t>CMAU4608797</t>
  </si>
  <si>
    <t>C8485932</t>
  </si>
  <si>
    <t>SZX206130232</t>
  </si>
  <si>
    <t>supplementary material</t>
  </si>
  <si>
    <t xml:space="preserve">WPE-2022417 </t>
  </si>
  <si>
    <t>TVC22000349</t>
  </si>
  <si>
    <t>TC22000048</t>
  </si>
  <si>
    <t>2KSZ015922</t>
  </si>
  <si>
    <t>SUDUN2KSZ015922A</t>
  </si>
  <si>
    <t>NORDMAAS 249W</t>
  </si>
  <si>
    <t>MAERSK LIMA 248W</t>
  </si>
  <si>
    <t>BARTOLOMEU DIAS 303N</t>
  </si>
  <si>
    <t>TC22000049</t>
  </si>
  <si>
    <t>2KSZ015923</t>
  </si>
  <si>
    <t>TVC22000350</t>
  </si>
  <si>
    <t>SHZ5330680</t>
  </si>
  <si>
    <t>SZX206147693</t>
  </si>
  <si>
    <t>MERCOSUL SUAPE  0BCD7N1MA</t>
  </si>
  <si>
    <t>SHZ5330799</t>
  </si>
  <si>
    <t>SHZ5330800</t>
  </si>
  <si>
    <t>SZX206147704</t>
  </si>
  <si>
    <t>TC22000050</t>
  </si>
  <si>
    <t>SHZ5346690</t>
  </si>
  <si>
    <t>TRHU4619501</t>
  </si>
  <si>
    <t>C5129972</t>
  </si>
  <si>
    <t>1050128020</t>
  </si>
  <si>
    <t>KN/CMA</t>
  </si>
  <si>
    <t>COSCO HELLAS 0PPEFE1MA</t>
  </si>
  <si>
    <t>CMA CGM PARANAGUA 0LDS0S1MA</t>
  </si>
  <si>
    <t>TC22000051</t>
  </si>
  <si>
    <t xml:space="preserve">CAIU9432326			</t>
  </si>
  <si>
    <t xml:space="preserve">C5139290			</t>
  </si>
  <si>
    <t>TC22000052</t>
  </si>
  <si>
    <t>SHZ5345295</t>
  </si>
  <si>
    <t>SZX221289355</t>
  </si>
  <si>
    <t>CEVA/CMA</t>
  </si>
  <si>
    <t>TC22000053</t>
  </si>
  <si>
    <t>TC22000054</t>
  </si>
  <si>
    <t>TVC22000355</t>
  </si>
  <si>
    <t>SHZ5346696</t>
  </si>
  <si>
    <t>TCLU1869609</t>
  </si>
  <si>
    <t>C5129980</t>
  </si>
  <si>
    <t>1050108331</t>
  </si>
  <si>
    <t>TVC22000356</t>
  </si>
  <si>
    <t>SHZ5346697</t>
  </si>
  <si>
    <t xml:space="preserve">BEAU5634875			</t>
  </si>
  <si>
    <t xml:space="preserve">C5139363			</t>
  </si>
  <si>
    <t>1050128009</t>
  </si>
  <si>
    <t>TVC22000360</t>
  </si>
  <si>
    <t>SHZ5348392</t>
  </si>
  <si>
    <t xml:space="preserve">CMAU3321415			</t>
  </si>
  <si>
    <t>1050158415</t>
  </si>
  <si>
    <t>CMA CGM HYDRA 0PPEHE1MA</t>
  </si>
  <si>
    <t>LUTETIA  0LD0JS1MA</t>
  </si>
  <si>
    <t>First Leg ETA delayed</t>
  </si>
  <si>
    <t xml:space="preserve">FCIU9344901			</t>
  </si>
  <si>
    <t>C3386084</t>
  </si>
  <si>
    <t>C3386143</t>
  </si>
  <si>
    <t>TC22000055</t>
  </si>
  <si>
    <t>CMAU6935295</t>
  </si>
  <si>
    <t>C8184733</t>
  </si>
  <si>
    <t>1050158253</t>
  </si>
  <si>
    <t>SHZ5348386</t>
  </si>
  <si>
    <t xml:space="preserve">TGBU6754580			</t>
  </si>
  <si>
    <t xml:space="preserve">C3610880			</t>
  </si>
  <si>
    <t>TVC22000368</t>
  </si>
  <si>
    <t>SHZ5363746</t>
  </si>
  <si>
    <t>SZX221305531</t>
  </si>
  <si>
    <t>APL YANGSHAN  0PPTME1MA</t>
  </si>
  <si>
    <t>TVC22000369</t>
  </si>
  <si>
    <t>TC22000057</t>
  </si>
  <si>
    <t>SHZ5361839</t>
  </si>
  <si>
    <t>SZX221339508</t>
  </si>
  <si>
    <t>TC22000058</t>
  </si>
  <si>
    <t>SHZ5374975</t>
  </si>
  <si>
    <t>SZX306215097</t>
  </si>
  <si>
    <t>CMA CGM MUSCA 0PPENE1MA</t>
  </si>
  <si>
    <t>EXPRESS FRANCE  0LD0NS1MA</t>
  </si>
  <si>
    <t>TC22000059</t>
  </si>
  <si>
    <t>SHZ5375182</t>
  </si>
  <si>
    <t>TVC22000372</t>
  </si>
  <si>
    <t>SHZ5375183</t>
  </si>
  <si>
    <t>SHZ5375186</t>
  </si>
  <si>
    <t>SHZ5375190</t>
  </si>
  <si>
    <t>TVC23000001</t>
  </si>
  <si>
    <t>SHZ5378807</t>
  </si>
  <si>
    <t>TVC23000007</t>
  </si>
  <si>
    <t>SUDUN2KSZ016880A</t>
  </si>
  <si>
    <t>ARTOTINA 303S</t>
  </si>
  <si>
    <t xml:space="preserve"> MAERSK LUZ 302W</t>
  </si>
  <si>
    <t xml:space="preserve"> PEDRO ALVARES CABRAL 308N</t>
  </si>
  <si>
    <t>TVC23000008</t>
  </si>
  <si>
    <t>2KSZ016881</t>
  </si>
  <si>
    <t>TVC23000012</t>
  </si>
  <si>
    <t>TVC23000013</t>
  </si>
  <si>
    <t>2KSZ016898</t>
  </si>
  <si>
    <t>TVC23000015</t>
  </si>
  <si>
    <t>SUDUN2KSZ016939A</t>
  </si>
  <si>
    <t xml:space="preserve"> MAERSK NINGBO 304S</t>
  </si>
  <si>
    <t>MAERSK LINS 303W</t>
  </si>
  <si>
    <t>VICENTE PINZON 309N</t>
  </si>
  <si>
    <t>TVC23000016</t>
  </si>
  <si>
    <t>2KSZ016940</t>
  </si>
  <si>
    <t>TVC23000021</t>
  </si>
  <si>
    <t>SUDUN2KSZ016947A</t>
  </si>
  <si>
    <t>NORDMAAS 305W</t>
  </si>
  <si>
    <t>MAERSK LIRQUEN 305W</t>
  </si>
  <si>
    <t>BARTOLOMEU DIAS 311N</t>
  </si>
  <si>
    <t>TVC23000022</t>
  </si>
  <si>
    <t>2KSZ016948</t>
  </si>
  <si>
    <t>TVC23000024</t>
  </si>
  <si>
    <t>TVC23000025</t>
  </si>
  <si>
    <t>TVC23000026</t>
  </si>
  <si>
    <t>2KSZ016954</t>
  </si>
  <si>
    <t>TVC23000027</t>
  </si>
  <si>
    <t>2KSZ016994</t>
  </si>
  <si>
    <t>TVC23000028</t>
  </si>
  <si>
    <t>TVC23000029</t>
  </si>
  <si>
    <t>TVC23000030</t>
  </si>
  <si>
    <t>SHZ5403104</t>
  </si>
  <si>
    <t>SEKU5670020</t>
  </si>
  <si>
    <t>C9296975</t>
  </si>
  <si>
    <t>SZX230066692</t>
  </si>
  <si>
    <t xml:space="preserve"> CEVA/CMA</t>
  </si>
  <si>
    <t>SEASPAN HUDSON  0PPEVE1MA</t>
  </si>
  <si>
    <t>EXPRESS BRAZIL 0LD0VS1MA</t>
  </si>
  <si>
    <t>SHZ5403116</t>
  </si>
  <si>
    <t>SHZ5403117</t>
  </si>
  <si>
    <t>SHZ5403118</t>
  </si>
  <si>
    <t>SHZ5403119</t>
  </si>
  <si>
    <t xml:space="preserve">GLDU7448657			</t>
  </si>
  <si>
    <t>TVC23E00001</t>
  </si>
  <si>
    <t>TC23000001</t>
  </si>
  <si>
    <t>3KSZ000091</t>
  </si>
  <si>
    <t>SUDUN3KSZ000091A</t>
  </si>
  <si>
    <t>AS PIA 307S</t>
  </si>
  <si>
    <t>ZIM NORFOLK 8W</t>
  </si>
  <si>
    <t>PEDRO ALVARES CABRAL 312N</t>
  </si>
  <si>
    <t>TC23000002</t>
  </si>
  <si>
    <t>3KSZ000092</t>
  </si>
  <si>
    <t>TVC23000041</t>
  </si>
  <si>
    <t>TVC23000042</t>
  </si>
  <si>
    <t>TVC23E00002</t>
  </si>
  <si>
    <t>TVC23000043</t>
  </si>
  <si>
    <t>TVC23000044</t>
  </si>
  <si>
    <t>SUDUN3KSZ000083A</t>
  </si>
  <si>
    <t>MERATUS TOMINI 308 S</t>
  </si>
  <si>
    <t>MAERSK LANCO 307 W</t>
  </si>
  <si>
    <t>VICENTE PINZON 313 N</t>
  </si>
  <si>
    <t>3KSZ000088</t>
  </si>
  <si>
    <t>MIEU3020703</t>
  </si>
  <si>
    <t>MRKU5733072</t>
  </si>
  <si>
    <t>ML-CN2387014</t>
  </si>
  <si>
    <t>TVC23000060</t>
  </si>
  <si>
    <t>3KSZ000388</t>
  </si>
  <si>
    <t>SUDUN3KSZ000388A</t>
  </si>
  <si>
    <t>ARTOTINA 309S</t>
  </si>
  <si>
    <t>ATACAMA 308W</t>
  </si>
  <si>
    <t>SEBASTIAO CABOTO 314N</t>
  </si>
  <si>
    <t>TVC23000061</t>
  </si>
  <si>
    <t>3KSZ000389</t>
  </si>
  <si>
    <t>TVC23000062</t>
  </si>
  <si>
    <t>3KSZ000390</t>
  </si>
  <si>
    <t>TVC23000063</t>
  </si>
  <si>
    <t>3KSZ000391</t>
  </si>
  <si>
    <t>TVC23000064</t>
  </si>
  <si>
    <t>3KSZ000392</t>
  </si>
  <si>
    <t>TVC23000065</t>
  </si>
  <si>
    <t>3KSZ000393</t>
  </si>
  <si>
    <t>TVC23000066</t>
  </si>
  <si>
    <t>3KSZ000394</t>
  </si>
  <si>
    <t>TVC23000067</t>
  </si>
  <si>
    <t>3KSZ000395</t>
  </si>
  <si>
    <t>HASU4263418</t>
  </si>
  <si>
    <t>ML-CN2382538</t>
  </si>
  <si>
    <t>TVC23000068</t>
  </si>
  <si>
    <t>TVC23E00004</t>
  </si>
  <si>
    <t>SUDUN3KSZ000590A</t>
  </si>
  <si>
    <t>MAERSK NINGBO 310S</t>
  </si>
  <si>
    <t>MAERSK LABREA 309W</t>
  </si>
  <si>
    <t>BARTOLOMEU DIAS 315N</t>
  </si>
  <si>
    <t>3KSZ000602</t>
  </si>
  <si>
    <t>CMA CGM LIBRA OPPF3EIMA</t>
  </si>
  <si>
    <t>TBC</t>
  </si>
  <si>
    <t xml:space="preserve">TCKU6925884 </t>
  </si>
  <si>
    <t>ML-CN2322427</t>
  </si>
  <si>
    <t>VIVALDI 311S</t>
  </si>
  <si>
    <t>MAERSK LAVRAS 310W</t>
  </si>
  <si>
    <t>FERNAO DE MAGALHAES 316N</t>
  </si>
  <si>
    <t xml:space="preserve">SUDU6905931 </t>
  </si>
  <si>
    <t xml:space="preserve"> ML-CN2451855 </t>
  </si>
  <si>
    <t>Colar a Shipment Status&gt;&gt;&gt;&gt;&gt;</t>
  </si>
  <si>
    <t>Invoice</t>
  </si>
  <si>
    <t>MO</t>
  </si>
  <si>
    <t>Model</t>
  </si>
  <si>
    <t>PN &gt; BOM</t>
  </si>
  <si>
    <t>QTY</t>
  </si>
  <si>
    <t>QTY with Sum Invoice</t>
  </si>
  <si>
    <t>Container NO</t>
  </si>
  <si>
    <t>BL</t>
  </si>
  <si>
    <t>Invoice Date</t>
  </si>
  <si>
    <t>Resolver problema de quando tem e MO esta vazia</t>
  </si>
  <si>
    <t>TVC23000102</t>
  </si>
  <si>
    <t>M2233190BK</t>
  </si>
  <si>
    <t>SHZ5449161</t>
  </si>
  <si>
    <t xml:space="preserve">CMAU7495713 </t>
  </si>
  <si>
    <t xml:space="preserve"> C9893704</t>
  </si>
  <si>
    <t>SZX230177644</t>
  </si>
  <si>
    <t>COSCO HELLAS 0PPF7E1MA</t>
  </si>
  <si>
    <t>EXPRESS BRAZIL 0LD19S1MA</t>
  </si>
  <si>
    <t>TVC23000103</t>
  </si>
  <si>
    <t>SHZ5449162</t>
  </si>
  <si>
    <t xml:space="preserve">CMAU7518104 </t>
  </si>
  <si>
    <t xml:space="preserve"> C9893713 </t>
  </si>
  <si>
    <t>M22331K9BK</t>
  </si>
  <si>
    <t>TVC23000104</t>
  </si>
  <si>
    <t>M22331T0BK</t>
  </si>
  <si>
    <t>SHZ5449163</t>
  </si>
  <si>
    <t xml:space="preserve">TCNU2676638 </t>
  </si>
  <si>
    <t>C9315153</t>
  </si>
  <si>
    <t>TVC23000105</t>
  </si>
  <si>
    <t>M22331T1BK</t>
  </si>
  <si>
    <t>SHZ5449164</t>
  </si>
  <si>
    <t xml:space="preserve">CMAU7391160			</t>
  </si>
  <si>
    <t xml:space="preserve">C9888079			</t>
  </si>
  <si>
    <t>TVC23000106</t>
  </si>
  <si>
    <t>M22331T2BK</t>
  </si>
  <si>
    <t>SHZ5449215</t>
  </si>
  <si>
    <t xml:space="preserve">TGBU5204614			</t>
  </si>
  <si>
    <t xml:space="preserve">C9893750			</t>
  </si>
  <si>
    <t>TVC23000107</t>
  </si>
  <si>
    <t>M22331T3BK</t>
  </si>
  <si>
    <t>SHZ5449367</t>
  </si>
  <si>
    <t xml:space="preserve">TCNU2677104			</t>
  </si>
  <si>
    <t xml:space="preserve">C9893724			</t>
  </si>
  <si>
    <t>Test Ha cadastro da Engenharia?</t>
  </si>
  <si>
    <t>WO L10</t>
  </si>
  <si>
    <t>WO L06</t>
  </si>
  <si>
    <t>Santos-Itaguai</t>
  </si>
  <si>
    <t>Itaguai-Manaus</t>
  </si>
  <si>
    <t>VICENTE PINZON 313N</t>
  </si>
  <si>
    <t>Rolled to Itaguai due to a contingency plan, delay for 2 weeks</t>
  </si>
  <si>
    <t>EXPRESS FRANCE 0LDS6S1MA</t>
  </si>
  <si>
    <t>Second Leg ETA delayed</t>
  </si>
  <si>
    <t>CMA CGM VILA DO CONDE 0LD17S1MA</t>
  </si>
  <si>
    <t>TVC23000109</t>
  </si>
  <si>
    <t>M22332E5BK</t>
  </si>
  <si>
    <t>SHZ5460508</t>
  </si>
  <si>
    <t xml:space="preserve">TCLU6589982 </t>
  </si>
  <si>
    <t xml:space="preserve">C9881689 </t>
  </si>
  <si>
    <t>SZX230197469</t>
  </si>
  <si>
    <t>APL YANGSHAN 0PPF9E1MA</t>
  </si>
  <si>
    <t>TVC23000110</t>
  </si>
  <si>
    <t>M22332E6BK</t>
  </si>
  <si>
    <t>3KSZ001167</t>
  </si>
  <si>
    <t xml:space="preserve">TCLU5422054 </t>
  </si>
  <si>
    <t xml:space="preserve">ML-CN2313004 </t>
  </si>
  <si>
    <t>SUDUN3KSZ001167A</t>
  </si>
  <si>
    <t>AS PIA 313S</t>
  </si>
  <si>
    <t xml:space="preserve">ZIM XIAMEN 8W </t>
  </si>
  <si>
    <t>SEBASTIAO CABOTO 318N</t>
  </si>
  <si>
    <t>TVC23000111</t>
  </si>
  <si>
    <t>BXDGZ-23005联络单（出货完毕）</t>
  </si>
  <si>
    <t>ZIM XIAMEN 8W</t>
  </si>
  <si>
    <t>TVC23000112</t>
  </si>
  <si>
    <t>M22332J7BK</t>
  </si>
  <si>
    <t>3KSZ001168</t>
  </si>
  <si>
    <t xml:space="preserve">MRKU5149449 </t>
  </si>
  <si>
    <t xml:space="preserve">ML-CN2313087 </t>
  </si>
  <si>
    <t>TVC23000113</t>
  </si>
  <si>
    <t>3KSZ001169</t>
  </si>
  <si>
    <t xml:space="preserve">MRSU6383238 </t>
  </si>
  <si>
    <t xml:space="preserve">ML-CN2315007 </t>
  </si>
  <si>
    <t>M22332K1BK</t>
  </si>
  <si>
    <t>M22332J8BK</t>
  </si>
  <si>
    <t>TVC23000114</t>
  </si>
  <si>
    <t>3KSZ001170</t>
  </si>
  <si>
    <t xml:space="preserve">TCKU7703222 </t>
  </si>
  <si>
    <t xml:space="preserve">ML-CN2314767 </t>
  </si>
  <si>
    <t>TVC23000115</t>
  </si>
  <si>
    <t>M2233333BK</t>
  </si>
  <si>
    <t>3KSZ001171</t>
  </si>
  <si>
    <t xml:space="preserve">TCKU6891866 </t>
  </si>
  <si>
    <t>ML-CN2313176</t>
  </si>
  <si>
    <t>TVC23000116</t>
  </si>
  <si>
    <t>3KSZ001172</t>
  </si>
  <si>
    <t xml:space="preserve">TRHU5008739 </t>
  </si>
  <si>
    <t xml:space="preserve">ML-CN2313041 </t>
  </si>
  <si>
    <t>M22332J9BK</t>
  </si>
  <si>
    <t>M22332K0BK</t>
  </si>
  <si>
    <t>TVC23000118</t>
  </si>
  <si>
    <t>M22333Q3BK</t>
  </si>
  <si>
    <t>3KSZ001205</t>
  </si>
  <si>
    <t xml:space="preserve">TCKU7679790 </t>
  </si>
  <si>
    <t xml:space="preserve">ML-CN2311141 </t>
  </si>
  <si>
    <t>SUDUN3KSZ001205A</t>
  </si>
  <si>
    <t>SEASPAN HANNOVER 314S</t>
  </si>
  <si>
    <t>MAERSK LA PAZ 313 W</t>
  </si>
  <si>
    <t>BARTOLOMEU DIAS 319 N</t>
  </si>
  <si>
    <t>TVC23000119</t>
  </si>
  <si>
    <t>M22333Q4BK</t>
  </si>
  <si>
    <t>3KSZ001219</t>
  </si>
  <si>
    <t xml:space="preserve">MRSU3655266 </t>
  </si>
  <si>
    <t xml:space="preserve">ML-CN2426564 </t>
  </si>
  <si>
    <t>TVC23000120</t>
  </si>
  <si>
    <t>M22333J2BK</t>
  </si>
  <si>
    <t>3KSZ001220</t>
  </si>
  <si>
    <t xml:space="preserve">MRSU4657962 </t>
  </si>
  <si>
    <t>ML-CN2432061</t>
  </si>
  <si>
    <t>TVC23000121</t>
  </si>
  <si>
    <t>3KSZ001227</t>
  </si>
  <si>
    <t xml:space="preserve">MRSU3154201 </t>
  </si>
  <si>
    <t xml:space="preserve">ML-CN2426524 </t>
  </si>
  <si>
    <t>M22334E5BK</t>
  </si>
  <si>
    <t>TVC23000122</t>
  </si>
  <si>
    <t>3KSZ001228</t>
  </si>
  <si>
    <t xml:space="preserve">SUDU6828795 </t>
  </si>
  <si>
    <t xml:space="preserve"> ML-CN2422642 </t>
  </si>
  <si>
    <t>TVC23000125</t>
  </si>
  <si>
    <t>M2233548BK</t>
  </si>
  <si>
    <t>3KSZ001247</t>
  </si>
  <si>
    <t>MRKU3232261</t>
  </si>
  <si>
    <t xml:space="preserve">ML-CN2424794 </t>
  </si>
  <si>
    <t>SUDUN3KSZ001247A</t>
  </si>
  <si>
    <t>ARTOTINA 315S</t>
  </si>
  <si>
    <t>MAERSK LEBU 314 W</t>
  </si>
  <si>
    <t>TVC23000126</t>
  </si>
  <si>
    <t>M2233549BK</t>
  </si>
  <si>
    <t>3KSZ001248</t>
  </si>
  <si>
    <t>TRHU4985244</t>
  </si>
  <si>
    <t xml:space="preserve">ML-CN2310585 </t>
  </si>
  <si>
    <t>TVC23000127</t>
  </si>
  <si>
    <t>M22335T5BK</t>
  </si>
  <si>
    <t>3KSZ001249</t>
  </si>
  <si>
    <t>MSKU9276700</t>
  </si>
  <si>
    <t xml:space="preserve"> ML-CN2424953 </t>
  </si>
  <si>
    <t>TVC23000135</t>
  </si>
  <si>
    <t>M2234087BK</t>
  </si>
  <si>
    <t>3KSZ001306</t>
  </si>
  <si>
    <t xml:space="preserve">MSKU0802383 </t>
  </si>
  <si>
    <t>ML-CN2429873</t>
  </si>
  <si>
    <t>SUDUN3KSZ001306A</t>
  </si>
  <si>
    <t>MAERSK NINGBO 316S</t>
  </si>
  <si>
    <t>MAERSK LUZ 315W</t>
  </si>
  <si>
    <t>TVC23000136</t>
  </si>
  <si>
    <t>BXDGZ-23006海运联络单补料</t>
  </si>
  <si>
    <t>TVC23000137</t>
  </si>
  <si>
    <t>M2234088BK</t>
  </si>
  <si>
    <t>3KSZ001311</t>
  </si>
  <si>
    <t xml:space="preserve">MSKU1094479 </t>
  </si>
  <si>
    <t>ML-CN2420208</t>
  </si>
  <si>
    <t>TVC23000138</t>
  </si>
  <si>
    <t>M2234089BK</t>
  </si>
  <si>
    <t>3KSZ001316</t>
  </si>
  <si>
    <t xml:space="preserve">MRSU5195241 </t>
  </si>
  <si>
    <t>ML-CN2429857</t>
  </si>
  <si>
    <t>TVC23000139</t>
  </si>
  <si>
    <t>M2234090BK</t>
  </si>
  <si>
    <t>3KSZ001317</t>
  </si>
  <si>
    <t xml:space="preserve">MSKU1874808 </t>
  </si>
  <si>
    <t xml:space="preserve">ML-CN2423031 </t>
  </si>
  <si>
    <t>TVC23000140</t>
  </si>
  <si>
    <t>M2234091BK</t>
  </si>
  <si>
    <t xml:space="preserve">UETU5753225			</t>
  </si>
  <si>
    <t xml:space="preserve">SYA0629336			</t>
  </si>
  <si>
    <t>CMA CGM MUSCA 0PPFFE1MA</t>
  </si>
  <si>
    <t>TVC23000141</t>
  </si>
  <si>
    <t>M2234092BK</t>
  </si>
  <si>
    <t xml:space="preserve">CSNU6981207			</t>
  </si>
  <si>
    <t xml:space="preserve">SYA0629291			</t>
  </si>
  <si>
    <t>TVC23000142</t>
  </si>
  <si>
    <t>EX220(BR)|1.8.0</t>
  </si>
  <si>
    <t>0150804185</t>
  </si>
  <si>
    <t>M22340S5BK</t>
  </si>
  <si>
    <t>TRHU4942896</t>
  </si>
  <si>
    <t>SYA0629376</t>
  </si>
  <si>
    <t>TVC23000143</t>
  </si>
  <si>
    <t>M22340S6BK</t>
  </si>
  <si>
    <t xml:space="preserve">CSNU7217390 </t>
  </si>
  <si>
    <t xml:space="preserve"> SYA0629379 </t>
  </si>
  <si>
    <t>TVC23000144</t>
  </si>
  <si>
    <t>M22340S7BK</t>
  </si>
  <si>
    <t xml:space="preserve">OOCU8248967 </t>
  </si>
  <si>
    <t xml:space="preserve">SYA0629375 </t>
  </si>
  <si>
    <t>TVC23000152</t>
  </si>
  <si>
    <t>M22341N9BK</t>
  </si>
  <si>
    <t>CSNU7656114</t>
  </si>
  <si>
    <t xml:space="preserve">16087398      </t>
  </si>
  <si>
    <t>APL DUBLIN 0PPFHE1MA</t>
  </si>
  <si>
    <t>TVC23000153</t>
  </si>
  <si>
    <t>M22341P0BK</t>
  </si>
  <si>
    <t>SYA0627178</t>
  </si>
  <si>
    <t>TVC23000154</t>
  </si>
  <si>
    <t>M22341P2BK</t>
  </si>
  <si>
    <t>TGBU4883784</t>
  </si>
  <si>
    <t>SYA0627016</t>
  </si>
  <si>
    <t>TVC23000155</t>
  </si>
  <si>
    <t>M22341P3BK</t>
  </si>
  <si>
    <t>BMOU5680582</t>
  </si>
  <si>
    <t>SYA0627049</t>
  </si>
  <si>
    <t>TVC23000156</t>
  </si>
  <si>
    <t>M22341P4BK</t>
  </si>
  <si>
    <t>SEKU4024540</t>
  </si>
  <si>
    <t>SYA0627013</t>
  </si>
  <si>
    <t>TVC23000157</t>
  </si>
  <si>
    <t>M22341P5BK</t>
  </si>
  <si>
    <t xml:space="preserve">DRYU9735004 </t>
  </si>
  <si>
    <t xml:space="preserve">SYA0627189 </t>
  </si>
  <si>
    <t>TVC23000158</t>
  </si>
  <si>
    <t>M22341P6BK</t>
  </si>
  <si>
    <t>TRHU4181924</t>
  </si>
  <si>
    <t>SYA0628588</t>
  </si>
  <si>
    <t>M2234292BK</t>
  </si>
  <si>
    <t>TVC23000159</t>
  </si>
  <si>
    <t>M22341P1BK</t>
  </si>
  <si>
    <t>OOCU6877683</t>
  </si>
  <si>
    <t>SYA0627012</t>
  </si>
  <si>
    <t>TVC23000164</t>
  </si>
  <si>
    <t>M22342N6BK</t>
  </si>
  <si>
    <t>3KSZ001481</t>
  </si>
  <si>
    <t>MRSU6474370</t>
  </si>
  <si>
    <t>ML-CN2376483</t>
  </si>
  <si>
    <t>SUDUN3KSZ001481A</t>
  </si>
  <si>
    <t>HANSA BITBURG 317S</t>
  </si>
  <si>
    <t>MAERSK LAGUNA 317W</t>
  </si>
  <si>
    <t>FERNAO DE MAGALHAES 323N</t>
  </si>
  <si>
    <t>TVC23000165</t>
  </si>
  <si>
    <t>M22342N7BK</t>
  </si>
  <si>
    <t>3KSZ001486</t>
  </si>
  <si>
    <t>MRSU5859485</t>
  </si>
  <si>
    <t>ML-CN2365388</t>
  </si>
  <si>
    <t>TVC23000166</t>
  </si>
  <si>
    <t>M22342N8BK</t>
  </si>
  <si>
    <t>3KSZ001493</t>
  </si>
  <si>
    <t>TCKU7501432</t>
  </si>
  <si>
    <t>ML-CN2377119</t>
  </si>
  <si>
    <t>TVC23000167</t>
  </si>
  <si>
    <t>M22342N9BK</t>
  </si>
  <si>
    <t>3KSZ001494</t>
  </si>
  <si>
    <t>CAAU5225061</t>
  </si>
  <si>
    <t>ML-CN2380190</t>
  </si>
  <si>
    <t>TVC23000168</t>
  </si>
  <si>
    <t>M22342P0BK</t>
  </si>
  <si>
    <t>3KSZ001495</t>
  </si>
  <si>
    <t>MRSU4587382</t>
  </si>
  <si>
    <t>ML-CN2376373</t>
  </si>
  <si>
    <t>TVC23000169</t>
  </si>
  <si>
    <t>M22342P1BK</t>
  </si>
  <si>
    <t>3KSZ001548</t>
  </si>
  <si>
    <t>TGBU5068610</t>
  </si>
  <si>
    <t>ML-CN2375988</t>
  </si>
  <si>
    <t>TVC23000170</t>
  </si>
  <si>
    <t>M22342Q7BK</t>
  </si>
  <si>
    <t>3KSZ001549</t>
  </si>
  <si>
    <t>BEAU6296387</t>
  </si>
  <si>
    <t>ML-CN2374649</t>
  </si>
  <si>
    <t>TVC23000171</t>
  </si>
  <si>
    <t>M22343C9BK</t>
  </si>
  <si>
    <t>TGBU8705501</t>
  </si>
  <si>
    <t>14879974</t>
  </si>
  <si>
    <t>SEASPAN ZAMBEZI 054E</t>
  </si>
  <si>
    <t>TVC23000172</t>
  </si>
  <si>
    <t>M22343E0BK</t>
  </si>
  <si>
    <t>FFAU3224199</t>
  </si>
  <si>
    <t>14880028</t>
  </si>
  <si>
    <t>TVC23000173</t>
  </si>
  <si>
    <t>M22343E1BK</t>
  </si>
  <si>
    <t>CSNU7394056</t>
  </si>
  <si>
    <t>14880013</t>
  </si>
  <si>
    <t>TVC23000174</t>
  </si>
  <si>
    <t>M22343E2BK</t>
  </si>
  <si>
    <t>TRHU4011949</t>
  </si>
  <si>
    <t xml:space="preserve">14880033			</t>
  </si>
  <si>
    <t>TVC23000175</t>
  </si>
  <si>
    <t>M22343E3BK</t>
  </si>
  <si>
    <t>SEGU4178577</t>
  </si>
  <si>
    <t xml:space="preserve">14880873			</t>
  </si>
  <si>
    <t>TVC23000176</t>
  </si>
  <si>
    <t>M22343E4BK</t>
  </si>
  <si>
    <t>3KSZ001590</t>
  </si>
  <si>
    <t>TGBU6809024</t>
  </si>
  <si>
    <t>ML-CN2371393</t>
  </si>
  <si>
    <t>SUDUN3KSZ001590A</t>
  </si>
  <si>
    <t>AS PIA 319S</t>
  </si>
  <si>
    <t>MAERSK LIRQUEN 318W</t>
  </si>
  <si>
    <t>AMERICO VESPUCIO 324N</t>
  </si>
  <si>
    <t>TVC23000177</t>
  </si>
  <si>
    <t>M22343E5BK</t>
  </si>
  <si>
    <t>3KSZ001591</t>
  </si>
  <si>
    <t>MRSU5088222</t>
  </si>
  <si>
    <t>ML-CN2371417</t>
  </si>
  <si>
    <t>TVC23000178</t>
  </si>
  <si>
    <t>M22343E6BK</t>
  </si>
  <si>
    <t>3KSZ001592</t>
  </si>
  <si>
    <t>MRSU5918309</t>
  </si>
  <si>
    <t>ML-CN2371432</t>
  </si>
  <si>
    <t>TVC23000179</t>
  </si>
  <si>
    <t>M22344B3BK</t>
  </si>
  <si>
    <t>3KSZ001594</t>
  </si>
  <si>
    <t>MRSU4273782</t>
  </si>
  <si>
    <t>ML-CN2372079</t>
  </si>
  <si>
    <t>TVC23000180</t>
  </si>
  <si>
    <t>M22345L5BK</t>
  </si>
  <si>
    <t>3KSZ001595</t>
  </si>
  <si>
    <t>MSKU1478155</t>
  </si>
  <si>
    <t>ML-CN2379921</t>
  </si>
  <si>
    <t>M22345L6BK</t>
  </si>
  <si>
    <t>TVC23000181</t>
  </si>
  <si>
    <t>BXDGZ-23009海运联络单物料（代工厂原因补料，出货完毕）</t>
  </si>
  <si>
    <t>Grand Total</t>
  </si>
  <si>
    <t>Check cadastro MO</t>
  </si>
  <si>
    <t>Count of PN &gt; BOM</t>
  </si>
  <si>
    <t>Create MO</t>
  </si>
  <si>
    <t>Count</t>
  </si>
  <si>
    <t>BOM Version</t>
  </si>
  <si>
    <t>Esti. Delivery Date</t>
  </si>
  <si>
    <t>Total MO</t>
  </si>
  <si>
    <t xml:space="preserve"> Datas de entrega</t>
  </si>
  <si>
    <t>ok</t>
  </si>
  <si>
    <t>TVC23000184</t>
  </si>
  <si>
    <t>M22344S0BK</t>
  </si>
  <si>
    <t>CSNU7184403</t>
  </si>
  <si>
    <t>SYA1410352</t>
  </si>
  <si>
    <t>CMA CGM AQUILA 0PPFNE1MA</t>
  </si>
  <si>
    <t>LUTETIA 0LD1NS1MA</t>
  </si>
  <si>
    <t>TVC23000185</t>
  </si>
  <si>
    <t>M22344S1BK</t>
  </si>
  <si>
    <t>OOCU8377943</t>
  </si>
  <si>
    <t>SYA1410391</t>
  </si>
  <si>
    <t>TVC23000186</t>
  </si>
  <si>
    <t>M22346A6BK</t>
  </si>
  <si>
    <t>CSNU7491647</t>
  </si>
  <si>
    <t>SYA1410348</t>
  </si>
  <si>
    <t>TVC23000187</t>
  </si>
  <si>
    <t>M22346A7BK</t>
  </si>
  <si>
    <t>TRHU4693427</t>
  </si>
  <si>
    <t>SYA1410369</t>
  </si>
  <si>
    <t>TVC23000188</t>
  </si>
  <si>
    <t>M22346A8BK</t>
  </si>
  <si>
    <t xml:space="preserve">CSNU8515105 </t>
  </si>
  <si>
    <t>SYA1410324</t>
  </si>
  <si>
    <t>TVC23E00007</t>
  </si>
  <si>
    <t>设备物资买卖（代工厂购买）</t>
  </si>
  <si>
    <t>TVC23E00008</t>
  </si>
  <si>
    <t>设备物资买卖（TP赠送）</t>
  </si>
  <si>
    <t>Cont Inv</t>
  </si>
  <si>
    <t>Cont MO&amp;Qty</t>
  </si>
  <si>
    <t>Chave MO &amp; Qty</t>
  </si>
  <si>
    <t>Tem uma formula aq abaixo:</t>
  </si>
  <si>
    <t>AMERICO VESPUCIO 320N</t>
  </si>
  <si>
    <t>LOG IN DISCOVERY 14N</t>
  </si>
  <si>
    <t>LUTETIA 0LD1FS1MA -- CMA CGM FORT ST GEORGE 0LD1HS1MA</t>
  </si>
  <si>
    <t>FBLU0138760</t>
  </si>
  <si>
    <t>EXPRESS FRANCE 0LD1LS1MA</t>
  </si>
  <si>
    <t>TVC23000200</t>
  </si>
  <si>
    <t>M22344R6BK</t>
  </si>
  <si>
    <t>3KSZ001780</t>
  </si>
  <si>
    <t>GCXU5797190</t>
  </si>
  <si>
    <t>ML-CN2304896</t>
  </si>
  <si>
    <t>SUDUN3KSZ001780A</t>
  </si>
  <si>
    <t>ARTOTINA 321S</t>
  </si>
  <si>
    <t>MAERSK LANCO 320W</t>
  </si>
  <si>
    <t>SEBASTIAO CABOTO 326N</t>
  </si>
  <si>
    <t>TVC23000201</t>
  </si>
  <si>
    <t>M22344R7BK</t>
  </si>
  <si>
    <t>3KSZ001790</t>
  </si>
  <si>
    <t>MRSU6370966</t>
  </si>
  <si>
    <t>ML-CN2294005</t>
  </si>
  <si>
    <t>TVC23000202</t>
  </si>
  <si>
    <t>M22344R8BK</t>
  </si>
  <si>
    <t>3KSZ001804</t>
  </si>
  <si>
    <t>TLLU5797850</t>
  </si>
  <si>
    <t>ML-CN2293439</t>
  </si>
  <si>
    <t>TVC23000203</t>
  </si>
  <si>
    <t>M22344R9BK</t>
  </si>
  <si>
    <t>CSNU6497580</t>
  </si>
  <si>
    <t>SYA0622643</t>
  </si>
  <si>
    <t>CMA CGM VELA 0PPFPE1MA</t>
  </si>
  <si>
    <t>EXPRESS BRAZIL 0LD1PS1MA--LUTETIA 0LD1NS1MA</t>
  </si>
  <si>
    <t>854231</t>
  </si>
  <si>
    <t>TVC23000204</t>
  </si>
  <si>
    <t>M2235055BK</t>
  </si>
  <si>
    <t>OOCU7545770</t>
  </si>
  <si>
    <t>SYA0622646</t>
  </si>
  <si>
    <t>854239</t>
  </si>
  <si>
    <t>TVC23000205</t>
  </si>
  <si>
    <t>M2235056BK</t>
  </si>
  <si>
    <t>CSNU7826714</t>
  </si>
  <si>
    <t>SYA0624911</t>
  </si>
  <si>
    <t>TVC23000206</t>
  </si>
  <si>
    <t>M22350X0BK</t>
  </si>
  <si>
    <t>SEKU4682089</t>
  </si>
  <si>
    <t>SYA0624908</t>
  </si>
  <si>
    <t>TVC23000207</t>
  </si>
  <si>
    <t>M2235118BK</t>
  </si>
  <si>
    <t>FFAU2724482</t>
  </si>
  <si>
    <t>SYA0624904</t>
  </si>
  <si>
    <t>M2235162BK</t>
  </si>
</sst>
</file>

<file path=xl/styles.xml><?xml version="1.0" encoding="utf-8"?>
<styleSheet xmlns="http://schemas.openxmlformats.org/spreadsheetml/2006/main">
  <numFmts count="1">
    <numFmt numFmtId="164" formatCode="[$-10435]yyyy/mm/dd;@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Microsoft Sans Serif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164" fontId="0" fillId="0" borderId="0"/>
  </cellStyleXfs>
  <cellXfs count="42">
    <xf numFmtId="164" fontId="0" fillId="0" borderId="0" xfId="0"/>
    <xf numFmtId="164" fontId="0" fillId="0" borderId="0" xfId="0" applyProtection="1">
      <protection locked="0"/>
    </xf>
    <xf numFmtId="0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4" fontId="0" fillId="3" borderId="0" xfId="0" applyFill="1" applyProtection="1">
      <protection locked="0"/>
    </xf>
    <xf numFmtId="49" fontId="0" fillId="0" borderId="0" xfId="0" applyNumberFormat="1" applyProtection="1">
      <protection locked="0"/>
    </xf>
    <xf numFmtId="164" fontId="0" fillId="0" borderId="0" xfId="0" applyProtection="1"/>
    <xf numFmtId="164" fontId="1" fillId="2" borderId="0" xfId="0" applyFont="1" applyFill="1" applyProtection="1"/>
    <xf numFmtId="164" fontId="0" fillId="2" borderId="0" xfId="0" applyFill="1" applyProtection="1"/>
    <xf numFmtId="0" fontId="0" fillId="0" borderId="0" xfId="0" applyNumberFormat="1" applyProtection="1"/>
    <xf numFmtId="14" fontId="0" fillId="0" borderId="0" xfId="0" applyNumberFormat="1" applyProtection="1"/>
    <xf numFmtId="164" fontId="0" fillId="0" borderId="0" xfId="0" applyNumberFormat="1" applyProtection="1"/>
    <xf numFmtId="4" fontId="0" fillId="0" borderId="0" xfId="0" applyNumberFormat="1" applyProtection="1"/>
    <xf numFmtId="0" fontId="0" fillId="0" borderId="0" xfId="0" applyNumberFormat="1" applyAlignment="1" applyProtection="1">
      <alignment horizontal="left"/>
    </xf>
    <xf numFmtId="164" fontId="0" fillId="4" borderId="0" xfId="0" applyFill="1" applyProtection="1">
      <protection locked="0"/>
    </xf>
    <xf numFmtId="164" fontId="0" fillId="4" borderId="0" xfId="0" applyFill="1" applyAlignment="1">
      <alignment horizontal="left"/>
    </xf>
    <xf numFmtId="0" fontId="0" fillId="0" borderId="0" xfId="0" applyNumberFormat="1" applyAlignment="1">
      <alignment horizontal="center"/>
    </xf>
    <xf numFmtId="164" fontId="0" fillId="4" borderId="0" xfId="0" applyFill="1"/>
    <xf numFmtId="164" fontId="2" fillId="4" borderId="0" xfId="0" applyFont="1" applyFill="1" applyAlignment="1">
      <alignment horizontal="left"/>
    </xf>
    <xf numFmtId="164" fontId="0" fillId="4" borderId="0" xfId="0" applyFill="1" applyAlignment="1">
      <alignment horizontal="center"/>
    </xf>
    <xf numFmtId="0" fontId="0" fillId="4" borderId="0" xfId="0" applyNumberFormat="1" applyFill="1"/>
    <xf numFmtId="0" fontId="4" fillId="4" borderId="1" xfId="0" applyNumberFormat="1" applyFont="1" applyFill="1" applyBorder="1" applyAlignment="1">
      <alignment horizontal="center" vertical="top" wrapText="1"/>
    </xf>
    <xf numFmtId="0" fontId="0" fillId="2" borderId="0" xfId="0" applyNumberFormat="1" applyFill="1"/>
    <xf numFmtId="164" fontId="6" fillId="3" borderId="0" xfId="0" applyFont="1" applyFill="1"/>
    <xf numFmtId="0" fontId="6" fillId="3" borderId="0" xfId="0" applyNumberFormat="1" applyFont="1" applyFill="1" applyAlignment="1">
      <alignment horizontal="center"/>
    </xf>
    <xf numFmtId="164" fontId="6" fillId="5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Alignment="1">
      <alignment horizontal="center"/>
    </xf>
    <xf numFmtId="0" fontId="0" fillId="4" borderId="0" xfId="0" applyNumberFormat="1" applyFill="1" applyAlignment="1">
      <alignment horizontal="center"/>
    </xf>
    <xf numFmtId="0" fontId="7" fillId="4" borderId="0" xfId="0" applyNumberFormat="1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164" fontId="2" fillId="4" borderId="0" xfId="0" applyFont="1" applyFill="1" applyAlignment="1">
      <alignment horizontal="center"/>
    </xf>
    <xf numFmtId="164" fontId="0" fillId="4" borderId="2" xfId="0" applyFill="1" applyBorder="1"/>
    <xf numFmtId="0" fontId="0" fillId="0" borderId="3" xfId="0" applyNumberFormat="1" applyBorder="1" applyAlignment="1">
      <alignment horizontal="center"/>
    </xf>
    <xf numFmtId="19" fontId="0" fillId="0" borderId="0" xfId="0" applyNumberFormat="1"/>
    <xf numFmtId="0" fontId="4" fillId="6" borderId="1" xfId="0" applyNumberFormat="1" applyFont="1" applyFill="1" applyBorder="1" applyAlignment="1">
      <alignment horizontal="center" vertical="top" wrapText="1"/>
    </xf>
    <xf numFmtId="0" fontId="0" fillId="6" borderId="1" xfId="0" applyNumberFormat="1" applyFill="1" applyBorder="1"/>
    <xf numFmtId="0" fontId="5" fillId="4" borderId="1" xfId="0" applyNumberFormat="1" applyFont="1" applyFill="1" applyBorder="1" applyAlignment="1">
      <alignment vertical="top" wrapText="1"/>
    </xf>
    <xf numFmtId="0" fontId="3" fillId="4" borderId="1" xfId="0" applyNumberFormat="1" applyFont="1" applyFill="1" applyBorder="1" applyAlignment="1">
      <alignment horizontal="center" vertical="center" wrapText="1"/>
    </xf>
    <xf numFmtId="164" fontId="0" fillId="4" borderId="0" xfId="0" applyFill="1" applyAlignment="1">
      <alignment horizontal="center" vertical="center"/>
    </xf>
    <xf numFmtId="164" fontId="0" fillId="2" borderId="0" xfId="0" applyFill="1"/>
    <xf numFmtId="14" fontId="0" fillId="0" borderId="0" xfId="0" applyNumberFormat="1"/>
  </cellXfs>
  <cellStyles count="1">
    <cellStyle name="Normal" xfId="0" builtinId="0"/>
  </cellStyles>
  <dxfs count="85">
    <dxf>
      <fill>
        <patternFill patternType="solid"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5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BR-MAO\Purchasing\Compras%20FBRLA\INVOICES%20IMPORTADOS\TP-LINK\7.%20Cadastro%20MOs%20Invoices%20Engenharia\TABELA%20MAIS%20ATU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A MO"/>
    </sheetNames>
    <sheetDataSet>
      <sheetData sheetId="0">
        <row r="1">
          <cell r="D1" t="str">
            <v>MO</v>
          </cell>
        </row>
        <row r="2">
          <cell r="D2" t="str">
            <v>M222B5X3SK</v>
          </cell>
        </row>
        <row r="3">
          <cell r="D3" t="str">
            <v>M222B5X4SK</v>
          </cell>
        </row>
        <row r="4">
          <cell r="D4" t="str">
            <v>M222B5X5SK</v>
          </cell>
        </row>
        <row r="5">
          <cell r="D5" t="str">
            <v>M222B4F7SK</v>
          </cell>
        </row>
        <row r="6">
          <cell r="D6" t="str">
            <v>M222B5X1SK</v>
          </cell>
        </row>
        <row r="7">
          <cell r="D7" t="str">
            <v>M222B5X2SK</v>
          </cell>
        </row>
        <row r="8">
          <cell r="D8" t="str">
            <v>M222C1L6SK</v>
          </cell>
        </row>
        <row r="9">
          <cell r="D9" t="str">
            <v>M222C1L7SK</v>
          </cell>
        </row>
        <row r="10">
          <cell r="D10" t="str">
            <v>M222C1L9SK</v>
          </cell>
        </row>
        <row r="11">
          <cell r="D11" t="str">
            <v>M222C1L8SK</v>
          </cell>
        </row>
        <row r="12">
          <cell r="D12" t="str">
            <v>M222C1M0SK</v>
          </cell>
        </row>
        <row r="13">
          <cell r="D13" t="str">
            <v>M2228413BK</v>
          </cell>
        </row>
        <row r="14">
          <cell r="D14" t="str">
            <v>M2228036BK</v>
          </cell>
        </row>
        <row r="15">
          <cell r="D15" t="str">
            <v>M2228511BK</v>
          </cell>
        </row>
        <row r="16">
          <cell r="D16" t="str">
            <v>M222A3J2BK</v>
          </cell>
        </row>
        <row r="17">
          <cell r="D17" t="str">
            <v>M2228510BK</v>
          </cell>
        </row>
        <row r="18">
          <cell r="D18" t="str">
            <v>M22292K5BK</v>
          </cell>
        </row>
        <row r="19">
          <cell r="D19" t="str">
            <v>M222B0N2BK</v>
          </cell>
        </row>
        <row r="20">
          <cell r="D20" t="str">
            <v>M2229137BK</v>
          </cell>
        </row>
        <row r="21">
          <cell r="D21" t="str">
            <v>M22292K7BK</v>
          </cell>
        </row>
        <row r="22">
          <cell r="D22" t="str">
            <v>M222B2A9BK</v>
          </cell>
        </row>
        <row r="23">
          <cell r="D23" t="str">
            <v>M222A3J3BK</v>
          </cell>
        </row>
        <row r="24">
          <cell r="D24" t="str">
            <v>M222B2S3BK</v>
          </cell>
        </row>
        <row r="25">
          <cell r="D25" t="str">
            <v>M222C1Y8BK</v>
          </cell>
        </row>
        <row r="26">
          <cell r="D26" t="str">
            <v>M222B0N3BK</v>
          </cell>
        </row>
        <row r="27">
          <cell r="D27" t="str">
            <v>M222B4F9BK</v>
          </cell>
        </row>
        <row r="28">
          <cell r="D28" t="str">
            <v>M222C367BK</v>
          </cell>
        </row>
        <row r="29">
          <cell r="D29" t="str">
            <v>M222B2B0BK</v>
          </cell>
        </row>
        <row r="30">
          <cell r="D30" t="str">
            <v>M222B600BK</v>
          </cell>
        </row>
        <row r="31">
          <cell r="D31" t="str">
            <v>M222B2S4BK</v>
          </cell>
        </row>
        <row r="32">
          <cell r="D32" t="str">
            <v>M222C1M2BK</v>
          </cell>
        </row>
        <row r="33">
          <cell r="D33" t="str">
            <v>M222B2S5BK</v>
          </cell>
        </row>
        <row r="34">
          <cell r="D34" t="str">
            <v>M222C1M3BK</v>
          </cell>
        </row>
        <row r="35">
          <cell r="D35" t="str">
            <v>M222B4F8BK</v>
          </cell>
        </row>
        <row r="36">
          <cell r="D36" t="str">
            <v>M222C2T6BK</v>
          </cell>
        </row>
        <row r="37">
          <cell r="D37" t="str">
            <v>M222B601BK</v>
          </cell>
        </row>
        <row r="38">
          <cell r="D38" t="str">
            <v>M222C2T7BK</v>
          </cell>
        </row>
        <row r="39">
          <cell r="D39" t="str">
            <v>M222C1M1BK</v>
          </cell>
        </row>
        <row r="40">
          <cell r="D40" t="str">
            <v>M222C372BK</v>
          </cell>
        </row>
        <row r="41">
          <cell r="D41" t="str">
            <v>M222C373BK</v>
          </cell>
        </row>
        <row r="42">
          <cell r="D42" t="str">
            <v>M222C375BK</v>
          </cell>
        </row>
        <row r="43">
          <cell r="D43" t="str">
            <v>M222C374BK</v>
          </cell>
        </row>
        <row r="44">
          <cell r="D44" t="str">
            <v>M222C376BK</v>
          </cell>
        </row>
        <row r="45">
          <cell r="D45" t="str">
            <v>M222C6S8BK</v>
          </cell>
        </row>
        <row r="46">
          <cell r="D46" t="str">
            <v>M222C6S6BK</v>
          </cell>
        </row>
        <row r="47">
          <cell r="D47" t="str">
            <v>M222C6S9BK</v>
          </cell>
        </row>
        <row r="48">
          <cell r="D48" t="str">
            <v>M222C6S7BK</v>
          </cell>
        </row>
        <row r="49">
          <cell r="D49" t="str">
            <v>M222C6T0BK</v>
          </cell>
        </row>
        <row r="50">
          <cell r="D50" t="str">
            <v>M222C377BK</v>
          </cell>
        </row>
        <row r="51">
          <cell r="D51" t="str">
            <v>M222C6T1BK</v>
          </cell>
        </row>
        <row r="52">
          <cell r="D52" t="str">
            <v>M222C6T2BK</v>
          </cell>
        </row>
        <row r="53">
          <cell r="D53" t="str">
            <v>M222C6T5BK</v>
          </cell>
        </row>
        <row r="54">
          <cell r="D54" t="str">
            <v>M222C6T3BK</v>
          </cell>
        </row>
        <row r="55">
          <cell r="D55" t="str">
            <v>M222C6T6BK</v>
          </cell>
        </row>
        <row r="56">
          <cell r="D56" t="str">
            <v>M222C6T4BK</v>
          </cell>
        </row>
        <row r="57">
          <cell r="D57" t="str">
            <v>M222C6T7BK</v>
          </cell>
        </row>
        <row r="58">
          <cell r="D58" t="str">
            <v>M222C780BK</v>
          </cell>
        </row>
        <row r="59">
          <cell r="D59" t="str">
            <v>M222C781BK</v>
          </cell>
        </row>
        <row r="60">
          <cell r="D60" t="str">
            <v>M222C785BK</v>
          </cell>
        </row>
        <row r="61">
          <cell r="D61" t="str">
            <v>M222C786BK</v>
          </cell>
        </row>
        <row r="62">
          <cell r="D62" t="str">
            <v>M222C782BK</v>
          </cell>
        </row>
        <row r="63">
          <cell r="D63" t="str">
            <v>M222C783BK</v>
          </cell>
        </row>
        <row r="64">
          <cell r="D64" t="str">
            <v>M222C784BK</v>
          </cell>
        </row>
        <row r="65">
          <cell r="D65" t="str">
            <v>M222C787BK</v>
          </cell>
        </row>
        <row r="66">
          <cell r="D66" t="str">
            <v>M222C788BK</v>
          </cell>
        </row>
        <row r="67">
          <cell r="D67" t="str">
            <v>M22310C0BK</v>
          </cell>
        </row>
        <row r="68">
          <cell r="D68" t="str">
            <v>M22310C1BK</v>
          </cell>
        </row>
        <row r="69">
          <cell r="D69" t="str">
            <v>M22310C2BK</v>
          </cell>
        </row>
        <row r="70">
          <cell r="D70" t="str">
            <v>M222C8S1BK</v>
          </cell>
        </row>
        <row r="71">
          <cell r="D71" t="str">
            <v>M222C8R9BK</v>
          </cell>
        </row>
        <row r="72">
          <cell r="D72" t="str">
            <v>M222C8S0BK</v>
          </cell>
        </row>
        <row r="73">
          <cell r="D73" t="str">
            <v>M2232015BK</v>
          </cell>
        </row>
        <row r="74">
          <cell r="D74" t="str">
            <v>M2232016BK</v>
          </cell>
        </row>
        <row r="75">
          <cell r="D75" t="str">
            <v>M2232017BK</v>
          </cell>
        </row>
        <row r="76">
          <cell r="D76" t="str">
            <v>M22310F2SK</v>
          </cell>
        </row>
        <row r="77">
          <cell r="D77" t="str">
            <v>M22310F3SK</v>
          </cell>
        </row>
        <row r="78">
          <cell r="D78" t="str">
            <v>M222C8R7BK</v>
          </cell>
        </row>
        <row r="79">
          <cell r="D79" t="str">
            <v>M222C8R8BK</v>
          </cell>
        </row>
        <row r="80">
          <cell r="D80" t="str">
            <v>M22320F9BK</v>
          </cell>
        </row>
        <row r="81">
          <cell r="D81" t="str">
            <v>M2232014BK</v>
          </cell>
        </row>
        <row r="82">
          <cell r="D82" t="str">
            <v>M22321L7BK</v>
          </cell>
        </row>
        <row r="83">
          <cell r="D83" t="str">
            <v>M22321L8BK</v>
          </cell>
        </row>
        <row r="84">
          <cell r="D84" t="str">
            <v>M22321M1BK</v>
          </cell>
        </row>
        <row r="85">
          <cell r="D85" t="str">
            <v>M22321M2BK</v>
          </cell>
        </row>
        <row r="86">
          <cell r="D86" t="str">
            <v>M22321L9BK</v>
          </cell>
        </row>
        <row r="87">
          <cell r="D87" t="str">
            <v>M22321M0BK</v>
          </cell>
        </row>
        <row r="88">
          <cell r="D88" t="str">
            <v>M22321M3BK</v>
          </cell>
        </row>
        <row r="89">
          <cell r="D89" t="str">
            <v>M22321M4BK</v>
          </cell>
        </row>
        <row r="90">
          <cell r="D90" t="str">
            <v>M2232363BK</v>
          </cell>
        </row>
        <row r="91">
          <cell r="D91" t="str">
            <v>M2232364BK</v>
          </cell>
        </row>
        <row r="92">
          <cell r="D92" t="str">
            <v>M2232365BK</v>
          </cell>
        </row>
        <row r="93">
          <cell r="D93" t="str">
            <v>M2232366BK</v>
          </cell>
        </row>
        <row r="94">
          <cell r="D94" t="str">
            <v>M2232367BK</v>
          </cell>
        </row>
        <row r="95">
          <cell r="D95" t="str">
            <v>M2232375BK</v>
          </cell>
        </row>
        <row r="96">
          <cell r="D96" t="str">
            <v>M2232368BK</v>
          </cell>
        </row>
        <row r="97">
          <cell r="D97" t="str">
            <v>M2232369BK</v>
          </cell>
        </row>
        <row r="98">
          <cell r="D98" t="str">
            <v>M2232370BK</v>
          </cell>
        </row>
        <row r="99">
          <cell r="D99" t="str">
            <v>M2232371BK</v>
          </cell>
        </row>
        <row r="100">
          <cell r="D100" t="str">
            <v>M2232372BK</v>
          </cell>
        </row>
        <row r="101">
          <cell r="D101" t="str">
            <v>M2232373BK</v>
          </cell>
        </row>
        <row r="102">
          <cell r="D102" t="str">
            <v>M22310C8BK</v>
          </cell>
        </row>
        <row r="103">
          <cell r="D103" t="str">
            <v>M2233044BK</v>
          </cell>
        </row>
        <row r="104">
          <cell r="D104" t="str">
            <v>M22324M8BK</v>
          </cell>
        </row>
        <row r="105">
          <cell r="D105" t="str">
            <v>M22324M9BK</v>
          </cell>
        </row>
        <row r="106">
          <cell r="D106" t="str">
            <v>M22324N0BK</v>
          </cell>
        </row>
        <row r="107">
          <cell r="D107" t="str">
            <v>M22324P2BK</v>
          </cell>
        </row>
        <row r="108">
          <cell r="D108" t="str">
            <v>M22324P3BK</v>
          </cell>
        </row>
        <row r="109">
          <cell r="D109" t="str">
            <v>M22324N1BK</v>
          </cell>
        </row>
        <row r="110">
          <cell r="D110" t="str">
            <v>M22324N2BK</v>
          </cell>
        </row>
        <row r="111">
          <cell r="D111" t="str">
            <v>M22324N3BK</v>
          </cell>
        </row>
        <row r="112">
          <cell r="D112" t="str">
            <v>M22310C9BK</v>
          </cell>
        </row>
        <row r="113">
          <cell r="D113" t="str">
            <v>M22332K1BK</v>
          </cell>
        </row>
        <row r="114">
          <cell r="D114" t="str">
            <v>M22320X3BK</v>
          </cell>
        </row>
        <row r="115">
          <cell r="D115" t="str">
            <v>M2232107BK</v>
          </cell>
        </row>
        <row r="116">
          <cell r="D116" t="str">
            <v>M2232108BK</v>
          </cell>
        </row>
        <row r="117">
          <cell r="D117" t="str">
            <v>M22331T2BK</v>
          </cell>
        </row>
        <row r="118">
          <cell r="D118" t="str">
            <v>M22331T3BK</v>
          </cell>
        </row>
        <row r="119">
          <cell r="D119" t="str">
            <v>M22332E6BK</v>
          </cell>
        </row>
        <row r="120">
          <cell r="D120" t="str">
            <v>M2232437BK</v>
          </cell>
        </row>
        <row r="121">
          <cell r="D121" t="str">
            <v>M2233190BK</v>
          </cell>
        </row>
        <row r="122">
          <cell r="D122" t="str">
            <v>M2233045BK</v>
          </cell>
        </row>
        <row r="123">
          <cell r="D123" t="str">
            <v>M22331K9BK</v>
          </cell>
        </row>
        <row r="124">
          <cell r="D124" t="str">
            <v>M22332J7BK</v>
          </cell>
        </row>
        <row r="125">
          <cell r="D125" t="str">
            <v>M2233333BK</v>
          </cell>
        </row>
        <row r="126">
          <cell r="D126" t="str">
            <v>M22332J8BK</v>
          </cell>
        </row>
        <row r="127">
          <cell r="D127" t="str">
            <v>M22331T0BK</v>
          </cell>
        </row>
        <row r="128">
          <cell r="D128" t="str">
            <v>M22331T1BK</v>
          </cell>
        </row>
        <row r="129">
          <cell r="D129" t="str">
            <v>M22332E5BK</v>
          </cell>
        </row>
        <row r="130">
          <cell r="D130" t="str">
            <v>M22332K0BK</v>
          </cell>
        </row>
        <row r="131">
          <cell r="D131" t="str">
            <v>M2234090BK</v>
          </cell>
        </row>
        <row r="132">
          <cell r="D132" t="str">
            <v>M2234292BK</v>
          </cell>
        </row>
        <row r="133">
          <cell r="D133" t="str">
            <v>M22341P6BK</v>
          </cell>
        </row>
        <row r="134">
          <cell r="D134" t="str">
            <v>M22332J9BK</v>
          </cell>
        </row>
        <row r="135">
          <cell r="D135" t="str">
            <v>M22334E5BK</v>
          </cell>
        </row>
        <row r="136">
          <cell r="D136" t="str">
            <v>M22335T5BK</v>
          </cell>
        </row>
        <row r="137">
          <cell r="D137" t="str">
            <v>M2234091BK</v>
          </cell>
        </row>
        <row r="138">
          <cell r="D138" t="str">
            <v>M22333J2BK</v>
          </cell>
        </row>
        <row r="139">
          <cell r="D139" t="str">
            <v>M2234092BK</v>
          </cell>
        </row>
        <row r="140">
          <cell r="D140" t="str">
            <v>M22341P3BK</v>
          </cell>
        </row>
        <row r="141">
          <cell r="D141" t="str">
            <v>M22345L5BK</v>
          </cell>
        </row>
        <row r="142">
          <cell r="D142" t="str">
            <v>M22341P4BK</v>
          </cell>
        </row>
        <row r="143">
          <cell r="D143" t="str">
            <v>M22341P5BK</v>
          </cell>
        </row>
        <row r="144">
          <cell r="D144" t="str">
            <v>M22345L6BK</v>
          </cell>
        </row>
        <row r="145">
          <cell r="D145" t="str">
            <v>M22342N6BK</v>
          </cell>
        </row>
        <row r="146">
          <cell r="D146" t="str">
            <v>M22342N7BK</v>
          </cell>
        </row>
        <row r="147">
          <cell r="D147" t="str">
            <v>M22342N8BK</v>
          </cell>
        </row>
        <row r="148">
          <cell r="D148" t="str">
            <v>M22343E2BK</v>
          </cell>
        </row>
        <row r="149">
          <cell r="D149" t="str">
            <v>M22343E3BK</v>
          </cell>
        </row>
        <row r="150">
          <cell r="D150" t="str">
            <v>M22343E4BK</v>
          </cell>
        </row>
        <row r="151">
          <cell r="D151" t="str">
            <v>M2234087BK</v>
          </cell>
        </row>
        <row r="152">
          <cell r="D152" t="str">
            <v>M22341N9BK</v>
          </cell>
        </row>
        <row r="153">
          <cell r="D153" t="str">
            <v>M22341P0BK</v>
          </cell>
        </row>
        <row r="154">
          <cell r="D154" t="str">
            <v>M22341P1BK</v>
          </cell>
        </row>
        <row r="155">
          <cell r="D155" t="str">
            <v>M22342N9BK</v>
          </cell>
        </row>
        <row r="156">
          <cell r="D156" t="str">
            <v>M22342P0BK</v>
          </cell>
        </row>
        <row r="157">
          <cell r="D157" t="str">
            <v xml:space="preserve">M22342P1BK </v>
          </cell>
        </row>
        <row r="158">
          <cell r="D158" t="str">
            <v>M22343C9BK</v>
          </cell>
        </row>
        <row r="159">
          <cell r="D159" t="str">
            <v>M22343E0BK</v>
          </cell>
        </row>
        <row r="160">
          <cell r="D160" t="str">
            <v>M22343E1BK</v>
          </cell>
        </row>
        <row r="161">
          <cell r="D161" t="str">
            <v>M22333Q3BK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nanalmeida" refreshedDate="45068.592946180557" createdVersion="3" refreshedVersion="3" minRefreshableVersion="3" recordCount="299">
  <cacheSource type="worksheet">
    <worksheetSource ref="F2:R1048576" sheet="DataBase"/>
  </cacheSource>
  <cacheFields count="13">
    <cacheField name="PO" numFmtId="0">
      <sharedItems containsBlank="1" containsMixedTypes="1" containsNumber="1" containsInteger="1" minValue="9600000024" maxValue="9660002067"/>
    </cacheField>
    <cacheField name="Invoice Date" numFmtId="0">
      <sharedItems containsNonDate="0" containsDate="1" containsString="0" containsBlank="1" minDate="2022-07-13T00:00:00" maxDate="2023-05-18T00:00:00"/>
    </cacheField>
    <cacheField name="Invoice" numFmtId="0">
      <sharedItems containsBlank="1" count="275">
        <s v="TVC22000211"/>
        <s v="TVC22000212"/>
        <s v="TVC22000213"/>
        <s v="TVC22000214"/>
        <s v="TVC22000218"/>
        <s v="TVC22000219"/>
        <s v="TVC22000220"/>
        <s v="TVC22000221"/>
        <s v="TVC22000222"/>
        <s v="WXDG202207001"/>
        <s v="TVC22E00018"/>
        <s v="TVC22000226"/>
        <s v="TVC22000227"/>
        <s v="TVC22000228"/>
        <s v="TVC22000230"/>
        <s v="TVC22000229"/>
        <s v="TVC22000234"/>
        <s v="TVC22000235"/>
        <s v="TVC22000236"/>
        <s v="TVC22000237"/>
        <s v="TVC22000238"/>
        <s v="TVC22E00020"/>
        <s v="WXDG202207003"/>
        <s v="TC22000042"/>
        <s v="TVC22000246"/>
        <s v="TVC22000247"/>
        <s v="TVC22000248"/>
        <s v="TVC22000249"/>
        <s v="TVC22000250"/>
        <s v="TVC22000263"/>
        <s v="TVC22000264"/>
        <s v="TVC22E00022"/>
        <s v="TVC22000265"/>
        <s v="TVC22000266"/>
        <s v="TVC22000267"/>
        <s v="TVC22000271"/>
        <s v="TVC22000272"/>
        <s v="TVC22000273"/>
        <s v="TVC22000274"/>
        <s v="TVC22000278"/>
        <s v="TVC22000279"/>
        <s v="TVC22000280"/>
        <s v="TVC22000281"/>
        <s v="TVC22000282"/>
        <s v="TVC22000283"/>
        <s v="TC22000043"/>
        <s v="TVC22000290"/>
        <s v="TVC22000291"/>
        <s v="TVC22000292"/>
        <s v="TVC22000293"/>
        <s v="TVC22000294"/>
        <s v="TVC22000299"/>
        <s v="TVC22000300"/>
        <s v="TVC22000301"/>
        <s v="TVC22000302"/>
        <s v="TVC22000307"/>
        <s v="TVC22000308"/>
        <s v="TVC22000309"/>
        <s v="TVC22000310"/>
        <s v="TVC22000311"/>
        <s v="TC22000045"/>
        <s v="TVC22000319"/>
        <s v="TVC22000320"/>
        <s v="TVC22000321"/>
        <s v="TVC22000322"/>
        <s v="TVC22000323"/>
        <s v="TVC22E00025"/>
        <s v="TVC22000324"/>
        <s v="TVC22000325"/>
        <s v="TVC22000326"/>
        <s v="TVC22000327"/>
        <s v="TVC22000328"/>
        <s v="TVC22000333"/>
        <s v="TVC22000334"/>
        <s v="TVC22000335"/>
        <s v="TVC22000336"/>
        <s v="TVC22000337"/>
        <s v="TVC22000342"/>
        <s v="TVC22000343"/>
        <s v="TVC22000344"/>
        <s v="TVC22000345"/>
        <s v="TVC22000346"/>
        <s v="TVC22000347"/>
        <s v="TVC22000348"/>
        <s v="TVC22000349"/>
        <s v="TC22000048"/>
        <s v="TC22000049"/>
        <s v="TVC22000350"/>
        <s v="TVC22000351"/>
        <s v="TVC22000352"/>
        <s v="TVC22000353"/>
        <s v="TVC22000354"/>
        <s v="TC22000050"/>
        <s v="TC22000051"/>
        <s v="TC22000052"/>
        <s v="TC22000053"/>
        <s v="TC22000054"/>
        <s v="TVC22000355"/>
        <s v="TVC22000356"/>
        <s v="TVC22000360"/>
        <s v="TVC22000361"/>
        <s v="TVC22000362"/>
        <s v="TVC22000363"/>
        <s v="TC22000055"/>
        <s v="TC22000056"/>
        <s v="TVC22000368"/>
        <s v="TVC22000369"/>
        <s v="TC22000057"/>
        <s v="TC22000058"/>
        <s v="TC22000059"/>
        <s v="TVC22000372"/>
        <s v="TVC22000373"/>
        <s v="TVC22000374"/>
        <s v="TVC22000375"/>
        <s v="TVC23000001"/>
        <s v="TVC23000002"/>
        <s v="TVC23000007"/>
        <s v="TVC23000008"/>
        <s v="TVC23000009"/>
        <s v="TVC23000010"/>
        <s v="TVC23000011"/>
        <s v="TVC23000012"/>
        <s v="TVC23000013"/>
        <s v="TVC23000014"/>
        <s v="TVC23000015"/>
        <s v="TVC23000016"/>
        <s v="TVC23000017"/>
        <s v="TVC23000018"/>
        <s v="TVC23000019"/>
        <s v="TVC23000020"/>
        <s v="TVC23000021"/>
        <s v="TVC23000022"/>
        <s v="TVC23000023"/>
        <s v="TVC23000024"/>
        <s v="TVC23000025"/>
        <s v="TVC23000026"/>
        <s v="TVC23000027"/>
        <s v="TVC23000028"/>
        <s v="TVC23000029"/>
        <s v="TVC23000030"/>
        <s v="TVC23000031"/>
        <s v="TVC23000032"/>
        <s v="TVC23000033"/>
        <s v="TVC23000034"/>
        <s v="TVC23000035"/>
        <s v="TVC23E00001"/>
        <s v="TC23000001"/>
        <s v="TC23000002"/>
        <s v="TVC23000041"/>
        <s v="TVC23000042"/>
        <s v="TVC23E00002"/>
        <s v="TVC23000043"/>
        <s v="TVC23000044"/>
        <s v="TVC23000049"/>
        <s v="TVC23000051"/>
        <s v="TVC23000052"/>
        <s v="TVC23000053"/>
        <s v="TVC23E00003"/>
        <s v="TVC23000056"/>
        <s v="TVC23000054"/>
        <s v="TVC23000057"/>
        <s v="TVC23000055"/>
        <s v="TVC23000058"/>
        <s v="TVC23000059"/>
        <s v="TVC23000060"/>
        <s v="TVC23000061"/>
        <s v="TVC23000062"/>
        <s v="TVC23000063"/>
        <s v="TVC23000064"/>
        <s v="TVC23000065"/>
        <s v="TVC23000066"/>
        <s v="TVC23000067"/>
        <s v="TVC23000068"/>
        <s v="TVC23E00004"/>
        <s v="TVC23000072"/>
        <s v="TVC23000073"/>
        <s v="TVC23000074"/>
        <s v="TVC23000075"/>
        <s v="TVC23000076"/>
        <s v="TVC23000077"/>
        <s v="TVC23000078"/>
        <s v="TVC23000079"/>
        <s v="TVC23000080"/>
        <s v="TVC23000081"/>
        <s v="TVC23000082"/>
        <s v="TVC23000083"/>
        <s v="TVC23000084"/>
        <s v="TVC23000085"/>
        <s v="TVC23000086"/>
        <s v="TVC23000087"/>
        <s v="TVC23000088"/>
        <s v="TVC23000089"/>
        <s v="TVC23000090"/>
        <s v="TVC23000091"/>
        <s v="TVC23000092"/>
        <s v="TVC23000093"/>
        <s v="TVC23000094"/>
        <s v="TVC23000095"/>
        <s v="TVC23000096"/>
        <s v="TVC23000097"/>
        <s v="TVC23000098"/>
        <s v="TVC23000102"/>
        <s v="TVC23000103"/>
        <s v="TVC23000104"/>
        <s v="TVC23000105"/>
        <s v="TVC23000106"/>
        <s v="TVC23000107"/>
        <s v="TVC23000109"/>
        <s v="TVC23000110"/>
        <s v="TVC23000111"/>
        <s v="TVC23000112"/>
        <s v="TVC23000113"/>
        <s v="TVC23000114"/>
        <s v="TVC23000115"/>
        <s v="TVC23000116"/>
        <s v="TVC23000118"/>
        <s v="TVC23000119"/>
        <s v="TVC23000120"/>
        <s v="TVC23000121"/>
        <s v="TVC23000122"/>
        <s v="TVC23000125"/>
        <s v="TVC23000126"/>
        <s v="TVC23000127"/>
        <s v="TVC23000135"/>
        <s v="TVC23000136"/>
        <s v="TVC23000137"/>
        <s v="TVC23000138"/>
        <s v="TVC23000139"/>
        <s v="TVC23000140"/>
        <s v="TVC23000141"/>
        <s v="TVC23000142"/>
        <s v="TVC23000143"/>
        <s v="TVC23000144"/>
        <s v="TVC23000152"/>
        <s v="TVC23000153"/>
        <s v="TVC23000154"/>
        <s v="TVC23000155"/>
        <s v="TVC23000156"/>
        <s v="TVC23000157"/>
        <s v="TVC23000158"/>
        <s v="TVC23000159"/>
        <s v="TVC23000164"/>
        <s v="TVC23000165"/>
        <s v="TVC23000166"/>
        <s v="TVC23000167"/>
        <s v="TVC23000168"/>
        <s v="TVC23000169"/>
        <s v="TVC23000170"/>
        <s v="TVC23000171"/>
        <s v="TVC23000172"/>
        <s v="TVC23000173"/>
        <s v="TVC23000174"/>
        <s v="TVC23000175"/>
        <s v="TVC23000176"/>
        <s v="TVC23000177"/>
        <s v="TVC23000178"/>
        <s v="TVC23000179"/>
        <s v="TVC23000180"/>
        <s v="TVC23000181"/>
        <s v="TVC23000184"/>
        <s v="TVC23000185"/>
        <s v="TVC23000186"/>
        <s v="TVC23000187"/>
        <s v="TVC23000188"/>
        <s v="TVC23E00007"/>
        <s v="TVC23E00008"/>
        <s v="TVC23000200"/>
        <s v="TVC23000201"/>
        <s v="TVC23000202"/>
        <s v="TVC23000203"/>
        <s v="TVC23000204"/>
        <s v="TVC23000205"/>
        <s v="TVC23000206"/>
        <s v="TVC23000207"/>
        <m/>
      </sharedItems>
    </cacheField>
    <cacheField name="Model" numFmtId="164">
      <sharedItems containsBlank="1" count="34">
        <s v="EC220-G5(BR)|2.28.0"/>
        <s v="EC225-G5(BR)|1.8.0"/>
        <s v="MR30G(BR)|1.28.0"/>
        <s v="Equipment Leasing"/>
        <s v="Equipment Sales"/>
        <s v="EX220(BR)/1.29.0"/>
        <s v="MR70X(BR)|1.8.0"/>
        <s v="EX220(BR)|1.29.0"/>
        <s v="EC220-G5(BR)|3.8.0"/>
        <s v="supplementary material"/>
        <s v="Spare Parts or Quality the MO is BXDGZ-22001联络单（未出完）"/>
        <s v="Archer C6(BR)|4.8.0"/>
        <s v="EAP225(BR)|4.8.0"/>
        <s v="Spare Parts or Quality the MO is 联络单BXDGZ-22001剩余物料"/>
        <s v="Spare Parts or Quality the MO is 夹具物资"/>
        <s v="Spare Parts or Quality the MO is 补出巴西物资"/>
        <s v="Spare Parts or Quality the MO is BXDGZ-23003海运联络单物料"/>
        <s v="Spare Parts or Quality the MO is WIQC-22059 我司原因补料联络单"/>
        <s v="Spare Parts or Quality the MO is BXDGZ-23003/BXDGZ-22001代工厂原因补料联络单"/>
        <s v="MR60X(BR)|2.8.0"/>
        <s v="Deco M4(1-pack)(BR)|2.8.0"/>
        <s v="Deco M4(2-pack)(BR)|2.8.0"/>
        <s v="Spare Parts or Quality the MO is "/>
        <s v="EX220(BR) 1.28.0 "/>
        <s v="Spare Parts or Quality the MO is BXDGZ-23004联络单（出货完毕）"/>
        <s v="EX220(BR)|1.28.0"/>
        <s v="Spare Parts or Quality the MO is T&amp;R-CON-2303066 补发Deco M4机型电源彩盒"/>
        <s v="Spare Parts or Quality the MO is BXDGZ-23005联络单（出货完毕）"/>
        <s v="Spare Parts or Quality the MO is BXDGZ-23006海运联络单补料"/>
        <s v="EX220(BR)|1.8.0"/>
        <s v="BXDGZ-23009海运联络单物料（代工厂原因补料，出货完毕）"/>
        <s v="设备物资买卖（代工厂购买）"/>
        <s v="设备物资买卖（TP赠送）"/>
        <m/>
      </sharedItems>
    </cacheField>
    <cacheField name="PN &gt; BOM" numFmtId="164">
      <sharedItems containsBlank="1"/>
    </cacheField>
    <cacheField name="QTY" numFmtId="0">
      <sharedItems containsBlank="1" containsMixedTypes="1" containsNumber="1" containsInteger="1" minValue="600" maxValue="27000"/>
    </cacheField>
    <cacheField name="QTY with Sum Invoice" numFmtId="0">
      <sharedItems containsString="0" containsBlank="1" containsNumber="1" containsInteger="1" minValue="0" maxValue="37500"/>
    </cacheField>
    <cacheField name="MO" numFmtId="164">
      <sharedItems containsDate="1" containsBlank="1" containsMixedTypes="1" minDate="1899-12-30T00:00:00" maxDate="1899-12-31T00:00:00" count="227">
        <s v="M22270W8BK"/>
        <s v="M22270W9BK "/>
        <s v="M22270X0BK "/>
        <s v="Equipment Leasing"/>
        <s v="Equipment Sales"/>
        <s v="M2227207BK"/>
        <s v="M2227206BK"/>
        <s v="M2227337BK"/>
        <s v="M2227338BK"/>
        <s v="M2227339BK"/>
        <s v="M22272T6SK"/>
        <s v="M22274Q2BK"/>
        <s v="M22274Q3BK"/>
        <s v="M2228035BK"/>
        <s v="M2228036BK"/>
        <s v="M2228037BK"/>
        <s v="M22282J5BK"/>
        <s v="M22282J6BK"/>
        <s v="M2228413BK"/>
        <s v="M2228414BK"/>
        <s v="M2228415BK"/>
        <s v="M2228422BK"/>
        <s v="M22283H4SK"/>
        <s v="M22284W4BK"/>
        <s v="M2228510BK"/>
        <s v="M2228511BK"/>
        <s v="M2229136BK"/>
        <s v="M2229137BK"/>
        <s v="M22292K5BK"/>
        <s v="M22292K6BK"/>
        <s v="M22292K7BK"/>
        <s v="M22292K8BK"/>
        <s v="M22293T5SK"/>
        <s v="M22294Y1BK"/>
        <s v="M222A3J1BK"/>
        <s v="M222A3J2BK"/>
        <d v="1899-12-30T00:00:00"/>
        <s v="M222A3J3BK"/>
        <s v="M222B0N2BK"/>
        <s v="M222B0N3BK"/>
        <s v="M222B2A9BK"/>
        <s v="M222B2B0BK"/>
        <s v="M222B2S3BK"/>
        <s v="M222B2S4BK"/>
        <s v="M222B2S5BK"/>
        <s v="WPE-2022417 "/>
        <s v="M222B4F7SK"/>
        <s v="M222B4F8BK"/>
        <s v="M222B4F9BK"/>
        <s v="M222B5X1SK"/>
        <s v="M222B5X2SK"/>
        <s v="M222B5X3SK"/>
        <s v="M222B5X4SK"/>
        <s v="M222B5X5SK"/>
        <s v="M222B600BK"/>
        <s v="M222B601BK"/>
        <s v="M222C1M1BK"/>
        <s v="M222C1M2BK"/>
        <s v="M222C1M3BK"/>
        <s v="M222C1Y8BK"/>
        <s v="M222C1L6SK"/>
        <s v="M222C1L7SK"/>
        <s v="M222C2T6BK"/>
        <s v="M222C367BK"/>
        <s v="M222C1L9SK"/>
        <s v="M222C1L8SK"/>
        <s v="M222C1M0SK"/>
        <s v="M222C2T7BK"/>
        <s v="M222C372BK"/>
        <s v="M222C373BK"/>
        <s v="M222C375BK"/>
        <s v="M222C374BK"/>
        <s v="M222C376BK"/>
        <s v="M222C377BK"/>
        <s v="M222C6S6BK"/>
        <s v="M222C6S7BK"/>
        <s v="M222C6S8BK"/>
        <s v="M222C6S9BK"/>
        <s v="M222C6T0BK"/>
        <s v="M222C6T1BK"/>
        <s v="BXDGZ-22001联络单（未出完）"/>
        <s v="M222C6T2BK"/>
        <s v="M222C6T3BK"/>
        <s v="M222C6T4BK"/>
        <s v="M222C6T5BK"/>
        <s v="M222C6T6BK"/>
        <s v="M222C6T7BK"/>
        <s v="M222C780BK"/>
        <s v="M222C781BK"/>
        <s v="M222C782BK"/>
        <s v="M222C783BK"/>
        <s v="M222C784BK"/>
        <s v="M222C785BK"/>
        <s v="M222C786BK"/>
        <s v="M222C787BK"/>
        <s v="M222C788BK"/>
        <s v="M22310C0BK"/>
        <s v="M22310C1BK"/>
        <s v="M22310C2BK"/>
        <s v="M22310C8BK"/>
        <s v="M22310C9BK"/>
        <s v="M222C8S1BK"/>
        <s v="联络单BXDGZ-22001剩余物料"/>
        <s v="夹具物资"/>
        <s v="M222C8R9BK"/>
        <s v="M222C8S0BK"/>
        <s v="补出巴西物资"/>
        <s v="BXDGZ-23003海运联络单物料"/>
        <s v="M2232014BK"/>
        <s v="M2232015BK"/>
        <s v="M2232017BK"/>
        <s v="M222C8R7BK"/>
        <s v="M222C8R8BK"/>
        <s v="WIQC-22059 我司原因补料联络单"/>
        <s v="M22320F9BK"/>
        <s v="BXDGZ-23003/BXDGZ-22001代工厂原因补料联络单"/>
        <s v="M2232016BK"/>
        <s v="M22320X3BK"/>
        <s v="M2232107BK"/>
        <s v="M2232108BK"/>
        <s v="M22321L7BK"/>
        <s v="M22321L8BK"/>
        <s v="M22321L9BK"/>
        <s v="M22321M0BK"/>
        <s v="M22321M1BK"/>
        <s v="M22321M2BK"/>
        <s v="M22321M3BK"/>
        <s v="M22321M4BK"/>
        <s v="M2232363BK"/>
        <s v="M2232364BK"/>
        <s v="M2232365BK"/>
        <s v="M2232366BK"/>
        <s v="M2232367BK"/>
        <s v="M2232368BK"/>
        <s v="M2232369BK"/>
        <s v="M2232370BK"/>
        <s v="M2232371BK"/>
        <s v="M2232372BK"/>
        <s v="M2232373BK"/>
        <s v="M2232437BK"/>
        <s v="BXDGZ-23004联络单（出货完毕）"/>
        <s v="M2232375BK"/>
        <s v="M22324M8BK"/>
        <s v="M2233045BK"/>
        <s v="M22324M9BK"/>
        <s v="M22324N0BK"/>
        <s v="M22324N1BK"/>
        <s v="M22324N2BK"/>
        <s v="M22324N3BK"/>
        <s v="M22324P2BK"/>
        <s v="M22324P3BK"/>
        <s v="M2233044BK"/>
        <s v="T&amp;R-CON-2303066 补发Deco M4机型电源彩盒"/>
        <s v="M2233190BK"/>
        <s v="M22331K9BK"/>
        <s v="M22331T0BK"/>
        <s v="M22331T1BK"/>
        <s v="M22331T2BK"/>
        <s v="M22331T3BK"/>
        <s v="M22332E5BK"/>
        <s v="M22332E6BK"/>
        <s v="BXDGZ-23005联络单（出货完毕）"/>
        <s v="M22332J7BK"/>
        <s v="M22332K1BK"/>
        <s v="M22332J8BK"/>
        <s v="M2233333BK"/>
        <s v="M22332J9BK"/>
        <s v="M22332K0BK"/>
        <s v="M22333Q3BK"/>
        <s v="M22333Q4BK"/>
        <s v="M22333J2BK"/>
        <s v="M22334E5BK"/>
        <s v="M2233548BK"/>
        <s v="M2233549BK"/>
        <s v="M22335T5BK"/>
        <s v="M2234087BK"/>
        <s v="BXDGZ-23006海运联络单补料"/>
        <s v="M2234088BK"/>
        <s v="M2234089BK"/>
        <s v="M2234090BK"/>
        <s v="M2234091BK"/>
        <s v="M2234092BK"/>
        <s v="M22340S5BK"/>
        <s v="M22340S6BK"/>
        <s v="M22340S7BK"/>
        <s v="M22341N9BK"/>
        <s v="M22341P0BK"/>
        <s v="M22341P2BK"/>
        <s v="M22341P3BK"/>
        <s v="M22341P4BK"/>
        <s v="M22341P5BK"/>
        <s v="M22341P6BK"/>
        <s v="M2234292BK"/>
        <s v="M22341P1BK"/>
        <s v="M22342N6BK"/>
        <s v="M22342N7BK"/>
        <s v="M22342N8BK"/>
        <s v="M22342N9BK"/>
        <s v="M22342P0BK"/>
        <s v="M22342P1BK"/>
        <s v="M22342Q7BK"/>
        <s v="M22343C9BK"/>
        <s v="M22343E0BK"/>
        <s v="M22343E1BK"/>
        <s v="M22343E2BK"/>
        <s v="M22343E3BK"/>
        <s v="M22343E4BK"/>
        <s v="M22343E5BK"/>
        <s v="M22343E6BK"/>
        <s v="M22344B3BK"/>
        <s v="M22345L5BK"/>
        <s v="M22345L6BK"/>
        <s v="M22344S0BK"/>
        <s v="M22344S1BK"/>
        <s v="M22346A6BK"/>
        <s v="M22346A7BK"/>
        <s v="M22346A8BK"/>
        <s v="M22344R6BK"/>
        <s v="M22344R7BK"/>
        <s v="M22344R8BK"/>
        <s v="M22344R9BK"/>
        <s v="M2235055BK"/>
        <s v="M2235056BK"/>
        <s v="M22350X0BK"/>
        <s v="M2235118BK"/>
        <s v="M2235162BK"/>
        <m/>
      </sharedItems>
    </cacheField>
    <cacheField name="Container NO" numFmtId="164">
      <sharedItems containsBlank="1"/>
    </cacheField>
    <cacheField name="BL" numFmtId="0">
      <sharedItems containsBlank="1" containsMixedTypes="1" containsNumber="1" containsInteger="1" minValue="6347265682" maxValue="8037727610"/>
    </cacheField>
    <cacheField name="Esti. Delivery Date" numFmtId="164">
      <sharedItems containsNonDate="0" containsDate="1" containsString="0" containsBlank="1" minDate="2022-09-12T00:00:00" maxDate="2023-07-16T00:00:00" count="41">
        <d v="2022-09-12T00:00:00"/>
        <d v="2022-09-25T00:00:00"/>
        <d v="2022-10-02T00:00:00"/>
        <d v="2022-10-22T00:00:00"/>
        <d v="2022-11-09T00:00:00"/>
        <d v="2022-11-12T00:00:00"/>
        <d v="2022-11-15T00:00:00"/>
        <d v="2022-12-03T00:00:00"/>
        <d v="2022-12-28T00:00:00"/>
        <d v="2023-01-25T00:00:00"/>
        <d v="2023-01-03T00:00:00"/>
        <d v="2023-02-09T00:00:00"/>
        <d v="2023-02-16T00:00:00"/>
        <d v="2023-02-04T00:00:00"/>
        <d v="2023-02-15T00:00:00"/>
        <d v="2023-03-08T00:00:00"/>
        <d v="2023-03-11T00:00:00"/>
        <d v="2023-03-18T00:00:00"/>
        <d v="2023-04-15T00:00:00"/>
        <d v="2023-03-29T00:00:00"/>
        <d v="2023-04-08T00:00:00"/>
        <d v="2023-04-22T00:00:00"/>
        <d v="2023-04-29T00:00:00"/>
        <d v="2023-04-30T00:00:00"/>
        <d v="2023-05-06T00:00:00"/>
        <d v="2023-05-10T00:00:00"/>
        <d v="2023-05-17T00:00:00"/>
        <d v="2023-05-20T00:00:00"/>
        <d v="2023-05-27T00:00:00"/>
        <d v="2023-06-03T00:00:00"/>
        <d v="2023-06-13T00:00:00"/>
        <d v="2023-06-14T00:00:00"/>
        <d v="2023-06-24T00:00:00"/>
        <d v="2023-06-28T00:00:00"/>
        <d v="2023-07-01T00:00:00"/>
        <d v="2023-07-12T00:00:00"/>
        <d v="2023-07-15T00:00:00"/>
        <m/>
        <d v="2023-06-10T00:00:00" u="1"/>
        <d v="2023-06-07T00:00:00" u="1"/>
        <d v="2023-07-05T00:00:00" u="1"/>
      </sharedItems>
    </cacheField>
    <cacheField name="Check cadastro MO" numFmtId="164">
      <sharedItems containsBlank="1"/>
    </cacheField>
    <cacheField name="Test Ha cadastro da Engenharia?" numFmtId="164">
      <sharedItems containsBlank="1" count="126">
        <s v="PO &gt; ok!"/>
        <s v="Create MO"/>
        <m/>
        <s v="M222B2S3BK" u="1"/>
        <s v="M222C8S1BK" u="1"/>
        <s v="M222C6S8BK" u="1"/>
        <s v="M2232364BK" u="1"/>
        <s v="M222C782BK" u="1"/>
        <s v="M22324M9BK" u="1"/>
        <s v="M222C1M1BK" u="1"/>
        <s v="M2232367BK" u="1"/>
        <s v="M222C785BK" u="1"/>
        <s v="M222B600BK" u="1"/>
        <s v="M222C8R7BK" u="1"/>
        <s v="M222C788BK" u="1"/>
        <s v="M22331T2BK" u="1"/>
        <s v="M2228413BK" u="1"/>
        <s v="M2228511BK" u="1"/>
        <e v="#N/A" u="1"/>
        <s v="M222A3J3BK" u="1"/>
        <s v="M222C1L8SK" u="1"/>
        <s v="M22320F9BK" u="1"/>
        <s v="M222B5X1SK" u="1"/>
        <s v="M22292K7BK" u="1"/>
        <s v="M22321M1BK" u="1"/>
        <s v="M222B5X4SK" u="1"/>
        <s v="M2232015BK" u="1"/>
        <s v="M22321M4BK" u="1"/>
        <s v="M222B0N2BK" u="1"/>
        <s v="M222C372BK" u="1"/>
        <s v="M22310C2BK" u="1"/>
        <s v="M22321L7BK" u="1"/>
        <s v="M222C375BK" u="1"/>
        <s v="M222C6T0BK" u="1"/>
        <s v="M22310C8BK" u="1"/>
        <s v="M22320X3BK" u="1"/>
        <s v="M22324N1BK" u="1"/>
        <s v="M222C6T3BK" u="1"/>
        <s v="M222B4F7SK" u="1"/>
        <s v="M222B4F9BK" u="1"/>
        <s v="M222C6S6BK" u="1"/>
        <s v="M222C780BK" u="1"/>
        <s v="M222C6T6BK" u="1"/>
        <s v="M2232372BK" u="1"/>
        <s v="M2228036BK" u="1"/>
        <s v="M22332K1BK" u="1"/>
        <s v="M222B2S4BK" u="1"/>
        <s v="M222C6S9BK" u="1"/>
        <s v="M2232365BK" u="1"/>
        <s v="M222C783BK" u="1"/>
        <s v="M2232375BK" u="1"/>
        <s v="M222C1M0SK" u="1"/>
        <s v="M2233044BK" u="1"/>
        <s v="M222C1M2BK" u="1"/>
        <s v="M2232368BK" u="1"/>
        <s v="M222C786BK" u="1"/>
        <s v="M22331K9BK" u="1"/>
        <s v="M22332J7BK" u="1"/>
        <s v="M222B601BK" u="1"/>
        <s v="M222C8R8BK" u="1"/>
        <s v="M22331T3BK" u="1"/>
        <s v="M222C1L6SK" u="1"/>
        <s v="M222C1L9SK" u="1"/>
        <s v="M22292K5BK" u="1"/>
        <s v="M222B5X2SK" u="1"/>
        <s v="M22321M2BK" u="1"/>
        <s v="Analyze" u="1"/>
        <s v="M222B5X5SK" u="1"/>
        <s v="M222C2T6BK" u="1"/>
        <s v="M22310C0BK" u="1"/>
        <s v="M2232016BK" u="1"/>
        <s v="M222B0N3BK" u="1"/>
        <s v="M222C373BK" u="1"/>
        <s v="M22321L8BK" u="1"/>
        <s v="M222C1Y8BK" u="1"/>
        <s v="M222C376BK" u="1"/>
        <s v="M2232107BK" u="1"/>
        <s v="M222C6T1BK" u="1"/>
        <s v="M22310C9BK" u="1"/>
        <s v="M22324N2BK" u="1"/>
        <s v="M222C6T4BK" u="1"/>
        <s v="M22324P2BK" u="1"/>
        <s v="M2232370BK" u="1"/>
        <s v="M222C8S0BK" u="1"/>
        <s v="M222C6S7BK" u="1"/>
        <s v="M2232363BK" u="1"/>
        <s v="M222C781BK" u="1"/>
        <s v="M222C6T7BK" u="1"/>
        <s v="M22324M8BK" u="1"/>
        <s v="M2232373BK" u="1"/>
        <s v="M222B2S5BK" u="1"/>
        <s v="M2232366BK" u="1"/>
        <s v="M222C784BK" u="1"/>
        <s v="M2232437BK" u="1"/>
        <s v="M2233045BK" u="1"/>
        <s v="M222C1M3BK" u="1"/>
        <s v="M2232369BK" u="1"/>
        <s v="M222C787BK" u="1"/>
        <s v="M222C8R9BK" u="1"/>
        <s v="M2228510BK" u="1"/>
        <s v="M2233190BK" u="1"/>
        <s v="M222A3J2BK" u="1"/>
        <s v="M222C1L7SK" u="1"/>
        <s v="M222B2B0BK" u="1"/>
        <s v="M22321M0BK" u="1"/>
        <s v="M222B5X3SK" u="1"/>
        <s v="M2232014BK" u="1"/>
        <s v="M22321M3BK" u="1"/>
        <s v="M222B2A9BK" u="1"/>
        <s v="M2229137BK" u="1"/>
        <s v="M222C2T7BK" u="1"/>
        <s v="M22310C1BK" u="1"/>
        <s v="M2232017BK" u="1"/>
        <s v="M222C374BK" u="1"/>
        <s v="M22321L9BK" u="1"/>
        <s v="M222C367BK" u="1"/>
        <s v="M222C377BK" u="1"/>
        <s v="M2232108BK" u="1"/>
        <s v="M22324N0BK" u="1"/>
        <s v="M222C6T2BK" u="1"/>
        <s v="M22324N3BK" u="1"/>
        <s v="M222B4F8BK" u="1"/>
        <s v="M222C6T5BK" u="1"/>
        <s v="M22324P3BK" u="1"/>
        <s v="M2232371BK" u="1"/>
        <s v="M22332E6BK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">
  <r>
    <n v="9660001252"/>
    <d v="2022-07-13T00:00:00"/>
    <x v="0"/>
    <x v="0"/>
    <s v="0150803870"/>
    <n v="27000"/>
    <n v="27000"/>
    <x v="0"/>
    <s v="MRSU3851736"/>
    <s v="SUDUN2KSZ009724A"/>
    <x v="0"/>
    <e v="#N/A"/>
    <x v="0"/>
  </r>
  <r>
    <n v="9660001253"/>
    <d v="2022-07-13T00:00:00"/>
    <x v="1"/>
    <x v="0"/>
    <s v="0150803870"/>
    <n v="27000"/>
    <n v="27000"/>
    <x v="0"/>
    <s v="MSKU9943192"/>
    <s v="SUDUN2KSZ009724A"/>
    <x v="0"/>
    <e v="#N/A"/>
    <x v="0"/>
  </r>
  <r>
    <n v="9660001254"/>
    <d v="2022-07-14T00:00:00"/>
    <x v="2"/>
    <x v="0"/>
    <s v="0150803870"/>
    <n v="27000"/>
    <n v="27000"/>
    <x v="0"/>
    <s v="TCNU1837168"/>
    <s v="SUDUN2KSZ009724A"/>
    <x v="0"/>
    <e v="#N/A"/>
    <x v="0"/>
  </r>
  <r>
    <n v="9660001255"/>
    <d v="2022-07-14T00:00:00"/>
    <x v="3"/>
    <x v="0"/>
    <s v="0150803870"/>
    <n v="27000"/>
    <n v="27000"/>
    <x v="0"/>
    <s v="TCNU2748574"/>
    <s v="SUDUN2KSZ009724A"/>
    <x v="0"/>
    <e v="#N/A"/>
    <x v="0"/>
  </r>
  <r>
    <n v="9660001256"/>
    <d v="2022-07-14T00:00:00"/>
    <x v="4"/>
    <x v="1"/>
    <s v="0150803897"/>
    <n v="5500"/>
    <n v="5500"/>
    <x v="1"/>
    <s v="TCLU5436253"/>
    <s v="SUDUN2KSZ009732A"/>
    <x v="0"/>
    <e v="#N/A"/>
    <x v="0"/>
  </r>
  <r>
    <n v="9660001257"/>
    <d v="2022-07-15T00:00:00"/>
    <x v="5"/>
    <x v="2"/>
    <s v="0850800096"/>
    <n v="26000"/>
    <n v="26000"/>
    <x v="2"/>
    <s v="SUDU8815077"/>
    <s v="SUDUN2KSZ009737A"/>
    <x v="0"/>
    <e v="#N/A"/>
    <x v="0"/>
  </r>
  <r>
    <n v="9660001258"/>
    <d v="2022-07-15T00:00:00"/>
    <x v="6"/>
    <x v="2"/>
    <s v="0850800096"/>
    <n v="26000"/>
    <n v="26000"/>
    <x v="2"/>
    <s v="PONU7782870"/>
    <s v="SUDUN2KSZ009737A"/>
    <x v="0"/>
    <e v="#N/A"/>
    <x v="0"/>
  </r>
  <r>
    <n v="9660001259"/>
    <d v="2022-07-15T00:00:00"/>
    <x v="7"/>
    <x v="2"/>
    <s v="0850800096"/>
    <n v="26000"/>
    <n v="26000"/>
    <x v="2"/>
    <s v="MSKU1708448"/>
    <s v="SUDUN2KSZ009737A"/>
    <x v="0"/>
    <e v="#N/A"/>
    <x v="0"/>
  </r>
  <r>
    <n v="9660001260"/>
    <d v="2022-07-15T00:00:00"/>
    <x v="8"/>
    <x v="2"/>
    <s v="0850800096"/>
    <n v="26000"/>
    <n v="26000"/>
    <x v="2"/>
    <s v="HASU4002733"/>
    <s v="SUDUN2KSZ011133A"/>
    <x v="0"/>
    <e v="#N/A"/>
    <x v="0"/>
  </r>
  <r>
    <n v="9600000024"/>
    <d v="2022-07-15T00:00:00"/>
    <x v="9"/>
    <x v="3"/>
    <s v="Equipment Leasing"/>
    <s v="Equipment Leasing"/>
    <n v="0"/>
    <x v="3"/>
    <s v="HASU4002733"/>
    <s v="SUDUN2KSZ011133B"/>
    <x v="0"/>
    <e v="#N/A"/>
    <x v="0"/>
  </r>
  <r>
    <n v="9650000121"/>
    <d v="2022-07-15T00:00:00"/>
    <x v="10"/>
    <x v="4"/>
    <s v="Equipment Sales"/>
    <s v="Equipment Sales"/>
    <n v="0"/>
    <x v="4"/>
    <s v="HASU4002733"/>
    <s v="SUDUN2KSZ011133C"/>
    <x v="0"/>
    <e v="#N/A"/>
    <x v="0"/>
  </r>
  <r>
    <n v="9660001261"/>
    <d v="2022-07-20T00:00:00"/>
    <x v="11"/>
    <x v="2"/>
    <s v="0850800096"/>
    <n v="16500"/>
    <n v="16500"/>
    <x v="5"/>
    <s v="MRSU5690841"/>
    <s v="SUDUN2KSZ011258A"/>
    <x v="1"/>
    <e v="#N/A"/>
    <x v="0"/>
  </r>
  <r>
    <n v="9660001262"/>
    <d v="2022-07-20T00:00:00"/>
    <x v="12"/>
    <x v="2"/>
    <s v="0850800096"/>
    <n v="16500"/>
    <n v="16500"/>
    <x v="5"/>
    <s v="HASU4639681"/>
    <s v="SUDUN2KSZ011258A"/>
    <x v="1"/>
    <e v="#N/A"/>
    <x v="0"/>
  </r>
  <r>
    <n v="9660001263"/>
    <d v="2022-07-20T00:00:00"/>
    <x v="13"/>
    <x v="0"/>
    <s v="0150803870"/>
    <n v="21000"/>
    <n v="21000"/>
    <x v="6"/>
    <s v="MRSU3054389"/>
    <s v="SUDUN2KSZ011324A"/>
    <x v="1"/>
    <e v="#N/A"/>
    <x v="0"/>
  </r>
  <r>
    <n v="9660001265"/>
    <d v="2022-07-20T00:00:00"/>
    <x v="14"/>
    <x v="0"/>
    <s v="0850800096"/>
    <n v="21000"/>
    <n v="21000"/>
    <x v="6"/>
    <s v="MRKU4500332"/>
    <s v="SUDUN2KSZ011324A"/>
    <x v="1"/>
    <e v="#N/A"/>
    <x v="0"/>
  </r>
  <r>
    <n v="9660001264"/>
    <d v="2022-07-20T00:00:00"/>
    <x v="15"/>
    <x v="2"/>
    <s v="0150803870"/>
    <n v="16500"/>
    <n v="37500"/>
    <x v="5"/>
    <s v="MSKU0615470"/>
    <s v="SUDUN2KSZ011325A"/>
    <x v="1"/>
    <e v="#N/A"/>
    <x v="0"/>
  </r>
  <r>
    <n v="9660001264"/>
    <d v="2022-07-20T00:00:00"/>
    <x v="15"/>
    <x v="0"/>
    <s v="0150803870"/>
    <n v="21000"/>
    <n v="37500"/>
    <x v="6"/>
    <s v="MSKU0615470"/>
    <s v="SUDUN2KSZ011325A"/>
    <x v="1"/>
    <e v="#N/A"/>
    <x v="0"/>
  </r>
  <r>
    <n v="9660001270"/>
    <d v="2022-07-27T00:00:00"/>
    <x v="16"/>
    <x v="0"/>
    <s v="0150803870"/>
    <n v="13000"/>
    <n v="20000"/>
    <x v="7"/>
    <s v="TCKU6841783"/>
    <s v="SUDUN2KSZ009758A"/>
    <x v="1"/>
    <e v="#N/A"/>
    <x v="0"/>
  </r>
  <r>
    <n v="9660001270"/>
    <d v="2022-07-27T00:00:00"/>
    <x v="16"/>
    <x v="1"/>
    <s v="0150803897"/>
    <n v="7000"/>
    <n v="20000"/>
    <x v="8"/>
    <s v="TCKU6841783"/>
    <s v="SUDUN2KSZ009758A"/>
    <x v="1"/>
    <e v="#N/A"/>
    <x v="0"/>
  </r>
  <r>
    <n v="9660001271"/>
    <d v="2022-07-27T00:00:00"/>
    <x v="17"/>
    <x v="0"/>
    <s v="0150803870"/>
    <n v="13000"/>
    <n v="13000"/>
    <x v="7"/>
    <s v="MRSU3827642"/>
    <s v="SUDUN2KSZ009766A"/>
    <x v="1"/>
    <e v="#N/A"/>
    <x v="0"/>
  </r>
  <r>
    <n v="9660001272"/>
    <d v="2022-07-27T00:00:00"/>
    <x v="18"/>
    <x v="1"/>
    <s v="0150803897"/>
    <n v="7000"/>
    <n v="7000"/>
    <x v="8"/>
    <s v="MRSU4420203"/>
    <s v="SUDUN2KSZ009768A"/>
    <x v="1"/>
    <e v="#N/A"/>
    <x v="0"/>
  </r>
  <r>
    <n v="9660001273"/>
    <d v="2022-07-27T00:00:00"/>
    <x v="19"/>
    <x v="2"/>
    <s v="0850800096"/>
    <n v="16500"/>
    <n v="16500"/>
    <x v="9"/>
    <s v="TEMU6335558"/>
    <s v="SUDUN2KSZ009769A"/>
    <x v="1"/>
    <e v="#N/A"/>
    <x v="0"/>
  </r>
  <r>
    <n v="9660001274"/>
    <d v="2022-07-27T00:00:00"/>
    <x v="20"/>
    <x v="2"/>
    <s v="0850800096"/>
    <n v="16500"/>
    <n v="16500"/>
    <x v="9"/>
    <s v="MRSU4692330"/>
    <s v="SUDUN2KSZ009769A"/>
    <x v="1"/>
    <e v="#N/A"/>
    <x v="0"/>
  </r>
  <r>
    <n v="9650000121"/>
    <d v="2022-07-27T00:00:00"/>
    <x v="21"/>
    <x v="4"/>
    <s v="Equipment Sales"/>
    <s v="Equipment Sales"/>
    <n v="0"/>
    <x v="4"/>
    <s v="MRSU4818413"/>
    <s v="SUDUN2KSZ009771A"/>
    <x v="1"/>
    <e v="#N/A"/>
    <x v="0"/>
  </r>
  <r>
    <n v="9600000025"/>
    <d v="2022-07-27T00:00:00"/>
    <x v="22"/>
    <x v="3"/>
    <s v="Equipment Leasing"/>
    <s v="Equipment Leasing"/>
    <n v="0"/>
    <x v="3"/>
    <s v="MRSU4818413"/>
    <s v="SUDUN2KSZ009771B"/>
    <x v="1"/>
    <e v="#N/A"/>
    <x v="0"/>
  </r>
  <r>
    <n v="9660001313"/>
    <d v="2022-07-27T00:00:00"/>
    <x v="23"/>
    <x v="5"/>
    <s v="0150903896"/>
    <n v="4800"/>
    <n v="4800"/>
    <x v="10"/>
    <s v="MRSU4818413"/>
    <s v="SUDUN2KSZ009771C"/>
    <x v="1"/>
    <e v="#N/A"/>
    <x v="0"/>
  </r>
  <r>
    <n v="9660001275"/>
    <d v="2022-08-03T00:00:00"/>
    <x v="24"/>
    <x v="2"/>
    <s v="0850800096"/>
    <n v="16000"/>
    <n v="16000"/>
    <x v="11"/>
    <s v="PONU7957181"/>
    <s v="SUDUN2KSZ011867A"/>
    <x v="2"/>
    <e v="#N/A"/>
    <x v="0"/>
  </r>
  <r>
    <n v="9660001276"/>
    <d v="2022-08-03T00:00:00"/>
    <x v="25"/>
    <x v="2"/>
    <s v="0850800096"/>
    <n v="16000"/>
    <n v="16000"/>
    <x v="11"/>
    <s v="MSKU0910794"/>
    <s v="SUDUN2KSZ011867A"/>
    <x v="2"/>
    <e v="#N/A"/>
    <x v="0"/>
  </r>
  <r>
    <n v="9660001277"/>
    <d v="2022-08-03T00:00:00"/>
    <x v="26"/>
    <x v="0"/>
    <s v="0150803870"/>
    <n v="21300"/>
    <n v="21300"/>
    <x v="12"/>
    <s v="MRSU4167306"/>
    <s v="SUDUN2KSZ011870A"/>
    <x v="2"/>
    <e v="#N/A"/>
    <x v="0"/>
  </r>
  <r>
    <n v="9660001278"/>
    <d v="2022-08-03T00:00:00"/>
    <x v="27"/>
    <x v="0"/>
    <s v="0150803870"/>
    <n v="21300"/>
    <n v="21300"/>
    <x v="12"/>
    <s v="MRKU2094126"/>
    <s v="SUDUN2KSZ011870A"/>
    <x v="2"/>
    <e v="#N/A"/>
    <x v="0"/>
  </r>
  <r>
    <n v="9660001279"/>
    <d v="2022-08-03T00:00:00"/>
    <x v="28"/>
    <x v="0"/>
    <s v="0150803870"/>
    <n v="21300"/>
    <n v="21300"/>
    <x v="12"/>
    <s v="TRHU5092797"/>
    <s v="SUDUN2KSZ011870A"/>
    <x v="2"/>
    <e v="#N/A"/>
    <x v="0"/>
  </r>
  <r>
    <n v="9660001337"/>
    <d v="2022-08-17T00:00:00"/>
    <x v="29"/>
    <x v="2"/>
    <s v="0850800096"/>
    <n v="16000"/>
    <n v="16000"/>
    <x v="13"/>
    <s v="MRSU6118044"/>
    <s v="SUDUN2KSZ011904A"/>
    <x v="3"/>
    <e v="#N/A"/>
    <x v="0"/>
  </r>
  <r>
    <n v="9660001338"/>
    <d v="2022-08-17T00:00:00"/>
    <x v="30"/>
    <x v="2"/>
    <s v="0850800096"/>
    <n v="16000"/>
    <n v="16000"/>
    <x v="13"/>
    <s v="MRSU6085320"/>
    <s v="SUDUN2KSZ011905A"/>
    <x v="3"/>
    <e v="#N/A"/>
    <x v="0"/>
  </r>
  <r>
    <n v="9650000125"/>
    <d v="2022-08-17T00:00:00"/>
    <x v="31"/>
    <x v="4"/>
    <s v="Equipment Sales"/>
    <s v="Equipment Sales"/>
    <n v="0"/>
    <x v="4"/>
    <s v="MRSU6085320"/>
    <s v="SUDUN2KSZ011905B"/>
    <x v="3"/>
    <e v="#N/A"/>
    <x v="0"/>
  </r>
  <r>
    <n v="9660001339"/>
    <d v="2022-08-17T00:00:00"/>
    <x v="32"/>
    <x v="1"/>
    <s v="0150803897"/>
    <n v="5900"/>
    <n v="5900"/>
    <x v="14"/>
    <s v="TCLU5959249"/>
    <s v="SUDUN2KSZ011906A"/>
    <x v="3"/>
    <s v="M2228036BK"/>
    <x v="0"/>
  </r>
  <r>
    <n v="9660001340"/>
    <d v="2022-08-17T00:00:00"/>
    <x v="33"/>
    <x v="0"/>
    <s v="0150803870"/>
    <n v="14200"/>
    <n v="14200"/>
    <x v="15"/>
    <s v="CAAU6375451"/>
    <s v="SUDUN2KSZ011907A"/>
    <x v="3"/>
    <e v="#N/A"/>
    <x v="0"/>
  </r>
  <r>
    <n v="9660001341"/>
    <d v="2022-08-17T00:00:00"/>
    <x v="34"/>
    <x v="0"/>
    <s v="0150803870"/>
    <n v="14200"/>
    <n v="14200"/>
    <x v="15"/>
    <s v="MRSU4982957"/>
    <s v="SUDUN2KSZ011907A"/>
    <x v="3"/>
    <e v="#N/A"/>
    <x v="0"/>
  </r>
  <r>
    <n v="9660001386"/>
    <d v="2022-08-23T00:00:00"/>
    <x v="35"/>
    <x v="0"/>
    <s v="0150803870"/>
    <n v="14200"/>
    <n v="14200"/>
    <x v="16"/>
    <s v="MSKU0258562"/>
    <s v="SUDUN2KSZ011923A"/>
    <x v="3"/>
    <e v="#N/A"/>
    <x v="0"/>
  </r>
  <r>
    <n v="9660001387"/>
    <d v="2022-08-23T00:00:00"/>
    <x v="36"/>
    <x v="0"/>
    <s v="0150803870"/>
    <n v="14200"/>
    <n v="14200"/>
    <x v="16"/>
    <s v="TCLU1610840"/>
    <s v="SUDUN2KSZ011923A"/>
    <x v="3"/>
    <e v="#N/A"/>
    <x v="0"/>
  </r>
  <r>
    <n v="9660001388"/>
    <d v="2022-08-23T00:00:00"/>
    <x v="37"/>
    <x v="2"/>
    <s v="0850800096"/>
    <n v="16000"/>
    <n v="16000"/>
    <x v="17"/>
    <s v="MRSU6080437"/>
    <s v="SUDUN2KSZ011925A"/>
    <x v="3"/>
    <e v="#N/A"/>
    <x v="0"/>
  </r>
  <r>
    <n v="9660001389"/>
    <d v="2022-08-23T00:00:00"/>
    <x v="38"/>
    <x v="2"/>
    <s v="0850800096"/>
    <n v="16000"/>
    <n v="16000"/>
    <x v="17"/>
    <s v="MRSU6409667"/>
    <s v="SUDUN2KSZ011925A"/>
    <x v="3"/>
    <e v="#N/A"/>
    <x v="0"/>
  </r>
  <r>
    <n v="9660001391"/>
    <d v="2022-08-31T00:00:00"/>
    <x v="39"/>
    <x v="1"/>
    <s v="0150803897"/>
    <n v="7300"/>
    <n v="7300"/>
    <x v="18"/>
    <s v="MRKU3141433"/>
    <s v="SUDUN2KSZ013017A"/>
    <x v="4"/>
    <s v="M2228413BK"/>
    <x v="0"/>
  </r>
  <r>
    <n v="9660001392"/>
    <d v="2022-08-31T00:00:00"/>
    <x v="40"/>
    <x v="2"/>
    <s v="0850800096"/>
    <n v="12000"/>
    <n v="12000"/>
    <x v="19"/>
    <s v="GESU6832403"/>
    <s v="SUDUN2KSZ013018A"/>
    <x v="4"/>
    <e v="#N/A"/>
    <x v="0"/>
  </r>
  <r>
    <n v="9660001393"/>
    <d v="2022-08-31T00:00:00"/>
    <x v="41"/>
    <x v="1"/>
    <s v="0150803897"/>
    <n v="7300"/>
    <n v="19300"/>
    <x v="18"/>
    <s v="MRSU5396288"/>
    <s v="SUDUN2KSZ013019A"/>
    <x v="4"/>
    <s v="M2228413BK"/>
    <x v="0"/>
  </r>
  <r>
    <n v="9660001393"/>
    <d v="2022-08-31T00:00:00"/>
    <x v="41"/>
    <x v="2"/>
    <s v="0850800096"/>
    <n v="12000"/>
    <n v="19300"/>
    <x v="19"/>
    <s v="MRSU5396288"/>
    <s v="SUDUN2KSZ013019A"/>
    <x v="4"/>
    <e v="#N/A"/>
    <x v="0"/>
  </r>
  <r>
    <n v="9660001394"/>
    <d v="2022-08-31T00:00:00"/>
    <x v="42"/>
    <x v="0"/>
    <s v="0150803870"/>
    <n v="15300"/>
    <n v="15300"/>
    <x v="20"/>
    <s v="TCNU4189310"/>
    <s v="SUDUN2KSZ013020A"/>
    <x v="4"/>
    <e v="#N/A"/>
    <x v="0"/>
  </r>
  <r>
    <n v="9660001395"/>
    <d v="2022-08-31T00:00:00"/>
    <x v="43"/>
    <x v="0"/>
    <s v="0150803870"/>
    <n v="15300"/>
    <n v="15300"/>
    <x v="20"/>
    <s v="BEAU5754470"/>
    <s v="SUDUN2KSZ013020A"/>
    <x v="4"/>
    <e v="#N/A"/>
    <x v="0"/>
  </r>
  <r>
    <n v="9660001396"/>
    <d v="2022-08-31T00:00:00"/>
    <x v="44"/>
    <x v="0"/>
    <s v="0150803870"/>
    <n v="15300"/>
    <n v="19500"/>
    <x v="20"/>
    <s v="CAAU5179840"/>
    <s v="SUDUN2KSZ013022A"/>
    <x v="4"/>
    <e v="#N/A"/>
    <x v="0"/>
  </r>
  <r>
    <n v="9660001396"/>
    <d v="2022-08-31T00:00:00"/>
    <x v="44"/>
    <x v="6"/>
    <s v="0850800106"/>
    <n v="4200"/>
    <n v="19500"/>
    <x v="21"/>
    <s v="CAAU5179840"/>
    <s v="SUDUN2KSZ013022A"/>
    <x v="4"/>
    <e v="#N/A"/>
    <x v="0"/>
  </r>
  <r>
    <n v="9660001390"/>
    <d v="2022-08-31T00:00:00"/>
    <x v="45"/>
    <x v="7"/>
    <s v="0150903896"/>
    <n v="5100"/>
    <n v="5100"/>
    <x v="22"/>
    <s v="HASU4895174"/>
    <s v="SUDUN2KSZ013025A"/>
    <x v="4"/>
    <e v="#N/A"/>
    <x v="0"/>
  </r>
  <r>
    <n v="9660001495"/>
    <d v="2022-09-06T00:00:00"/>
    <x v="46"/>
    <x v="0"/>
    <s v="0150803870"/>
    <n v="14200"/>
    <n v="14200"/>
    <x v="23"/>
    <s v="MRKU4999371"/>
    <s v="SUDUN2KSZ013032A"/>
    <x v="4"/>
    <e v="#N/A"/>
    <x v="0"/>
  </r>
  <r>
    <n v="9660001496"/>
    <d v="2022-09-06T00:00:00"/>
    <x v="47"/>
    <x v="0"/>
    <s v="0150803870"/>
    <n v="14200"/>
    <n v="14200"/>
    <x v="23"/>
    <s v="FFAU2344883"/>
    <s v="SUDUN2KSZ013032A"/>
    <x v="4"/>
    <e v="#N/A"/>
    <x v="0"/>
  </r>
  <r>
    <n v="9660001497"/>
    <d v="2022-09-06T00:00:00"/>
    <x v="48"/>
    <x v="1"/>
    <s v="0150803897"/>
    <n v="5900"/>
    <n v="5900"/>
    <x v="24"/>
    <s v="SUDU8658229"/>
    <s v="SUDUN2KSZ013047A"/>
    <x v="4"/>
    <s v="M2228510BK"/>
    <x v="0"/>
  </r>
  <r>
    <n v="9660001498"/>
    <d v="2022-09-06T00:00:00"/>
    <x v="49"/>
    <x v="2"/>
    <s v="0850800096"/>
    <n v="16000"/>
    <n v="16000"/>
    <x v="25"/>
    <s v="MRSU6082640"/>
    <s v="SUDUN2KSZ013030A"/>
    <x v="4"/>
    <s v="M2228511BK"/>
    <x v="0"/>
  </r>
  <r>
    <n v="9660001499"/>
    <d v="2022-09-06T00:00:00"/>
    <x v="50"/>
    <x v="2"/>
    <s v="0850800096"/>
    <n v="16000"/>
    <n v="16000"/>
    <x v="25"/>
    <s v="MRSU4149982"/>
    <s v="SUDUN2KSZ013030A"/>
    <x v="4"/>
    <s v="M2228511BK"/>
    <x v="0"/>
  </r>
  <r>
    <n v="9660001503"/>
    <d v="2022-09-15T00:00:00"/>
    <x v="51"/>
    <x v="0"/>
    <s v="0150803870"/>
    <n v="14200"/>
    <n v="14200"/>
    <x v="26"/>
    <s v="MRKU5957560"/>
    <s v="SUDUN2KSZ013605A"/>
    <x v="5"/>
    <e v="#N/A"/>
    <x v="0"/>
  </r>
  <r>
    <n v="9660001504"/>
    <d v="2022-09-14T00:00:00"/>
    <x v="52"/>
    <x v="0"/>
    <s v="0150803870"/>
    <n v="14200"/>
    <n v="14200"/>
    <x v="26"/>
    <s v="PONU8045291"/>
    <s v="SUDUN2KSZ013605A"/>
    <x v="5"/>
    <e v="#N/A"/>
    <x v="0"/>
  </r>
  <r>
    <n v="9660001505"/>
    <d v="2022-09-15T00:00:00"/>
    <x v="53"/>
    <x v="2"/>
    <s v="0850800096"/>
    <n v="16000"/>
    <n v="16000"/>
    <x v="27"/>
    <s v="MRSU4871995"/>
    <s v="SUDUN2KSZ013611A"/>
    <x v="5"/>
    <s v="M2229137BK"/>
    <x v="0"/>
  </r>
  <r>
    <n v="9660001506"/>
    <d v="2022-09-14T00:00:00"/>
    <x v="54"/>
    <x v="2"/>
    <s v="0850800096"/>
    <n v="16000"/>
    <n v="16000"/>
    <x v="27"/>
    <s v="MSKU8763257"/>
    <s v="SUDUN2KSZ013611A"/>
    <x v="5"/>
    <s v="M2229137BK"/>
    <x v="0"/>
  </r>
  <r>
    <n v="9660001507"/>
    <d v="2022-09-22T00:00:00"/>
    <x v="55"/>
    <x v="2"/>
    <s v="0850800096"/>
    <n v="16000"/>
    <n v="16000"/>
    <x v="28"/>
    <s v="MRSU4262793"/>
    <s v="SUDUN2KSZ013617A"/>
    <x v="6"/>
    <s v="M22292K5BK"/>
    <x v="0"/>
  </r>
  <r>
    <n v="9660001508"/>
    <d v="2022-09-21T00:00:00"/>
    <x v="56"/>
    <x v="2"/>
    <s v="0850800096"/>
    <n v="16000"/>
    <n v="16000"/>
    <x v="28"/>
    <s v="TCNU6284316"/>
    <s v="SUDUN2KSZ013617A"/>
    <x v="6"/>
    <s v="M22292K5BK"/>
    <x v="0"/>
  </r>
  <r>
    <n v="9660001509"/>
    <d v="2022-09-22T00:00:00"/>
    <x v="57"/>
    <x v="0"/>
    <s v="0150803870"/>
    <n v="7100"/>
    <n v="7100"/>
    <x v="29"/>
    <s v="MRKU3355142"/>
    <s v="SUDUN2KSZ013636A"/>
    <x v="6"/>
    <e v="#N/A"/>
    <x v="0"/>
  </r>
  <r>
    <n v="9660001510"/>
    <d v="2022-09-21T00:00:00"/>
    <x v="58"/>
    <x v="1"/>
    <s v="0150803897"/>
    <n v="7300"/>
    <n v="7300"/>
    <x v="30"/>
    <s v="TLLU5112864"/>
    <s v="SUDUN2KSZ013615A"/>
    <x v="6"/>
    <s v="M22292K7BK"/>
    <x v="0"/>
  </r>
  <r>
    <n v="9660001511"/>
    <d v="2022-09-21T00:00:00"/>
    <x v="59"/>
    <x v="1"/>
    <s v="0150803897"/>
    <n v="7300"/>
    <n v="10500"/>
    <x v="30"/>
    <s v="TCKU7695960"/>
    <s v="SUDUN2KSZ013616A"/>
    <x v="6"/>
    <s v="M22292K7BK"/>
    <x v="0"/>
  </r>
  <r>
    <n v="9660001511"/>
    <d v="2022-09-21T00:00:00"/>
    <x v="59"/>
    <x v="6"/>
    <s v="0850800106"/>
    <n v="3200"/>
    <n v="10500"/>
    <x v="31"/>
    <s v="TCKU7695960"/>
    <s v="SUDUN2KSZ013616A"/>
    <x v="6"/>
    <e v="#N/A"/>
    <x v="0"/>
  </r>
  <r>
    <n v="9660001528"/>
    <d v="2022-09-28T00:00:00"/>
    <x v="60"/>
    <x v="7"/>
    <s v="0150903896"/>
    <n v="5100"/>
    <n v="5100"/>
    <x v="32"/>
    <s v="MRSU3629837 "/>
    <s v="SUDUN2KSZ014185A"/>
    <x v="7"/>
    <e v="#N/A"/>
    <x v="0"/>
  </r>
  <r>
    <n v="9660001653"/>
    <d v="2022-10-27T00:00:00"/>
    <x v="61"/>
    <x v="0"/>
    <s v="0150803870"/>
    <n v="14200"/>
    <n v="14200"/>
    <x v="33"/>
    <s v="MRKU5913027"/>
    <s v="SUDUN2KSZ015467A"/>
    <x v="8"/>
    <e v="#N/A"/>
    <x v="0"/>
  </r>
  <r>
    <n v="9660001654"/>
    <d v="2022-10-27T00:00:00"/>
    <x v="62"/>
    <x v="0"/>
    <s v="0150803870"/>
    <n v="14200"/>
    <n v="14200"/>
    <x v="33"/>
    <s v="MRSU5111997"/>
    <s v="SUDUN2KSZ015467A"/>
    <x v="8"/>
    <e v="#N/A"/>
    <x v="0"/>
  </r>
  <r>
    <n v="9660001655"/>
    <d v="2022-11-02T00:00:00"/>
    <x v="63"/>
    <x v="0"/>
    <s v="0150803870"/>
    <n v="14300"/>
    <n v="14300"/>
    <x v="34"/>
    <s v="TGBU4887075"/>
    <s v="6347265680"/>
    <x v="9"/>
    <e v="#N/A"/>
    <x v="0"/>
  </r>
  <r>
    <n v="9660001656"/>
    <d v="2022-11-02T00:00:00"/>
    <x v="64"/>
    <x v="0"/>
    <s v="0150803870"/>
    <n v="14300"/>
    <n v="14300"/>
    <x v="34"/>
    <s v="SEGU6831989_x0009__x0009__x0009_"/>
    <s v="6347265680"/>
    <x v="9"/>
    <e v="#N/A"/>
    <x v="0"/>
  </r>
  <r>
    <n v="9660001657"/>
    <d v="2022-11-02T00:00:00"/>
    <x v="65"/>
    <x v="8"/>
    <s v="0150803952"/>
    <n v="7100"/>
    <n v="7100"/>
    <x v="35"/>
    <s v="OOCU7406332_x0009__x0009__x0009_"/>
    <s v="6347265689"/>
    <x v="9"/>
    <s v="M222A3J2BK"/>
    <x v="0"/>
  </r>
  <r>
    <n v="9650000150"/>
    <d v="2022-11-02T00:00:00"/>
    <x v="66"/>
    <x v="4"/>
    <s v="夹具"/>
    <s v="夹具"/>
    <n v="0"/>
    <x v="36"/>
    <s v="OOCU7406332_x0009__x0009__x0009_"/>
    <s v="6347265681"/>
    <x v="9"/>
    <e v="#N/A"/>
    <x v="0"/>
  </r>
  <r>
    <n v="9660001658"/>
    <d v="2022-11-03T00:00:00"/>
    <x v="67"/>
    <x v="2"/>
    <s v="0850800096"/>
    <n v="16000"/>
    <n v="16000"/>
    <x v="37"/>
    <s v="DFSU7394363"/>
    <n v="6347265682"/>
    <x v="9"/>
    <s v="M222A3J3BK"/>
    <x v="0"/>
  </r>
  <r>
    <n v="9660001659"/>
    <d v="2022-11-04T00:00:00"/>
    <x v="68"/>
    <x v="2"/>
    <s v="0850800096"/>
    <n v="16000"/>
    <n v="16000"/>
    <x v="37"/>
    <s v="FFAU3603989"/>
    <n v="6347265682"/>
    <x v="9"/>
    <s v="M222A3J3BK"/>
    <x v="0"/>
  </r>
  <r>
    <n v="9660001666"/>
    <d v="2022-11-11T00:00:00"/>
    <x v="69"/>
    <x v="8"/>
    <s v="0150803952"/>
    <n v="7100"/>
    <n v="7100"/>
    <x v="38"/>
    <s v="TCKU6816604"/>
    <s v="SUDUN2KSZ015700A"/>
    <x v="10"/>
    <s v="M222B0N2BK"/>
    <x v="0"/>
  </r>
  <r>
    <n v="9660001669"/>
    <d v="2022-11-11T00:00:00"/>
    <x v="70"/>
    <x v="2"/>
    <s v="0850800096"/>
    <n v="16000"/>
    <n v="16000"/>
    <x v="39"/>
    <s v="SUDU8643466"/>
    <s v="SUDUN2KSZ015701A"/>
    <x v="10"/>
    <s v="M222B0N3BK"/>
    <x v="0"/>
  </r>
  <r>
    <n v="9660001671"/>
    <d v="2022-11-11T00:00:00"/>
    <x v="71"/>
    <x v="2"/>
    <s v="0850800096"/>
    <n v="16000"/>
    <n v="16000"/>
    <x v="39"/>
    <s v="MRSU5474626"/>
    <s v="SUDUN2KSZ015701A"/>
    <x v="10"/>
    <s v="M222B0N3BK"/>
    <x v="0"/>
  </r>
  <r>
    <n v="9660001672"/>
    <d v="2022-11-16T00:00:00"/>
    <x v="72"/>
    <x v="8"/>
    <s v="0150803952"/>
    <n v="21300"/>
    <n v="21300"/>
    <x v="40"/>
    <s v="CMAU6215504_x0009__x0009__x0009_"/>
    <s v="NSZEC221117195A"/>
    <x v="11"/>
    <s v="M222B2A9BK"/>
    <x v="0"/>
  </r>
  <r>
    <n v="9660001673"/>
    <d v="2022-11-16T00:00:00"/>
    <x v="73"/>
    <x v="8"/>
    <s v="0150803952"/>
    <n v="21300"/>
    <n v="21300"/>
    <x v="40"/>
    <s v="CMAU8559601_x0009__x0009__x0009_"/>
    <s v="NSZEC221117195A"/>
    <x v="11"/>
    <s v="M222B2A9BK"/>
    <x v="0"/>
  </r>
  <r>
    <n v="9660001674"/>
    <d v="2022-11-16T00:00:00"/>
    <x v="74"/>
    <x v="8"/>
    <s v="0150803952"/>
    <n v="21300"/>
    <n v="21300"/>
    <x v="40"/>
    <s v="SEKU4300503_x0009__x0009__x0009_"/>
    <s v="NSZEC221117195A"/>
    <x v="11"/>
    <s v="M222B2A9BK"/>
    <x v="0"/>
  </r>
  <r>
    <n v="9660001675"/>
    <d v="2022-11-16T00:00:00"/>
    <x v="75"/>
    <x v="2"/>
    <s v="0850800096"/>
    <n v="16000"/>
    <n v="16000"/>
    <x v="41"/>
    <s v="CMAU7118828"/>
    <s v="NSZEC221117195B"/>
    <x v="11"/>
    <s v="M222B2B0BK"/>
    <x v="0"/>
  </r>
  <r>
    <n v="9660001676"/>
    <d v="2022-11-16T00:00:00"/>
    <x v="76"/>
    <x v="2"/>
    <s v="0850800096"/>
    <n v="16000"/>
    <n v="16000"/>
    <x v="41"/>
    <s v="GCXU5872164"/>
    <s v="NSZEC221117195B"/>
    <x v="11"/>
    <s v="M222B2B0BK"/>
    <x v="0"/>
  </r>
  <r>
    <n v="9660001677"/>
    <d v="2022-11-25T00:00:00"/>
    <x v="77"/>
    <x v="8"/>
    <s v="0150803952"/>
    <n v="21000"/>
    <n v="21000"/>
    <x v="42"/>
    <s v="FFAU4429892"/>
    <s v="SZX206130202"/>
    <x v="12"/>
    <s v="M222B2S3BK"/>
    <x v="0"/>
  </r>
  <r>
    <n v="9660001678"/>
    <d v="2022-11-25T00:00:00"/>
    <x v="78"/>
    <x v="8"/>
    <s v="0150803952"/>
    <n v="21000"/>
    <n v="21000"/>
    <x v="42"/>
    <s v="TLLU4527104"/>
    <s v="SZX206130202"/>
    <x v="12"/>
    <s v="M222B2S3BK"/>
    <x v="0"/>
  </r>
  <r>
    <n v="9660001679"/>
    <d v="2022-11-25T00:00:00"/>
    <x v="79"/>
    <x v="8"/>
    <s v="0150803952"/>
    <n v="21000"/>
    <n v="21000"/>
    <x v="42"/>
    <s v="BEAU4014252"/>
    <s v="SZX206130202"/>
    <x v="12"/>
    <s v="M222B2S3BK"/>
    <x v="0"/>
  </r>
  <r>
    <n v="9660001680"/>
    <d v="2022-11-25T00:00:00"/>
    <x v="80"/>
    <x v="2"/>
    <s v="0850800096"/>
    <n v="16000"/>
    <n v="16000"/>
    <x v="43"/>
    <s v="CMAU8893141_x0009__x0009__x0009_"/>
    <s v="SZX206130229"/>
    <x v="12"/>
    <s v="M222B2S4BK"/>
    <x v="0"/>
  </r>
  <r>
    <n v="9660001681"/>
    <d v="2022-11-25T00:00:00"/>
    <x v="81"/>
    <x v="2"/>
    <s v="0850800096"/>
    <n v="16000"/>
    <n v="16000"/>
    <x v="43"/>
    <s v="SEGU4697021_x0009__x0009__x0009_"/>
    <s v="SZX206130229"/>
    <x v="12"/>
    <s v="M222B2S4BK"/>
    <x v="0"/>
  </r>
  <r>
    <n v="9660001682"/>
    <d v="2022-11-25T00:00:00"/>
    <x v="82"/>
    <x v="2"/>
    <s v="0850800096"/>
    <n v="16000"/>
    <n v="16000"/>
    <x v="44"/>
    <s v="CMAU4608797"/>
    <s v="SZX206130232"/>
    <x v="12"/>
    <s v="M222B2S5BK"/>
    <x v="0"/>
  </r>
  <r>
    <n v="9660001683"/>
    <d v="2022-11-25T00:00:00"/>
    <x v="83"/>
    <x v="9"/>
    <s v="supplementary material"/>
    <s v="supplementary material"/>
    <n v="0"/>
    <x v="45"/>
    <s v="CMAU4608797"/>
    <s v="SZX206130232"/>
    <x v="12"/>
    <e v="#N/A"/>
    <x v="0"/>
  </r>
  <r>
    <n v="9660001684"/>
    <d v="2022-11-25T00:00:00"/>
    <x v="84"/>
    <x v="2"/>
    <s v="0850800096"/>
    <n v="16000"/>
    <n v="16000"/>
    <x v="44"/>
    <s v="CMAU6672671_x0009__x0009__x0009_"/>
    <s v="SZX206130232"/>
    <x v="12"/>
    <s v="M222B2S5BK"/>
    <x v="0"/>
  </r>
  <r>
    <n v="9660001688"/>
    <d v="2022-12-01T00:00:00"/>
    <x v="85"/>
    <x v="7"/>
    <s v="0150903896"/>
    <n v="10000"/>
    <n v="10000"/>
    <x v="46"/>
    <s v="MSKU9217590"/>
    <s v="SUDUN2KSZ015922A"/>
    <x v="13"/>
    <s v="M222B4F7SK"/>
    <x v="0"/>
  </r>
  <r>
    <n v="9660001689"/>
    <d v="2022-12-01T00:00:00"/>
    <x v="86"/>
    <x v="7"/>
    <s v="0150903896"/>
    <n v="10000"/>
    <n v="10000"/>
    <x v="46"/>
    <s v="TCNU7272346"/>
    <s v="SUDUN2KSZ015922A"/>
    <x v="13"/>
    <s v="M222B4F7SK"/>
    <x v="0"/>
  </r>
  <r>
    <n v="9660001699"/>
    <d v="2022-12-02T00:00:00"/>
    <x v="87"/>
    <x v="2"/>
    <s v="0850800096"/>
    <n v="16000"/>
    <n v="16000"/>
    <x v="47"/>
    <s v="TEMU7486728_x0009__x0009__x0009_"/>
    <s v="SZX206147693"/>
    <x v="12"/>
    <s v="M222B4F8BK"/>
    <x v="0"/>
  </r>
  <r>
    <n v="9660001700"/>
    <d v="2022-12-02T00:00:00"/>
    <x v="88"/>
    <x v="2"/>
    <s v="0850800096"/>
    <n v="16000"/>
    <n v="16000"/>
    <x v="47"/>
    <s v="CMAU5460940_x0009__x0009__x0009_"/>
    <s v="SZX206147693"/>
    <x v="12"/>
    <s v="M222B4F8BK"/>
    <x v="0"/>
  </r>
  <r>
    <n v="9660001701"/>
    <d v="2022-12-02T00:00:00"/>
    <x v="89"/>
    <x v="8"/>
    <s v="0150803952"/>
    <n v="20700"/>
    <n v="20700"/>
    <x v="48"/>
    <s v="CMAU6717436"/>
    <s v="SZX206147704"/>
    <x v="12"/>
    <s v="M222B4F9BK"/>
    <x v="0"/>
  </r>
  <r>
    <n v="9660001702"/>
    <d v="2022-12-02T00:00:00"/>
    <x v="90"/>
    <x v="8"/>
    <s v="0150803952"/>
    <n v="20700"/>
    <n v="20700"/>
    <x v="48"/>
    <s v="TCLU9649215"/>
    <s v="SZX206147704"/>
    <x v="12"/>
    <s v="M222B4F9BK"/>
    <x v="0"/>
  </r>
  <r>
    <n v="9660001703"/>
    <d v="2022-12-02T00:00:00"/>
    <x v="91"/>
    <x v="8"/>
    <s v="0150803952"/>
    <n v="20700"/>
    <n v="20700"/>
    <x v="48"/>
    <s v="CMAU8732358"/>
    <s v="SZX206147704"/>
    <x v="12"/>
    <s v="M222B4F9BK"/>
    <x v="0"/>
  </r>
  <r>
    <n v="9660001704"/>
    <d v="2022-12-09T00:00:00"/>
    <x v="92"/>
    <x v="7"/>
    <s v="0150903896"/>
    <n v="5200"/>
    <n v="5200"/>
    <x v="49"/>
    <s v="TRHU4619501"/>
    <s v="1050128020"/>
    <x v="13"/>
    <s v="M222B5X1SK"/>
    <x v="0"/>
  </r>
  <r>
    <n v="9660001705"/>
    <d v="2022-12-09T00:00:00"/>
    <x v="93"/>
    <x v="7"/>
    <s v="0150903896"/>
    <n v="5200"/>
    <n v="5200"/>
    <x v="50"/>
    <s v="CAIU9432326_x0009__x0009__x0009_"/>
    <s v="1050128020"/>
    <x v="13"/>
    <s v="M222B5X2SK"/>
    <x v="0"/>
  </r>
  <r>
    <n v="9660001706"/>
    <d v="2022-12-08T00:00:00"/>
    <x v="94"/>
    <x v="7"/>
    <s v="0150903896"/>
    <n v="5200"/>
    <n v="5200"/>
    <x v="51"/>
    <s v="CMAU7963970"/>
    <s v="SZX221289355"/>
    <x v="13"/>
    <s v="M222B5X3SK"/>
    <x v="0"/>
  </r>
  <r>
    <n v="9660001707"/>
    <d v="2022-12-08T00:00:00"/>
    <x v="95"/>
    <x v="7"/>
    <s v="0150903896"/>
    <n v="5200"/>
    <n v="5200"/>
    <x v="52"/>
    <s v="BMOU4352568"/>
    <s v="SZX221289355"/>
    <x v="13"/>
    <s v="M222B5X4SK"/>
    <x v="0"/>
  </r>
  <r>
    <n v="9660001708"/>
    <d v="2022-12-08T00:00:00"/>
    <x v="96"/>
    <x v="7"/>
    <s v="0150903896"/>
    <n v="5200"/>
    <n v="5200"/>
    <x v="53"/>
    <s v="CMAU4257270_x0009__x0009__x0009_"/>
    <s v="SZX221289355"/>
    <x v="13"/>
    <s v="M222B5X5SK"/>
    <x v="0"/>
  </r>
  <r>
    <n v="9660001709"/>
    <d v="2022-12-09T00:00:00"/>
    <x v="97"/>
    <x v="8"/>
    <s v="0150803952"/>
    <n v="6900"/>
    <n v="6900"/>
    <x v="54"/>
    <s v="TCLU1869609"/>
    <s v="1050108331"/>
    <x v="13"/>
    <s v="M222B600BK"/>
    <x v="0"/>
  </r>
  <r>
    <n v="9660001710"/>
    <d v="2022-12-09T00:00:00"/>
    <x v="98"/>
    <x v="2"/>
    <s v="0850800096"/>
    <n v="8000"/>
    <n v="8000"/>
    <x v="55"/>
    <s v="BEAU5634875_x0009__x0009__x0009_"/>
    <s v="1050128009"/>
    <x v="13"/>
    <s v="M222B601BK"/>
    <x v="0"/>
  </r>
  <r>
    <n v="9660001726"/>
    <d v="2022-12-14T00:00:00"/>
    <x v="99"/>
    <x v="2"/>
    <s v="0850800096"/>
    <n v="8000"/>
    <n v="8000"/>
    <x v="56"/>
    <s v="CMAU3321415_x0009__x0009__x0009_"/>
    <s v="1050158415"/>
    <x v="14"/>
    <s v="M222C1M1BK"/>
    <x v="0"/>
  </r>
  <r>
    <n v="9660001727"/>
    <d v="2022-12-14T00:00:00"/>
    <x v="100"/>
    <x v="8"/>
    <s v="0150803952"/>
    <n v="6900"/>
    <n v="6900"/>
    <x v="57"/>
    <s v="FCIU9344901_x0009__x0009__x0009_"/>
    <s v="1050158415"/>
    <x v="14"/>
    <s v="M222C1M2BK"/>
    <x v="0"/>
  </r>
  <r>
    <n v="9660001728"/>
    <d v="2022-12-14T00:00:00"/>
    <x v="101"/>
    <x v="8"/>
    <s v="0150803952"/>
    <n v="6900"/>
    <n v="6900"/>
    <x v="58"/>
    <s v="TCNU8666025"/>
    <s v="1050158415"/>
    <x v="14"/>
    <s v="M222C1M3BK"/>
    <x v="0"/>
  </r>
  <r>
    <n v="9660001729"/>
    <d v="2022-12-14T00:00:00"/>
    <x v="102"/>
    <x v="1"/>
    <s v="0150803897"/>
    <n v="5900"/>
    <n v="5900"/>
    <x v="59"/>
    <s v="SEGU6198103"/>
    <s v="1050158415"/>
    <x v="14"/>
    <s v="M222C1Y8BK"/>
    <x v="0"/>
  </r>
  <r>
    <n v="9660001724"/>
    <d v="2022-12-15T00:00:00"/>
    <x v="103"/>
    <x v="7"/>
    <s v="0150903896"/>
    <n v="5200"/>
    <n v="5200"/>
    <x v="60"/>
    <s v="CMAU6935295"/>
    <s v="1050158253"/>
    <x v="14"/>
    <s v="M222C1L6SK"/>
    <x v="0"/>
  </r>
  <r>
    <n v="9660001725"/>
    <d v="2022-12-15T00:00:00"/>
    <x v="104"/>
    <x v="7"/>
    <s v="0150903896"/>
    <n v="5200"/>
    <n v="5200"/>
    <x v="61"/>
    <s v="TGBU6754580_x0009__x0009__x0009_"/>
    <s v="1050158253"/>
    <x v="14"/>
    <s v="M222C1L7SK"/>
    <x v="0"/>
  </r>
  <r>
    <n v="9660001755"/>
    <d v="2022-12-21T00:00:00"/>
    <x v="105"/>
    <x v="8"/>
    <s v="0150803952"/>
    <n v="6900"/>
    <n v="6900"/>
    <x v="62"/>
    <s v="CMAU5553472"/>
    <s v="SZX221305531"/>
    <x v="14"/>
    <s v="M222C2T6BK"/>
    <x v="0"/>
  </r>
  <r>
    <n v="9660001756"/>
    <d v="2022-12-21T00:00:00"/>
    <x v="106"/>
    <x v="1"/>
    <s v="0150803897"/>
    <n v="5900"/>
    <n v="5900"/>
    <x v="63"/>
    <s v="TRHU5886966_x0009__x0009__x0009_"/>
    <s v="SZX221305531"/>
    <x v="14"/>
    <s v="M222C367BK"/>
    <x v="0"/>
  </r>
  <r>
    <n v="9660001754"/>
    <d v="2022-12-21T00:00:00"/>
    <x v="107"/>
    <x v="7"/>
    <s v="0150903896"/>
    <n v="5200"/>
    <n v="5200"/>
    <x v="64"/>
    <s v="TGHU6319374_x0009__x0009__x0009_"/>
    <s v="SZX221339508"/>
    <x v="14"/>
    <s v="M222C1L9SK"/>
    <x v="0"/>
  </r>
  <r>
    <n v="9660001758"/>
    <d v="2023-01-03T00:00:00"/>
    <x v="108"/>
    <x v="7"/>
    <s v="0150903896"/>
    <n v="5200"/>
    <n v="5200"/>
    <x v="65"/>
    <s v="CMAU9396900"/>
    <s v="SZX306215097"/>
    <x v="15"/>
    <s v="M222C1L8SK"/>
    <x v="0"/>
  </r>
  <r>
    <n v="9660001759"/>
    <d v="2023-01-03T00:00:00"/>
    <x v="109"/>
    <x v="7"/>
    <s v="0150903896"/>
    <n v="5200"/>
    <n v="5200"/>
    <x v="66"/>
    <s v="TRHU7864138_x0009__x0009__x0009_"/>
    <s v="SZX306215097"/>
    <x v="15"/>
    <s v="M222C1M0SK"/>
    <x v="0"/>
  </r>
  <r>
    <n v="9660001760"/>
    <d v="2023-01-03T00:00:00"/>
    <x v="110"/>
    <x v="8"/>
    <s v="0150803952"/>
    <n v="6900"/>
    <n v="6900"/>
    <x v="67"/>
    <s v="TRHU8593283"/>
    <s v="SZX306215097"/>
    <x v="15"/>
    <s v="M222C2T7BK"/>
    <x v="0"/>
  </r>
  <r>
    <n v="9660001761"/>
    <d v="2023-01-03T00:00:00"/>
    <x v="111"/>
    <x v="8"/>
    <s v="0150803952"/>
    <n v="6900"/>
    <n v="6900"/>
    <x v="68"/>
    <s v="TLLU7829155"/>
    <s v="SZX306215097"/>
    <x v="15"/>
    <s v="M222C372BK"/>
    <x v="0"/>
  </r>
  <r>
    <n v="9660001762"/>
    <d v="2023-01-03T00:00:00"/>
    <x v="112"/>
    <x v="8"/>
    <s v="0150803952"/>
    <n v="6900"/>
    <n v="6900"/>
    <x v="69"/>
    <s v="FWRU0111783_x0009__x0009__x0009_"/>
    <s v="SZX306215097"/>
    <x v="15"/>
    <s v="M222C373BK"/>
    <x v="0"/>
  </r>
  <r>
    <n v="9660001763"/>
    <d v="2023-01-03T00:00:00"/>
    <x v="113"/>
    <x v="2"/>
    <s v="0850800096"/>
    <n v="8000"/>
    <n v="8000"/>
    <x v="70"/>
    <s v="TCLU8014170_x0009__x0009__x0009_"/>
    <s v="SZX306215097"/>
    <x v="15"/>
    <s v="M222C375BK"/>
    <x v="0"/>
  </r>
  <r>
    <n v="9660001781"/>
    <d v="2023-01-04T00:00:00"/>
    <x v="114"/>
    <x v="8"/>
    <s v="0150803952"/>
    <n v="6900"/>
    <n v="6900"/>
    <x v="71"/>
    <s v="CMAU4625789_x0009__x0009__x0009_"/>
    <s v="SZX306215097"/>
    <x v="15"/>
    <s v="M222C374BK"/>
    <x v="0"/>
  </r>
  <r>
    <n v="9660001782"/>
    <d v="2023-01-04T00:00:00"/>
    <x v="115"/>
    <x v="2"/>
    <s v="0850800096"/>
    <n v="8000"/>
    <n v="8000"/>
    <x v="72"/>
    <s v="CXDU2292319"/>
    <s v="SZX306215097"/>
    <x v="15"/>
    <s v="M222C376BK"/>
    <x v="0"/>
  </r>
  <r>
    <n v="9660001783"/>
    <d v="2023-01-11T00:00:00"/>
    <x v="116"/>
    <x v="2"/>
    <s v="0850800096"/>
    <n v="8000"/>
    <n v="8000"/>
    <x v="73"/>
    <s v="MSKU1877896"/>
    <s v="SUDUN2KSZ016880A"/>
    <x v="16"/>
    <s v="M222C377BK"/>
    <x v="0"/>
  </r>
  <r>
    <n v="9660001784"/>
    <d v="2023-01-11T00:00:00"/>
    <x v="117"/>
    <x v="2"/>
    <s v="0850800096"/>
    <n v="8000"/>
    <n v="8000"/>
    <x v="74"/>
    <s v="TRHU4547607"/>
    <s v="SUDUN2KSZ016880A"/>
    <x v="16"/>
    <s v="M222C6S6BK"/>
    <x v="0"/>
  </r>
  <r>
    <n v="9660001785"/>
    <d v="2023-01-11T00:00:00"/>
    <x v="118"/>
    <x v="2"/>
    <s v="0850800096"/>
    <n v="8000"/>
    <n v="8000"/>
    <x v="75"/>
    <s v="MRSU4283055"/>
    <s v="SUDUN2KSZ016880A"/>
    <x v="16"/>
    <s v="M222C6S7BK"/>
    <x v="0"/>
  </r>
  <r>
    <n v="9660001788"/>
    <d v="2023-01-11T00:00:00"/>
    <x v="119"/>
    <x v="8"/>
    <s v="0150803952"/>
    <n v="6900"/>
    <n v="6900"/>
    <x v="76"/>
    <s v="TCKU6874679"/>
    <s v="SUDUN2KSZ016880A"/>
    <x v="16"/>
    <s v="M222C6S8BK"/>
    <x v="0"/>
  </r>
  <r>
    <n v="9660001789"/>
    <d v="2023-01-11T00:00:00"/>
    <x v="120"/>
    <x v="8"/>
    <s v="0150803952"/>
    <n v="6900"/>
    <n v="6900"/>
    <x v="77"/>
    <s v="TLLU5279065"/>
    <s v="SUDUN2KSZ016880A"/>
    <x v="16"/>
    <s v="M222C6S9BK"/>
    <x v="0"/>
  </r>
  <r>
    <n v="9660001790"/>
    <d v="2023-01-11T00:00:00"/>
    <x v="121"/>
    <x v="8"/>
    <s v="0150803952"/>
    <n v="6900"/>
    <n v="6900"/>
    <x v="78"/>
    <s v="MRSU4415700"/>
    <s v="SUDUN2KSZ016880A"/>
    <x v="16"/>
    <s v="M222C6T0BK"/>
    <x v="0"/>
  </r>
  <r>
    <n v="9660001791"/>
    <d v="2023-01-11T00:00:00"/>
    <x v="122"/>
    <x v="8"/>
    <s v="0150803952"/>
    <n v="6900"/>
    <n v="6900"/>
    <x v="79"/>
    <s v="MRKU5835773"/>
    <s v="SUDUN2KSZ016880A"/>
    <x v="16"/>
    <s v="M222C6T1BK"/>
    <x v="0"/>
  </r>
  <r>
    <n v="9660001792"/>
    <d v="2023-01-11T00:00:00"/>
    <x v="123"/>
    <x v="10"/>
    <s v="Spare Parts or Quality the MO is BXDGZ-22001联络单（未出完）"/>
    <s v="Spare Parts or Quality the MO is BXDGZ-22001联络单（未出完）"/>
    <n v="0"/>
    <x v="80"/>
    <s v="MRKU5835773"/>
    <s v="SUDUN2KSZ016880A"/>
    <x v="16"/>
    <e v="#N/A"/>
    <x v="0"/>
  </r>
  <r>
    <n v="9660001805"/>
    <d v="2023-01-17T00:00:00"/>
    <x v="124"/>
    <x v="2"/>
    <s v="0850800096"/>
    <n v="8000"/>
    <n v="8000"/>
    <x v="81"/>
    <s v="TLLU6844237"/>
    <s v="SUDUN2KSZ016939A"/>
    <x v="17"/>
    <s v="M222C6T2BK"/>
    <x v="0"/>
  </r>
  <r>
    <n v="9660001806"/>
    <d v="2023-01-17T00:00:00"/>
    <x v="125"/>
    <x v="2"/>
    <s v="0850800096"/>
    <n v="8000"/>
    <n v="8000"/>
    <x v="82"/>
    <s v="MSKU9089360"/>
    <s v="SUDUN2KSZ016939A"/>
    <x v="17"/>
    <s v="M222C6T3BK"/>
    <x v="0"/>
  </r>
  <r>
    <n v="9660001807"/>
    <d v="2023-01-17T00:00:00"/>
    <x v="126"/>
    <x v="2"/>
    <s v="0850800096"/>
    <n v="8000"/>
    <n v="8000"/>
    <x v="83"/>
    <s v="CAAU6570838"/>
    <s v="SUDUN2KSZ016939A"/>
    <x v="17"/>
    <s v="M222C6T4BK"/>
    <x v="0"/>
  </r>
  <r>
    <n v="9660001808"/>
    <d v="2023-01-17T00:00:00"/>
    <x v="127"/>
    <x v="8"/>
    <s v="0150803952"/>
    <n v="6900"/>
    <n v="6900"/>
    <x v="84"/>
    <s v="HASU4586730"/>
    <s v="SUDUN2KSZ016939A"/>
    <x v="17"/>
    <s v="M222C6T5BK"/>
    <x v="0"/>
  </r>
  <r>
    <n v="9660001809"/>
    <d v="2023-01-17T00:00:00"/>
    <x v="128"/>
    <x v="8"/>
    <s v="0150803952"/>
    <n v="6900"/>
    <n v="6900"/>
    <x v="85"/>
    <s v="MRKU3787948"/>
    <s v="SUDUN2KSZ016939A"/>
    <x v="17"/>
    <s v="M222C6T6BK"/>
    <x v="0"/>
  </r>
  <r>
    <n v="9660001810"/>
    <d v="2023-01-17T00:00:00"/>
    <x v="129"/>
    <x v="8"/>
    <s v="0150803952"/>
    <n v="6900"/>
    <n v="6900"/>
    <x v="86"/>
    <s v="MRSU4018200"/>
    <s v="SUDUN2KSZ016939A"/>
    <x v="17"/>
    <s v="M222C6T7BK"/>
    <x v="0"/>
  </r>
  <r>
    <n v="9660001859"/>
    <d v="2023-02-01T00:00:00"/>
    <x v="130"/>
    <x v="2"/>
    <s v="0850800096"/>
    <n v="8000"/>
    <n v="8000"/>
    <x v="87"/>
    <s v="MRKU2371426"/>
    <s v="SUDUN2KSZ016947A"/>
    <x v="18"/>
    <s v="M222C780BK"/>
    <x v="0"/>
  </r>
  <r>
    <n v="9660001860"/>
    <d v="2023-02-01T00:00:00"/>
    <x v="131"/>
    <x v="2"/>
    <s v="0850800096"/>
    <n v="8000"/>
    <n v="8000"/>
    <x v="88"/>
    <s v="CAAU6644798"/>
    <s v="SUDUN2KSZ016947A"/>
    <x v="18"/>
    <s v="M222C781BK"/>
    <x v="0"/>
  </r>
  <r>
    <n v="9660001846"/>
    <d v="2023-02-01T00:00:00"/>
    <x v="132"/>
    <x v="8"/>
    <s v="0150803952"/>
    <n v="6900"/>
    <n v="6900"/>
    <x v="89"/>
    <s v="CAAU6036139"/>
    <s v="SUDUN2KSZ016947A"/>
    <x v="18"/>
    <s v="M222C782BK"/>
    <x v="0"/>
  </r>
  <r>
    <n v="9660001847"/>
    <d v="2023-02-01T00:00:00"/>
    <x v="133"/>
    <x v="8"/>
    <s v="0150803952"/>
    <n v="6900"/>
    <n v="6900"/>
    <x v="90"/>
    <s v="MRSU5279424"/>
    <s v="SUDUN2KSZ016947A"/>
    <x v="18"/>
    <s v="M222C783BK"/>
    <x v="0"/>
  </r>
  <r>
    <n v="9660001848"/>
    <d v="2023-02-01T00:00:00"/>
    <x v="134"/>
    <x v="8"/>
    <s v="0150803952"/>
    <n v="6900"/>
    <n v="6900"/>
    <x v="91"/>
    <s v="MRSU5409873"/>
    <s v="SUDUN2KSZ016947A"/>
    <x v="18"/>
    <s v="M222C784BK"/>
    <x v="0"/>
  </r>
  <r>
    <n v="9660001861"/>
    <d v="2023-02-01T00:00:00"/>
    <x v="135"/>
    <x v="2"/>
    <s v="0850800096"/>
    <n v="8000"/>
    <n v="8000"/>
    <x v="92"/>
    <s v="SUDU6857474"/>
    <s v="SUDUN2KSZ016947A"/>
    <x v="18"/>
    <s v="M222C785BK"/>
    <x v="0"/>
  </r>
  <r>
    <n v="9660001862"/>
    <d v="2023-02-01T00:00:00"/>
    <x v="136"/>
    <x v="2"/>
    <s v="0850800096"/>
    <n v="8000"/>
    <n v="8000"/>
    <x v="93"/>
    <s v="HASU4131793"/>
    <s v="SUDUN2KSZ016947A"/>
    <x v="18"/>
    <s v="M222C786BK"/>
    <x v="0"/>
  </r>
  <r>
    <n v="9660001849"/>
    <d v="2023-02-02T00:00:00"/>
    <x v="137"/>
    <x v="8"/>
    <s v="0150803952"/>
    <n v="6900"/>
    <n v="6900"/>
    <x v="94"/>
    <s v="TCKU6029213"/>
    <s v="SUDUN2KSZ016947A"/>
    <x v="18"/>
    <s v="M222C787BK"/>
    <x v="0"/>
  </r>
  <r>
    <n v="9660001850"/>
    <d v="2023-02-02T00:00:00"/>
    <x v="138"/>
    <x v="8"/>
    <s v="0150803952"/>
    <n v="6900"/>
    <n v="6900"/>
    <x v="95"/>
    <s v="MRKU2062957"/>
    <s v="SUDUN2KSZ016947A"/>
    <x v="18"/>
    <s v="M222C788BK"/>
    <x v="0"/>
  </r>
  <r>
    <n v="9660001851"/>
    <d v="2023-02-02T00:00:00"/>
    <x v="139"/>
    <x v="8"/>
    <s v="0150803952"/>
    <n v="6900"/>
    <n v="6900"/>
    <x v="96"/>
    <s v="SEKU5670020"/>
    <s v="SZX230066692"/>
    <x v="19"/>
    <s v="M22310C0BK"/>
    <x v="0"/>
  </r>
  <r>
    <n v="9660001852"/>
    <d v="2023-02-02T00:00:00"/>
    <x v="140"/>
    <x v="8"/>
    <s v="0150803952"/>
    <n v="6900"/>
    <n v="6900"/>
    <x v="97"/>
    <s v="TCLU8641631"/>
    <s v="SZX230066692"/>
    <x v="19"/>
    <s v="M22310C1BK"/>
    <x v="0"/>
  </r>
  <r>
    <n v="9660001853"/>
    <d v="2023-02-02T00:00:00"/>
    <x v="141"/>
    <x v="8"/>
    <s v="0150803952"/>
    <n v="6900"/>
    <n v="6900"/>
    <x v="98"/>
    <s v="CMAU4371107"/>
    <s v="SZX230066692"/>
    <x v="19"/>
    <s v="M22310C2BK"/>
    <x v="0"/>
  </r>
  <r>
    <n v="9660001911"/>
    <d v="2023-02-02T00:00:00"/>
    <x v="142"/>
    <x v="11"/>
    <s v="0150804043"/>
    <n v="8000"/>
    <n v="8000"/>
    <x v="99"/>
    <s v="CMAU9277599_x0009__x0009__x0009_"/>
    <s v="SZX230066692"/>
    <x v="19"/>
    <s v="M22310C8BK"/>
    <x v="0"/>
  </r>
  <r>
    <n v="9660001854"/>
    <d v="2023-02-02T00:00:00"/>
    <x v="143"/>
    <x v="12"/>
    <s v="0153800974"/>
    <n v="1800"/>
    <n v="16700"/>
    <x v="100"/>
    <s v="GLDU7448657_x0009__x0009__x0009_"/>
    <s v="SZX230066692"/>
    <x v="19"/>
    <s v="M22310C9BK"/>
    <x v="0"/>
  </r>
  <r>
    <n v="9660001854"/>
    <d v="2023-02-02T00:00:00"/>
    <x v="143"/>
    <x v="11"/>
    <s v="0150804043"/>
    <n v="8000"/>
    <n v="16700"/>
    <x v="99"/>
    <s v="GLDU7448657_x0009__x0009__x0009_"/>
    <s v="SZX230066692"/>
    <x v="19"/>
    <s v="M22310C8BK"/>
    <x v="0"/>
  </r>
  <r>
    <n v="9660001854"/>
    <d v="2023-02-02T00:00:00"/>
    <x v="143"/>
    <x v="8"/>
    <s v="0150803952"/>
    <n v="6900"/>
    <n v="16700"/>
    <x v="101"/>
    <s v="GLDU7448657_x0009__x0009__x0009_"/>
    <s v="SZX230066692"/>
    <x v="19"/>
    <s v="M222C8S1BK"/>
    <x v="0"/>
  </r>
  <r>
    <n v="9660001901"/>
    <d v="2023-02-02T00:00:00"/>
    <x v="144"/>
    <x v="13"/>
    <s v="Spare Parts or Quality the MO is 联络单BXDGZ-22001剩余物料"/>
    <s v="Spare Parts or Quality the MO is 联络单BXDGZ-22001剩余物料"/>
    <n v="0"/>
    <x v="102"/>
    <s v="GLDU7448657_x0009__x0009__x0009_"/>
    <s v="SZX230066692"/>
    <x v="19"/>
    <e v="#N/A"/>
    <x v="0"/>
  </r>
  <r>
    <n v="9650000161"/>
    <d v="2023-02-02T00:00:00"/>
    <x v="145"/>
    <x v="14"/>
    <s v="Spare Parts or Quality the MO is 夹具物资"/>
    <s v="Spare Parts or Quality the MO is 夹具物资"/>
    <n v="0"/>
    <x v="103"/>
    <s v="GLDU7448657_x0009__x0009__x0009_"/>
    <s v="SZX230066692"/>
    <x v="19"/>
    <e v="#N/A"/>
    <x v="0"/>
  </r>
  <r>
    <n v="9660001899"/>
    <d v="2023-02-08T00:00:00"/>
    <x v="146"/>
    <x v="5"/>
    <s v="0150903896"/>
    <n v="5000"/>
    <n v="5000"/>
    <x v="36"/>
    <s v="PONU8068419"/>
    <s v="SUDUN3KSZ000091A"/>
    <x v="20"/>
    <e v="#N/A"/>
    <x v="0"/>
  </r>
  <r>
    <n v="9660001900"/>
    <d v="2023-02-08T00:00:00"/>
    <x v="147"/>
    <x v="5"/>
    <s v="0150903896"/>
    <n v="5000"/>
    <n v="5000"/>
    <x v="36"/>
    <s v="MRSU3217423"/>
    <s v="SUDUN3KSZ000091A"/>
    <x v="20"/>
    <e v="#N/A"/>
    <x v="0"/>
  </r>
  <r>
    <n v="9660001883"/>
    <d v="2023-02-08T00:00:00"/>
    <x v="148"/>
    <x v="8"/>
    <s v="0150803952"/>
    <n v="6900"/>
    <n v="6900"/>
    <x v="104"/>
    <s v="PONU7193437"/>
    <s v="SUDUN3KSZ000091A"/>
    <x v="20"/>
    <s v="M222C8R9BK"/>
    <x v="0"/>
  </r>
  <r>
    <n v="9660001884"/>
    <d v="2023-02-08T00:00:00"/>
    <x v="149"/>
    <x v="8"/>
    <s v="0150803952"/>
    <n v="6900"/>
    <n v="6900"/>
    <x v="105"/>
    <s v="MRSU5928307"/>
    <s v="SUDUN3KSZ000091A"/>
    <x v="20"/>
    <s v="M222C8S0BK"/>
    <x v="0"/>
  </r>
  <r>
    <n v="9650000173"/>
    <d v="2023-02-08T00:00:00"/>
    <x v="150"/>
    <x v="15"/>
    <s v="Spare Parts or Quality the MO is 补出巴西物资"/>
    <s v="Spare Parts or Quality the MO is 补出巴西物资"/>
    <n v="0"/>
    <x v="106"/>
    <s v="MRSU5928307"/>
    <s v="SUDUN3KSZ000091A"/>
    <x v="20"/>
    <e v="#N/A"/>
    <x v="0"/>
  </r>
  <r>
    <n v="9660001865"/>
    <d v="2023-02-08T00:00:00"/>
    <x v="151"/>
    <x v="16"/>
    <s v="Spare Parts or Quality the MO is BXDGZ-23003海运联络单物料"/>
    <s v="Spare Parts or Quality the MO is BXDGZ-23003海运联络单物料"/>
    <n v="0"/>
    <x v="107"/>
    <s v="BSIU9017613"/>
    <s v="SUDUN3KSZ000091A"/>
    <x v="20"/>
    <e v="#N/A"/>
    <x v="0"/>
  </r>
  <r>
    <n v="9660001885"/>
    <d v="2023-02-08T00:00:00"/>
    <x v="152"/>
    <x v="8"/>
    <s v="0150803952"/>
    <n v="6900"/>
    <n v="10900"/>
    <x v="101"/>
    <s v="BSIU9017613"/>
    <s v="SUDUN3KSZ000091A"/>
    <x v="20"/>
    <s v="M222C8S1BK"/>
    <x v="0"/>
  </r>
  <r>
    <n v="9660001885"/>
    <d v="2023-02-08T00:00:00"/>
    <x v="152"/>
    <x v="2"/>
    <s v="0850800096"/>
    <n v="4000"/>
    <n v="10900"/>
    <x v="108"/>
    <s v="BSIU9017613"/>
    <s v="SUDUN3KSZ000091A"/>
    <x v="20"/>
    <s v="M2232014BK"/>
    <x v="0"/>
  </r>
  <r>
    <n v="9660001886"/>
    <d v="2023-02-15T00:00:00"/>
    <x v="153"/>
    <x v="8"/>
    <s v="0150803952"/>
    <n v="6900"/>
    <n v="6900"/>
    <x v="109"/>
    <s v="MRSU3402041 "/>
    <s v="SUDUN3KSZ000083A"/>
    <x v="18"/>
    <s v="M2232015BK"/>
    <x v="0"/>
  </r>
  <r>
    <n v="9660001887"/>
    <d v="2023-02-15T00:00:00"/>
    <x v="154"/>
    <x v="1"/>
    <s v="0150803897"/>
    <n v="5900"/>
    <n v="5900"/>
    <x v="110"/>
    <s v="TRHU5098990 "/>
    <s v="SUDUN3KSZ000083A"/>
    <x v="18"/>
    <s v="M2232017BK"/>
    <x v="0"/>
  </r>
  <r>
    <n v="9660001888"/>
    <d v="2023-02-15T00:00:00"/>
    <x v="155"/>
    <x v="2"/>
    <s v="0850800096"/>
    <n v="8000"/>
    <n v="8000"/>
    <x v="111"/>
    <s v="MRSU4592630 "/>
    <s v="SUDUN3KSZ000083A"/>
    <x v="18"/>
    <s v="M222C8R7BK"/>
    <x v="0"/>
  </r>
  <r>
    <n v="9660001889"/>
    <d v="2023-02-15T00:00:00"/>
    <x v="156"/>
    <x v="2"/>
    <s v="0850800096"/>
    <n v="8000"/>
    <n v="8000"/>
    <x v="112"/>
    <s v="MRKU5775442 "/>
    <s v="SUDUN3KSZ000083A"/>
    <x v="18"/>
    <s v="M222C8R8BK"/>
    <x v="0"/>
  </r>
  <r>
    <n v="9650000168"/>
    <d v="2023-02-15T00:00:00"/>
    <x v="157"/>
    <x v="4"/>
    <s v="Equipment Sales"/>
    <s v="Equipment Sales"/>
    <n v="0"/>
    <x v="103"/>
    <s v="MRKU5775442 "/>
    <s v="SUDUN3KSZ000083A"/>
    <x v="18"/>
    <e v="#N/A"/>
    <x v="0"/>
  </r>
  <r>
    <n v="9660001902"/>
    <d v="2023-02-15T00:00:00"/>
    <x v="158"/>
    <x v="17"/>
    <s v="Spare Parts or Quality the MO is WIQC-22059 我司原因补料联络单"/>
    <s v="Spare Parts or Quality the MO is WIQC-22059 我司原因补料联络单"/>
    <n v="0"/>
    <x v="113"/>
    <s v="MRKU5775442 "/>
    <s v="SUDUN3KSZ000083A"/>
    <x v="18"/>
    <e v="#N/A"/>
    <x v="0"/>
  </r>
  <r>
    <n v="9660001890"/>
    <d v="2023-02-15T00:00:00"/>
    <x v="159"/>
    <x v="2"/>
    <s v="0850800096"/>
    <n v="8000"/>
    <n v="8000"/>
    <x v="114"/>
    <s v="TGBU9374727 "/>
    <s v="SUDUN3KSZ000083A"/>
    <x v="18"/>
    <s v="M22320F9BK"/>
    <x v="0"/>
  </r>
  <r>
    <n v="9660001866"/>
    <d v="2023-02-15T00:00:00"/>
    <x v="160"/>
    <x v="18"/>
    <s v="Spare Parts or Quality the MO is BXDGZ-23003/BXDGZ-22001代工厂原因补料联络单"/>
    <s v="Spare Parts or Quality the MO is BXDGZ-23003/BXDGZ-22001代工厂原因补料联络单"/>
    <n v="0"/>
    <x v="115"/>
    <s v="TGBU9374727 "/>
    <s v="SUDUN3KSZ000083A"/>
    <x v="18"/>
    <e v="#N/A"/>
    <x v="0"/>
  </r>
  <r>
    <n v="9660001891"/>
    <d v="2023-02-15T00:00:00"/>
    <x v="161"/>
    <x v="8"/>
    <s v="0150803952"/>
    <n v="6900"/>
    <n v="6900"/>
    <x v="116"/>
    <s v="MIEU3020703"/>
    <s v="SUDUN3KSZ000083A"/>
    <x v="18"/>
    <s v="M2232016BK"/>
    <x v="0"/>
  </r>
  <r>
    <n v="9660001971"/>
    <d v="2023-02-15T00:00:00"/>
    <x v="162"/>
    <x v="19"/>
    <s v="0850800123"/>
    <n v="8000"/>
    <n v="8000"/>
    <x v="117"/>
    <s v="MSKU1881622 "/>
    <s v="SUDUN3KSZ000083A"/>
    <x v="18"/>
    <s v="M22320X3BK"/>
    <x v="0"/>
  </r>
  <r>
    <n v="9660001972"/>
    <d v="2023-02-16T00:00:00"/>
    <x v="163"/>
    <x v="20"/>
    <s v="0150804069"/>
    <n v="1000"/>
    <n v="4750"/>
    <x v="118"/>
    <s v="MRKU5733072"/>
    <s v="SUDUN3KSZ000083A"/>
    <x v="18"/>
    <s v="M2232107BK"/>
    <x v="0"/>
  </r>
  <r>
    <n v="9660001972"/>
    <d v="2023-02-16T00:00:00"/>
    <x v="163"/>
    <x v="21"/>
    <s v="0150804074"/>
    <n v="3750"/>
    <n v="4750"/>
    <x v="119"/>
    <s v="MRKU5733072"/>
    <s v="SUDUN3KSZ000083A"/>
    <x v="18"/>
    <s v="M2232108BK"/>
    <x v="0"/>
  </r>
  <r>
    <n v="9660001892"/>
    <d v="2023-02-22T00:00:00"/>
    <x v="164"/>
    <x v="8"/>
    <s v="0150803952"/>
    <n v="6900"/>
    <n v="6900"/>
    <x v="120"/>
    <s v="MRKU6222056 "/>
    <s v="SUDUN3KSZ000388A"/>
    <x v="21"/>
    <s v="M22321L7BK"/>
    <x v="0"/>
  </r>
  <r>
    <n v="9660001893"/>
    <d v="2023-02-22T00:00:00"/>
    <x v="165"/>
    <x v="8"/>
    <s v="0150803952"/>
    <n v="6900"/>
    <n v="6900"/>
    <x v="121"/>
    <s v="HASU4167420 "/>
    <s v="SUDUN3KSZ000388A"/>
    <x v="21"/>
    <s v="M22321L8BK"/>
    <x v="0"/>
  </r>
  <r>
    <n v="9660001916"/>
    <d v="2023-02-22T00:00:00"/>
    <x v="166"/>
    <x v="2"/>
    <s v="0850800096"/>
    <n v="8000"/>
    <n v="8000"/>
    <x v="122"/>
    <s v="MRKU6295448 "/>
    <s v="SUDUN3KSZ000388A"/>
    <x v="21"/>
    <s v="M22321L9BK"/>
    <x v="0"/>
  </r>
  <r>
    <n v="9660001917"/>
    <d v="2023-02-22T00:00:00"/>
    <x v="167"/>
    <x v="2"/>
    <s v="0850800096"/>
    <n v="8000"/>
    <n v="8000"/>
    <x v="123"/>
    <s v="MRSU5893387 "/>
    <s v="SUDUN3KSZ000388A"/>
    <x v="21"/>
    <s v="M22321M0BK"/>
    <x v="0"/>
  </r>
  <r>
    <n v="9660001894"/>
    <d v="2023-02-22T00:00:00"/>
    <x v="168"/>
    <x v="8"/>
    <s v="0150803952"/>
    <n v="6900"/>
    <n v="6900"/>
    <x v="124"/>
    <s v="TGBU5393478 "/>
    <s v="SUDUN3KSZ000388A"/>
    <x v="21"/>
    <s v="M22321M1BK"/>
    <x v="0"/>
  </r>
  <r>
    <n v="9660001895"/>
    <d v="2023-02-22T00:00:00"/>
    <x v="169"/>
    <x v="8"/>
    <s v="0150803952"/>
    <n v="6900"/>
    <n v="6900"/>
    <x v="125"/>
    <s v="SEKU4466562 "/>
    <s v="SUDUN3KSZ000388A"/>
    <x v="21"/>
    <s v="M22321M2BK"/>
    <x v="0"/>
  </r>
  <r>
    <n v="9660001918"/>
    <d v="2023-02-22T00:00:00"/>
    <x v="170"/>
    <x v="2"/>
    <s v="0850800096"/>
    <n v="8000"/>
    <n v="8000"/>
    <x v="126"/>
    <s v="MRSU6219482"/>
    <s v="SUDUN3KSZ000388A"/>
    <x v="21"/>
    <s v="M22321M3BK"/>
    <x v="0"/>
  </r>
  <r>
    <n v="9660001919"/>
    <d v="2023-02-22T00:00:00"/>
    <x v="171"/>
    <x v="2"/>
    <s v="0850800096"/>
    <n v="8000"/>
    <n v="8000"/>
    <x v="127"/>
    <s v="HASU4263418"/>
    <s v="SUDUN3KSZ000388A"/>
    <x v="21"/>
    <s v="M22321M4BK"/>
    <x v="0"/>
  </r>
  <r>
    <n v="9660001867"/>
    <d v="2023-02-22T00:00:00"/>
    <x v="172"/>
    <x v="22"/>
    <s v="BXDGZ-23003剩余物料"/>
    <s v="BXDGZ-23003剩余物料"/>
    <n v="0"/>
    <x v="36"/>
    <s v="HASU4263418"/>
    <s v="SUDUN3KSZ000388A"/>
    <x v="21"/>
    <e v="#N/A"/>
    <x v="0"/>
  </r>
  <r>
    <n v="9650000169"/>
    <d v="2023-02-22T00:00:00"/>
    <x v="173"/>
    <x v="22"/>
    <s v="夹具物资"/>
    <s v="夹具物资"/>
    <n v="0"/>
    <x v="36"/>
    <s v="HASU4263418"/>
    <s v="SUDUN3KSZ000388A"/>
    <x v="21"/>
    <e v="#N/A"/>
    <x v="0"/>
  </r>
  <r>
    <n v="9660001920"/>
    <d v="2023-03-01T00:00:00"/>
    <x v="174"/>
    <x v="8"/>
    <s v="0150803952"/>
    <n v="6900"/>
    <n v="6900"/>
    <x v="128"/>
    <s v="MRSU3958766 "/>
    <s v="SUDUN3KSZ000590A"/>
    <x v="22"/>
    <s v="M2232363BK"/>
    <x v="0"/>
  </r>
  <r>
    <n v="9660001921"/>
    <d v="2023-03-01T00:00:00"/>
    <x v="175"/>
    <x v="8"/>
    <s v="0150803952"/>
    <n v="6900"/>
    <n v="6900"/>
    <x v="129"/>
    <s v="TEMU8884074 "/>
    <s v="SUDUN3KSZ000590A"/>
    <x v="22"/>
    <s v="M2232364BK"/>
    <x v="0"/>
  </r>
  <r>
    <n v="9660001922"/>
    <d v="2023-03-01T00:00:00"/>
    <x v="176"/>
    <x v="8"/>
    <s v="0150803952"/>
    <n v="6900"/>
    <n v="6900"/>
    <x v="130"/>
    <s v="MRKU2372124 "/>
    <s v="SUDUN3KSZ000590A"/>
    <x v="22"/>
    <s v="M2232365BK"/>
    <x v="0"/>
  </r>
  <r>
    <n v="9660001923"/>
    <d v="2023-03-01T00:00:00"/>
    <x v="177"/>
    <x v="8"/>
    <s v="0150803952"/>
    <n v="6900"/>
    <n v="6900"/>
    <x v="131"/>
    <s v="MRSU3376554 "/>
    <s v="SUDUN3KSZ000590A"/>
    <x v="22"/>
    <s v="M2232366BK"/>
    <x v="0"/>
  </r>
  <r>
    <n v="9660001924"/>
    <d v="2023-03-01T00:00:00"/>
    <x v="178"/>
    <x v="8"/>
    <s v="0150803952"/>
    <n v="6900"/>
    <n v="6900"/>
    <x v="132"/>
    <s v="MRSU5612453 "/>
    <s v="SUDUN3KSZ000590A"/>
    <x v="22"/>
    <s v="M2232367BK"/>
    <x v="0"/>
  </r>
  <r>
    <n v="9660001925"/>
    <d v="2023-03-02T00:00:00"/>
    <x v="179"/>
    <x v="2"/>
    <s v="0850800096"/>
    <n v="8000"/>
    <n v="8000"/>
    <x v="133"/>
    <s v="TCKU6843050 "/>
    <s v="SUDUN3KSZ000590A"/>
    <x v="22"/>
    <s v="M2232368BK"/>
    <x v="0"/>
  </r>
  <r>
    <n v="9660001926"/>
    <d v="2023-03-01T00:00:00"/>
    <x v="180"/>
    <x v="2"/>
    <s v="0850800096"/>
    <n v="8000"/>
    <n v="8000"/>
    <x v="134"/>
    <s v="SUDU6904494 "/>
    <s v="SUDUN3KSZ000590A"/>
    <x v="22"/>
    <s v="M2232369BK"/>
    <x v="0"/>
  </r>
  <r>
    <n v="9660001927"/>
    <d v="2023-03-02T00:00:00"/>
    <x v="181"/>
    <x v="2"/>
    <s v="0850800096"/>
    <n v="8000"/>
    <n v="8000"/>
    <x v="135"/>
    <s v="SUDU5980946 "/>
    <s v="SUDUN3KSZ000590A"/>
    <x v="22"/>
    <s v="M2232370BK"/>
    <x v="0"/>
  </r>
  <r>
    <n v="9660001928"/>
    <d v="2023-03-03T00:00:00"/>
    <x v="182"/>
    <x v="2"/>
    <s v="0850800096"/>
    <n v="8000"/>
    <n v="8000"/>
    <x v="136"/>
    <s v="TCKU6769858 "/>
    <s v="SUDUN3KSZ000590A"/>
    <x v="22"/>
    <s v="M2232371BK"/>
    <x v="0"/>
  </r>
  <r>
    <n v="9660001929"/>
    <d v="2023-03-03T00:00:00"/>
    <x v="183"/>
    <x v="2"/>
    <s v="0850800096"/>
    <n v="8000"/>
    <n v="8000"/>
    <x v="137"/>
    <s v="TCKU7741074 "/>
    <s v="SUDUN3KSZ000590A"/>
    <x v="22"/>
    <s v="M2232372BK"/>
    <x v="0"/>
  </r>
  <r>
    <n v="9660001980"/>
    <d v="2023-03-01T00:00:00"/>
    <x v="184"/>
    <x v="2"/>
    <s v="0850800096"/>
    <n v="8000"/>
    <n v="21000"/>
    <x v="138"/>
    <s v="FFAU3562160"/>
    <n v="8035581120"/>
    <x v="23"/>
    <s v="M2232373BK"/>
    <x v="0"/>
  </r>
  <r>
    <n v="9660001980"/>
    <d v="2023-03-01T00:00:00"/>
    <x v="184"/>
    <x v="23"/>
    <s v="0150804046"/>
    <n v="13000"/>
    <n v="21000"/>
    <x v="139"/>
    <s v="FFAU3562160"/>
    <n v="8035581120"/>
    <x v="23"/>
    <s v="M2232437BK"/>
    <x v="0"/>
  </r>
  <r>
    <n v="9660001903"/>
    <d v="2023-03-01T00:00:00"/>
    <x v="185"/>
    <x v="24"/>
    <s v="Spare Parts or Quality the MO is BXDGZ-23004联络单（出货完毕）"/>
    <s v="Spare Parts or Quality the MO is BXDGZ-23004联络单（出货完毕）"/>
    <n v="0"/>
    <x v="140"/>
    <s v="FFAU3562160"/>
    <n v="8035581120"/>
    <x v="23"/>
    <e v="#N/A"/>
    <x v="0"/>
  </r>
  <r>
    <n v="9660001930"/>
    <d v="2023-03-01T00:00:00"/>
    <x v="186"/>
    <x v="1"/>
    <s v="0150803897"/>
    <n v="12790"/>
    <n v="12790"/>
    <x v="141"/>
    <s v="OOCU8598306 "/>
    <n v="8035581120"/>
    <x v="23"/>
    <s v="M2232375BK"/>
    <x v="0"/>
  </r>
  <r>
    <n v="9660001931"/>
    <d v="2023-03-01T00:00:00"/>
    <x v="187"/>
    <x v="1"/>
    <s v="0150803897"/>
    <n v="12790"/>
    <n v="12790"/>
    <x v="141"/>
    <s v="CCLU7420157"/>
    <n v="8035581120"/>
    <x v="23"/>
    <s v="M2232375BK"/>
    <x v="0"/>
  </r>
  <r>
    <n v="9660001981"/>
    <d v="2023-03-01T00:00:00"/>
    <x v="188"/>
    <x v="23"/>
    <s v="0150804046"/>
    <n v="13000"/>
    <n v="13000"/>
    <x v="139"/>
    <s v="FSCU8486916_x0009__x0009__x0009_"/>
    <n v="8035581120"/>
    <x v="23"/>
    <s v="M2232437BK"/>
    <x v="0"/>
  </r>
  <r>
    <n v="9660001982"/>
    <d v="2023-03-01T00:00:00"/>
    <x v="189"/>
    <x v="23"/>
    <s v="0150804046"/>
    <n v="13000"/>
    <n v="13000"/>
    <x v="139"/>
    <s v="CSLU6286656_x0009__x0009__x0009_"/>
    <n v="8035581120"/>
    <x v="23"/>
    <s v="M2232437BK"/>
    <x v="0"/>
  </r>
  <r>
    <n v="9660001984"/>
    <d v="2023-03-09T00:00:00"/>
    <x v="190"/>
    <x v="8"/>
    <s v="0150803952"/>
    <n v="7100"/>
    <n v="13600"/>
    <x v="142"/>
    <s v="TCKU6925884 "/>
    <s v="SUDUN3KSZ000655A"/>
    <x v="24"/>
    <s v="M22324M8BK"/>
    <x v="0"/>
  </r>
  <r>
    <n v="9660001984"/>
    <d v="2023-03-09T00:00:00"/>
    <x v="190"/>
    <x v="25"/>
    <s v="0150804046"/>
    <n v="6500"/>
    <n v="13600"/>
    <x v="143"/>
    <s v="TCKU6925884 "/>
    <s v="SUDUN3KSZ000655A"/>
    <x v="24"/>
    <s v="M2233045BK"/>
    <x v="0"/>
  </r>
  <r>
    <n v="9660001932"/>
    <d v="2023-03-09T00:00:00"/>
    <x v="191"/>
    <x v="8"/>
    <s v="0150803952"/>
    <n v="7100"/>
    <n v="7100"/>
    <x v="144"/>
    <s v="MRKU3868309 "/>
    <s v="SUDUN3KSZ000655A"/>
    <x v="24"/>
    <s v="M22324M9BK"/>
    <x v="0"/>
  </r>
  <r>
    <n v="9660001933"/>
    <d v="2023-03-09T00:00:00"/>
    <x v="192"/>
    <x v="8"/>
    <s v="0150803952"/>
    <n v="7100"/>
    <n v="7100"/>
    <x v="145"/>
    <s v="HASU4110002 "/>
    <s v="SUDUN3KSZ000655A"/>
    <x v="24"/>
    <s v="M22324N0BK"/>
    <x v="0"/>
  </r>
  <r>
    <n v="9660001934"/>
    <d v="2023-03-09T00:00:00"/>
    <x v="193"/>
    <x v="2"/>
    <s v="0850800096"/>
    <n v="8700"/>
    <n v="8700"/>
    <x v="146"/>
    <s v="MRSU6057416 "/>
    <s v="SUDUN3KSZ000655A"/>
    <x v="24"/>
    <s v="M22324N1BK"/>
    <x v="0"/>
  </r>
  <r>
    <n v="9660001935"/>
    <d v="2023-03-09T00:00:00"/>
    <x v="194"/>
    <x v="2"/>
    <s v="0850800096"/>
    <n v="8700"/>
    <n v="8700"/>
    <x v="147"/>
    <s v="MRKU3707984 "/>
    <s v="SUDUN3KSZ000655A"/>
    <x v="24"/>
    <s v="M22324N2BK"/>
    <x v="0"/>
  </r>
  <r>
    <n v="9660001936"/>
    <d v="2023-03-09T00:00:00"/>
    <x v="195"/>
    <x v="2"/>
    <s v="0850800096"/>
    <n v="8700"/>
    <n v="8700"/>
    <x v="148"/>
    <s v="MRSU6553484 "/>
    <s v="SUDUN3KSZ000655A"/>
    <x v="24"/>
    <s v="M22324N3BK"/>
    <x v="0"/>
  </r>
  <r>
    <n v="9660001937"/>
    <d v="2023-03-08T00:00:00"/>
    <x v="196"/>
    <x v="1"/>
    <s v="0150803897"/>
    <n v="5900"/>
    <n v="5900"/>
    <x v="149"/>
    <s v="TCLU5152215 "/>
    <s v="SUDUN3KSZ000655A"/>
    <x v="24"/>
    <s v="M22324P2BK"/>
    <x v="0"/>
  </r>
  <r>
    <n v="9660001938"/>
    <d v="2023-03-08T00:00:00"/>
    <x v="197"/>
    <x v="1"/>
    <s v="0150803897"/>
    <n v="5900"/>
    <n v="5900"/>
    <x v="150"/>
    <s v="TCKU6534616 "/>
    <s v="SUDUN3KSZ000655A"/>
    <x v="24"/>
    <s v="M22324P3BK"/>
    <x v="0"/>
  </r>
  <r>
    <n v="9660001985"/>
    <d v="2023-03-08T00:00:00"/>
    <x v="198"/>
    <x v="6"/>
    <s v="0850800106"/>
    <n v="4000"/>
    <n v="10500"/>
    <x v="151"/>
    <s v="SUDU6905931 "/>
    <s v="SUDUN3KSZ000655A"/>
    <x v="24"/>
    <s v="M2233044BK"/>
    <x v="0"/>
  </r>
  <r>
    <n v="9660001985"/>
    <d v="2023-03-08T00:00:00"/>
    <x v="198"/>
    <x v="25"/>
    <s v="0150804046"/>
    <n v="6500"/>
    <n v="10500"/>
    <x v="143"/>
    <s v="SUDU6905931 "/>
    <s v="SUDUN3KSZ000655A"/>
    <x v="24"/>
    <s v="M2233045BK"/>
    <x v="0"/>
  </r>
  <r>
    <n v="9660001904"/>
    <d v="2023-03-08T00:00:00"/>
    <x v="199"/>
    <x v="26"/>
    <s v="Spare Parts or Quality the MO is T&amp;R-CON-2303066 补发Deco M4机型电源彩盒"/>
    <s v="Spare Parts or Quality the MO is T&amp;R-CON-2303066 补发Deco M4机型电源彩盒"/>
    <n v="0"/>
    <x v="152"/>
    <s v="SUDU6905931 "/>
    <s v="SUDUN3KSZ000655A"/>
    <x v="24"/>
    <e v="#N/A"/>
    <x v="0"/>
  </r>
  <r>
    <n v="9660001986"/>
    <d v="2023-03-09T00:00:00"/>
    <x v="200"/>
    <x v="25"/>
    <s v="0150804046"/>
    <n v="6500"/>
    <n v="6500"/>
    <x v="143"/>
    <s v="TGBU6786438 "/>
    <s v="SUDUN3KSZ000655A"/>
    <x v="24"/>
    <s v="M2233045BK"/>
    <x v="0"/>
  </r>
  <r>
    <n v="9660001987"/>
    <d v="2023-03-15T00:00:00"/>
    <x v="201"/>
    <x v="1"/>
    <s v="0150803897"/>
    <n v="10200"/>
    <n v="10200"/>
    <x v="153"/>
    <s v="CMAU7495713 "/>
    <s v="SZX230177644"/>
    <x v="25"/>
    <s v="M2233190BK"/>
    <x v="0"/>
  </r>
  <r>
    <n v="9660001988"/>
    <d v="2023-03-15T00:00:00"/>
    <x v="202"/>
    <x v="1"/>
    <s v="0150803897"/>
    <n v="10200"/>
    <n v="11900"/>
    <x v="153"/>
    <s v="CMAU7518104 "/>
    <s v="SZX230177644"/>
    <x v="25"/>
    <s v="M2233190BK"/>
    <x v="0"/>
  </r>
  <r>
    <n v="9660001988"/>
    <d v="2023-03-15T00:00:00"/>
    <x v="202"/>
    <x v="25"/>
    <s v="0150804046"/>
    <n v="1700"/>
    <n v="11900"/>
    <x v="154"/>
    <s v="CMAU7518104 "/>
    <s v="SZX230177644"/>
    <x v="25"/>
    <s v="M22331K9BK"/>
    <x v="0"/>
  </r>
  <r>
    <n v="9660002011"/>
    <d v="2023-03-16T00:00:00"/>
    <x v="203"/>
    <x v="2"/>
    <s v="0850800096"/>
    <n v="8700"/>
    <n v="8700"/>
    <x v="155"/>
    <s v="TCNU2676638 "/>
    <s v="SZX230177644"/>
    <x v="25"/>
    <s v="M22331T0BK"/>
    <x v="0"/>
  </r>
  <r>
    <n v="9660002012"/>
    <d v="2023-03-16T00:00:00"/>
    <x v="204"/>
    <x v="2"/>
    <s v="0850800096"/>
    <n v="8700"/>
    <n v="8700"/>
    <x v="156"/>
    <s v="CMAU7391160_x0009__x0009__x0009_"/>
    <s v="SZX230177644"/>
    <x v="25"/>
    <s v="M22331T1BK"/>
    <x v="0"/>
  </r>
  <r>
    <n v="9660001989"/>
    <d v="2023-03-15T00:00:00"/>
    <x v="205"/>
    <x v="8"/>
    <s v="0150803952"/>
    <n v="7100"/>
    <n v="7100"/>
    <x v="157"/>
    <s v="TGBU5204614_x0009__x0009__x0009_"/>
    <s v="SZX230177644"/>
    <x v="25"/>
    <s v="M22331T2BK"/>
    <x v="0"/>
  </r>
  <r>
    <n v="9660001990"/>
    <d v="2023-03-15T00:00:00"/>
    <x v="206"/>
    <x v="8"/>
    <s v="0150803952"/>
    <n v="7100"/>
    <n v="7100"/>
    <x v="158"/>
    <s v="TCNU2677104_x0009__x0009__x0009_"/>
    <s v="SZX230177644"/>
    <x v="25"/>
    <s v="M22331T3BK"/>
    <x v="0"/>
  </r>
  <r>
    <n v="9660002013"/>
    <d v="2023-03-22T00:00:00"/>
    <x v="207"/>
    <x v="2"/>
    <s v="0850800096"/>
    <n v="8700"/>
    <n v="8700"/>
    <x v="159"/>
    <s v="TCLU6589982 "/>
    <s v="SZX230197469"/>
    <x v="26"/>
    <s v="M22332E5BK"/>
    <x v="0"/>
  </r>
  <r>
    <n v="9660001991"/>
    <d v="2023-03-22T00:00:00"/>
    <x v="208"/>
    <x v="8"/>
    <s v="0150803952"/>
    <n v="7100"/>
    <n v="7100"/>
    <x v="160"/>
    <s v="TCLU5422054 "/>
    <s v="SUDUN3KSZ001167A"/>
    <x v="27"/>
    <s v="M22332E6BK"/>
    <x v="0"/>
  </r>
  <r>
    <n v="9660001963"/>
    <d v="2023-03-22T00:00:00"/>
    <x v="209"/>
    <x v="27"/>
    <s v="Spare Parts or Quality the MO is BXDGZ-23005联络单（出货完毕）"/>
    <s v="Spare Parts or Quality the MO is BXDGZ-23005联络单（出货完毕）"/>
    <n v="0"/>
    <x v="161"/>
    <s v="TCLU5422054 "/>
    <s v="SUDUN3KSZ001167A"/>
    <x v="27"/>
    <e v="#N/A"/>
    <x v="0"/>
  </r>
  <r>
    <n v="9660002014"/>
    <d v="2023-03-22T00:00:00"/>
    <x v="210"/>
    <x v="25"/>
    <s v="0150804046"/>
    <n v="9800"/>
    <n v="9800"/>
    <x v="162"/>
    <s v="MRKU5149449 "/>
    <s v="SUDUN3KSZ001167A"/>
    <x v="27"/>
    <s v="M22332J7BK"/>
    <x v="0"/>
  </r>
  <r>
    <n v="9660002015"/>
    <d v="2023-03-22T00:00:00"/>
    <x v="211"/>
    <x v="25"/>
    <s v="0150804046"/>
    <n v="9800"/>
    <n v="20300"/>
    <x v="162"/>
    <s v="MRSU6383238 "/>
    <s v="SUDUN3KSZ001167A"/>
    <x v="27"/>
    <s v="M22332J7BK"/>
    <x v="0"/>
  </r>
  <r>
    <n v="9660002015"/>
    <d v="2023-03-22T00:00:00"/>
    <x v="211"/>
    <x v="12"/>
    <s v="0153800974"/>
    <n v="1500"/>
    <n v="20300"/>
    <x v="163"/>
    <s v="MRSU6383238 "/>
    <s v="SUDUN3KSZ001167A"/>
    <x v="27"/>
    <s v="M22332K1BK"/>
    <x v="0"/>
  </r>
  <r>
    <n v="9660002015"/>
    <d v="2023-03-22T00:00:00"/>
    <x v="211"/>
    <x v="11"/>
    <s v="0150804043"/>
    <n v="9000"/>
    <n v="20300"/>
    <x v="164"/>
    <s v="MRSU6383238 "/>
    <s v="SUDUN3KSZ001167A"/>
    <x v="27"/>
    <s v="M22332J8BK"/>
    <x v="0"/>
  </r>
  <r>
    <n v="9660002016"/>
    <d v="2023-03-22T00:00:00"/>
    <x v="212"/>
    <x v="11"/>
    <s v="0150804043"/>
    <n v="9000"/>
    <n v="9000"/>
    <x v="164"/>
    <s v="TCKU7703222 "/>
    <s v="SUDUN3KSZ001167A"/>
    <x v="27"/>
    <s v="M22332J8BK"/>
    <x v="0"/>
  </r>
  <r>
    <n v="9660002017"/>
    <d v="2023-03-22T00:00:00"/>
    <x v="213"/>
    <x v="19"/>
    <s v="0850800123"/>
    <n v="13000"/>
    <n v="13000"/>
    <x v="165"/>
    <s v="TCKU6891866 "/>
    <s v="SUDUN3KSZ001167A"/>
    <x v="27"/>
    <s v="M2233333BK"/>
    <x v="0"/>
  </r>
  <r>
    <n v="9660002031"/>
    <d v="2023-03-22T00:00:00"/>
    <x v="214"/>
    <x v="19"/>
    <s v="0850800123"/>
    <n v="13000"/>
    <n v="14750"/>
    <x v="165"/>
    <s v="TRHU5008739 "/>
    <s v="SUDUN3KSZ001167A"/>
    <x v="27"/>
    <s v="M2233333BK"/>
    <x v="0"/>
  </r>
  <r>
    <n v="9660002031"/>
    <d v="2023-03-22T00:00:00"/>
    <x v="214"/>
    <x v="21"/>
    <s v="0150804074"/>
    <n v="1150"/>
    <n v="14750"/>
    <x v="166"/>
    <s v="TRHU5008739 "/>
    <s v="SUDUN3KSZ001167A"/>
    <x v="27"/>
    <s v="M22332J9BK"/>
    <x v="0"/>
  </r>
  <r>
    <n v="9660002031"/>
    <d v="2023-03-22T00:00:00"/>
    <x v="214"/>
    <x v="20"/>
    <s v="0150804069"/>
    <n v="600"/>
    <n v="14750"/>
    <x v="167"/>
    <s v="TRHU5008739 "/>
    <s v="SUDUN3KSZ001167A"/>
    <x v="27"/>
    <s v="M22332K0BK"/>
    <x v="0"/>
  </r>
  <r>
    <n v="9660002042"/>
    <d v="2023-03-29T00:00:00"/>
    <x v="215"/>
    <x v="2"/>
    <s v="0850800096"/>
    <n v="8700"/>
    <n v="8700"/>
    <x v="168"/>
    <s v="TCKU7679790 "/>
    <s v="SUDUN3KSZ001205A"/>
    <x v="28"/>
    <s v="M22333Q3BK"/>
    <x v="0"/>
  </r>
  <r>
    <s v="No PO Yet"/>
    <d v="2023-03-29T00:00:00"/>
    <x v="216"/>
    <x v="2"/>
    <s v="0850800096"/>
    <n v="8700"/>
    <n v="8700"/>
    <x v="169"/>
    <s v="MRSU3655266 "/>
    <s v="SUDUN3KSZ001205A"/>
    <x v="28"/>
    <e v="#N/A"/>
    <x v="1"/>
  </r>
  <r>
    <n v="9660002043"/>
    <d v="2023-03-29T00:00:00"/>
    <x v="217"/>
    <x v="19"/>
    <s v="0850800123"/>
    <n v="13000"/>
    <n v="13000"/>
    <x v="170"/>
    <s v="MRSU4657962 "/>
    <s v="SUDUN3KSZ001205A"/>
    <x v="28"/>
    <s v="M22333J2BK"/>
    <x v="0"/>
  </r>
  <r>
    <n v="9660002044"/>
    <d v="2023-03-29T00:00:00"/>
    <x v="218"/>
    <x v="19"/>
    <s v="0850800123"/>
    <n v="13000"/>
    <n v="29800"/>
    <x v="170"/>
    <s v="MRSU3154201 "/>
    <s v="SUDUN3KSZ001205A"/>
    <x v="28"/>
    <s v="M22333J2BK"/>
    <x v="0"/>
  </r>
  <r>
    <n v="9660002044"/>
    <d v="2023-03-29T00:00:00"/>
    <x v="218"/>
    <x v="25"/>
    <s v="0150804046"/>
    <n v="7000"/>
    <n v="29800"/>
    <x v="171"/>
    <s v="MRSU3154201 "/>
    <s v="SUDUN3KSZ001205A"/>
    <x v="28"/>
    <s v="M22334E5BK"/>
    <x v="0"/>
  </r>
  <r>
    <n v="9660002044"/>
    <d v="2023-03-29T00:00:00"/>
    <x v="218"/>
    <x v="25"/>
    <s v="0150804046"/>
    <n v="9800"/>
    <n v="29800"/>
    <x v="162"/>
    <s v="MRSU3154201 "/>
    <s v="SUDUN3KSZ001205A"/>
    <x v="28"/>
    <s v="M22332J7BK"/>
    <x v="0"/>
  </r>
  <r>
    <n v="9660002045"/>
    <d v="2023-03-30T00:00:00"/>
    <x v="219"/>
    <x v="25"/>
    <s v="0150804046"/>
    <n v="7000"/>
    <n v="7000"/>
    <x v="171"/>
    <s v="SUDU6828795 "/>
    <s v="SUDUN3KSZ001205A"/>
    <x v="28"/>
    <s v="M22334E5BK"/>
    <x v="0"/>
  </r>
  <r>
    <s v="No PO Yet"/>
    <d v="2023-04-04T00:00:00"/>
    <x v="220"/>
    <x v="2"/>
    <s v="0850800096"/>
    <n v="8700"/>
    <n v="8700"/>
    <x v="172"/>
    <s v="MRKU3232261"/>
    <s v="SUDUN3KSZ001247A"/>
    <x v="29"/>
    <e v="#N/A"/>
    <x v="1"/>
  </r>
  <r>
    <s v="No PO Yet"/>
    <d v="2023-04-04T00:00:00"/>
    <x v="221"/>
    <x v="2"/>
    <s v="0850800096"/>
    <n v="8700"/>
    <n v="8700"/>
    <x v="173"/>
    <s v="TRHU4985244"/>
    <s v="SUDUN3KSZ001247A"/>
    <x v="29"/>
    <e v="#N/A"/>
    <x v="1"/>
  </r>
  <r>
    <n v="9660002032"/>
    <d v="2023-04-06T00:00:00"/>
    <x v="222"/>
    <x v="25"/>
    <s v="0150804046"/>
    <n v="5800"/>
    <n v="5800"/>
    <x v="174"/>
    <s v="MSKU9276700"/>
    <s v="SUDUN3KSZ001247A"/>
    <x v="29"/>
    <s v="M22335T5BK"/>
    <x v="0"/>
  </r>
  <r>
    <n v="9660002046"/>
    <d v="2023-04-12T00:00:00"/>
    <x v="223"/>
    <x v="25"/>
    <s v="0150804046"/>
    <n v="3800"/>
    <n v="3800"/>
    <x v="175"/>
    <s v="MSKU0802383 "/>
    <s v="SUDUN3KSZ001306A"/>
    <x v="30"/>
    <s v="M2234087BK"/>
    <x v="0"/>
  </r>
  <r>
    <n v="9660001962"/>
    <d v="2023-04-12T00:00:00"/>
    <x v="224"/>
    <x v="28"/>
    <s v="Spare Parts or Quality the MO is BXDGZ-23006海运联络单补料"/>
    <s v="Spare Parts or Quality the MO is BXDGZ-23006海运联络单补料"/>
    <n v="0"/>
    <x v="176"/>
    <s v="MSKU0802383 "/>
    <s v="SUDUN3KSZ001306A"/>
    <x v="30"/>
    <e v="#N/A"/>
    <x v="0"/>
  </r>
  <r>
    <s v="No PO Yet"/>
    <d v="2023-04-12T00:00:00"/>
    <x v="225"/>
    <x v="2"/>
    <s v="0850800096"/>
    <n v="8700"/>
    <n v="8700"/>
    <x v="177"/>
    <s v="MSKU1094479 "/>
    <s v="SUDUN3KSZ001306A"/>
    <x v="30"/>
    <e v="#N/A"/>
    <x v="1"/>
  </r>
  <r>
    <s v="No PO Yet"/>
    <d v="2023-04-12T00:00:00"/>
    <x v="226"/>
    <x v="2"/>
    <s v="0850800096"/>
    <n v="8700"/>
    <n v="8700"/>
    <x v="178"/>
    <s v="MRSU5195241 "/>
    <s v="SUDUN3KSZ001306A"/>
    <x v="30"/>
    <e v="#N/A"/>
    <x v="1"/>
  </r>
  <r>
    <n v="9660002033"/>
    <d v="2023-04-12T00:00:00"/>
    <x v="227"/>
    <x v="1"/>
    <s v="0150803897"/>
    <n v="5900"/>
    <n v="5900"/>
    <x v="179"/>
    <s v="MSKU1874808 "/>
    <s v="SUDUN3KSZ001306A"/>
    <x v="30"/>
    <s v="M2234090BK"/>
    <x v="0"/>
  </r>
  <r>
    <n v="9660002047"/>
    <d v="2023-04-12T00:00:00"/>
    <x v="228"/>
    <x v="8"/>
    <s v="0150803952"/>
    <n v="7100"/>
    <n v="7100"/>
    <x v="180"/>
    <s v="UETU5753225_x0009__x0009__x0009_"/>
    <n v="8037466750"/>
    <x v="31"/>
    <s v="M2234091BK"/>
    <x v="0"/>
  </r>
  <r>
    <n v="9660002048"/>
    <d v="2023-04-12T00:00:00"/>
    <x v="229"/>
    <x v="8"/>
    <s v="0150803952"/>
    <n v="7100"/>
    <n v="7100"/>
    <x v="181"/>
    <s v="CSNU6981207_x0009__x0009__x0009_"/>
    <n v="8037466750"/>
    <x v="31"/>
    <s v="M2234092BK"/>
    <x v="0"/>
  </r>
  <r>
    <s v="No PO Yet"/>
    <d v="2023-04-12T00:00:00"/>
    <x v="230"/>
    <x v="29"/>
    <s v="0150804185"/>
    <n v="5800"/>
    <n v="5800"/>
    <x v="182"/>
    <s v="TRHU4942896"/>
    <n v="8037466750"/>
    <x v="31"/>
    <e v="#N/A"/>
    <x v="1"/>
  </r>
  <r>
    <s v="No PO Yet"/>
    <d v="2023-04-12T00:00:00"/>
    <x v="231"/>
    <x v="29"/>
    <s v="0150804185"/>
    <n v="5800"/>
    <n v="5800"/>
    <x v="183"/>
    <s v="CSNU7217390 "/>
    <n v="8037466750"/>
    <x v="31"/>
    <e v="#N/A"/>
    <x v="1"/>
  </r>
  <r>
    <s v="No PO Yet"/>
    <d v="2023-04-12T00:00:00"/>
    <x v="232"/>
    <x v="29"/>
    <s v="0150804185"/>
    <n v="5800"/>
    <n v="5800"/>
    <x v="184"/>
    <s v="OOCU8248967 "/>
    <n v="8037466750"/>
    <x v="31"/>
    <e v="#N/A"/>
    <x v="1"/>
  </r>
  <r>
    <n v="9660002049"/>
    <d v="2023-04-19T00:00:00"/>
    <x v="233"/>
    <x v="25"/>
    <s v="0150804046"/>
    <n v="5800"/>
    <n v="5800"/>
    <x v="185"/>
    <s v="CSNU7656114"/>
    <n v="8037727610"/>
    <x v="31"/>
    <s v="M22341N9BK"/>
    <x v="0"/>
  </r>
  <r>
    <n v="9660002050"/>
    <d v="2023-04-19T00:00:00"/>
    <x v="234"/>
    <x v="25"/>
    <s v="0150804046"/>
    <n v="5800"/>
    <n v="5800"/>
    <x v="186"/>
    <s v="FBLU0138760"/>
    <n v="8037727610"/>
    <x v="31"/>
    <s v="M22341P0BK"/>
    <x v="0"/>
  </r>
  <r>
    <s v="No PO Yet"/>
    <d v="2023-04-19T00:00:00"/>
    <x v="235"/>
    <x v="2"/>
    <s v="0850800096"/>
    <n v="8700"/>
    <n v="8700"/>
    <x v="187"/>
    <s v="TGBU4883784"/>
    <n v="8037727610"/>
    <x v="31"/>
    <e v="#N/A"/>
    <x v="1"/>
  </r>
  <r>
    <n v="9660002051"/>
    <d v="2023-04-19T00:00:00"/>
    <x v="236"/>
    <x v="8"/>
    <s v="0150803952"/>
    <n v="7100"/>
    <n v="7100"/>
    <x v="188"/>
    <s v="BMOU5680582"/>
    <n v="8037727610"/>
    <x v="31"/>
    <s v="M22341P3BK"/>
    <x v="0"/>
  </r>
  <r>
    <n v="9660002052"/>
    <d v="2023-04-19T00:00:00"/>
    <x v="237"/>
    <x v="8"/>
    <s v="0150803952"/>
    <n v="7100"/>
    <n v="7100"/>
    <x v="189"/>
    <s v="SEKU4024540"/>
    <n v="8037727610"/>
    <x v="31"/>
    <s v="M22341P4BK"/>
    <x v="0"/>
  </r>
  <r>
    <n v="9660002053"/>
    <d v="2023-04-19T00:00:00"/>
    <x v="238"/>
    <x v="8"/>
    <s v="0150803952"/>
    <n v="7100"/>
    <n v="7100"/>
    <x v="190"/>
    <s v="DRYU9735004 "/>
    <n v="8037727610"/>
    <x v="31"/>
    <s v="M22341P5BK"/>
    <x v="0"/>
  </r>
  <r>
    <n v="9660002054"/>
    <d v="2023-04-19T00:00:00"/>
    <x v="239"/>
    <x v="1"/>
    <s v="0150803897"/>
    <n v="5900"/>
    <n v="9900"/>
    <x v="191"/>
    <s v="TRHU4181924"/>
    <n v="8037727610"/>
    <x v="31"/>
    <s v="M22341P6BK"/>
    <x v="0"/>
  </r>
  <r>
    <n v="9660002054"/>
    <d v="2023-04-19T00:00:00"/>
    <x v="239"/>
    <x v="6"/>
    <s v="0850800106"/>
    <n v="4000"/>
    <n v="9900"/>
    <x v="192"/>
    <s v="TRHU4181924"/>
    <n v="8037727610"/>
    <x v="31"/>
    <s v="M2234292BK"/>
    <x v="0"/>
  </r>
  <r>
    <n v="9660002055"/>
    <d v="2023-04-19T00:00:00"/>
    <x v="240"/>
    <x v="25"/>
    <s v="0150804046"/>
    <n v="2590"/>
    <n v="6590"/>
    <x v="193"/>
    <s v="OOCU6877683"/>
    <n v="8037727610"/>
    <x v="31"/>
    <s v="M22341P1BK"/>
    <x v="0"/>
  </r>
  <r>
    <n v="9660002055"/>
    <d v="2023-04-19T00:00:00"/>
    <x v="240"/>
    <x v="6"/>
    <s v="0850800106"/>
    <n v="4000"/>
    <n v="6590"/>
    <x v="192"/>
    <s v="OOCU6877683"/>
    <n v="8037727610"/>
    <x v="31"/>
    <s v="M2234292BK"/>
    <x v="0"/>
  </r>
  <r>
    <n v="9660002056"/>
    <d v="2023-04-26T00:00:00"/>
    <x v="241"/>
    <x v="8"/>
    <s v="0150803952"/>
    <n v="7100"/>
    <n v="7100"/>
    <x v="194"/>
    <s v="MRSU6474370"/>
    <s v="SUDUN3KSZ001481A"/>
    <x v="32"/>
    <s v="M22342N6BK"/>
    <x v="0"/>
  </r>
  <r>
    <n v="9660002057"/>
    <d v="2023-04-26T00:00:00"/>
    <x v="242"/>
    <x v="8"/>
    <s v="0150803952"/>
    <n v="7100"/>
    <n v="7100"/>
    <x v="195"/>
    <s v="MRSU5859485"/>
    <s v="SUDUN3KSZ001481A"/>
    <x v="32"/>
    <s v="M22342N7BK"/>
    <x v="0"/>
  </r>
  <r>
    <n v="9660002058"/>
    <d v="2023-04-26T00:00:00"/>
    <x v="243"/>
    <x v="8"/>
    <s v="0150803952"/>
    <n v="7100"/>
    <n v="7100"/>
    <x v="196"/>
    <s v="TCKU7501432"/>
    <s v="SUDUN3KSZ001481A"/>
    <x v="32"/>
    <s v="M22342N8BK"/>
    <x v="0"/>
  </r>
  <r>
    <n v="9660002059"/>
    <d v="2023-04-26T00:00:00"/>
    <x v="244"/>
    <x v="25"/>
    <s v="0150804046"/>
    <n v="5800"/>
    <n v="5800"/>
    <x v="197"/>
    <s v="CAAU5225061"/>
    <s v="SUDUN3KSZ001481A"/>
    <x v="32"/>
    <s v="M22342N9BK"/>
    <x v="0"/>
  </r>
  <r>
    <n v="9660002060"/>
    <d v="2023-04-26T00:00:00"/>
    <x v="245"/>
    <x v="25"/>
    <s v="0150804046"/>
    <n v="5800"/>
    <n v="5800"/>
    <x v="198"/>
    <s v="MRSU4587382"/>
    <s v="SUDUN3KSZ001481A"/>
    <x v="32"/>
    <s v="M22342P0BK"/>
    <x v="0"/>
  </r>
  <r>
    <s v="No PO Yet"/>
    <d v="2023-04-26T00:00:00"/>
    <x v="246"/>
    <x v="25"/>
    <s v="0150804046"/>
    <n v="5800"/>
    <n v="5800"/>
    <x v="199"/>
    <s v="TGBU5068610"/>
    <s v="SUDUN3KSZ001481A"/>
    <x v="32"/>
    <e v="#N/A"/>
    <x v="1"/>
  </r>
  <r>
    <s v="No PO Yet"/>
    <d v="2023-04-26T00:00:00"/>
    <x v="247"/>
    <x v="29"/>
    <s v="0150804185"/>
    <n v="5800"/>
    <n v="5800"/>
    <x v="200"/>
    <s v="BEAU6296387"/>
    <s v="SUDUN3KSZ001481A"/>
    <x v="32"/>
    <e v="#N/A"/>
    <x v="1"/>
  </r>
  <r>
    <n v="9660002061"/>
    <d v="2023-05-03T00:00:00"/>
    <x v="248"/>
    <x v="25"/>
    <s v="0150804046"/>
    <n v="5800"/>
    <n v="5800"/>
    <x v="201"/>
    <s v="TGBU8705501"/>
    <n v="6356024640"/>
    <x v="33"/>
    <s v="M22343C9BK"/>
    <x v="0"/>
  </r>
  <r>
    <n v="9660002062"/>
    <d v="2023-05-03T00:00:00"/>
    <x v="249"/>
    <x v="25"/>
    <s v="0150804046"/>
    <n v="5800"/>
    <n v="5800"/>
    <x v="202"/>
    <s v="FFAU3224199"/>
    <n v="6356024640"/>
    <x v="33"/>
    <s v="M22343E0BK"/>
    <x v="0"/>
  </r>
  <r>
    <n v="9660002063"/>
    <d v="2023-05-03T00:00:00"/>
    <x v="250"/>
    <x v="25"/>
    <s v="0150804046"/>
    <n v="5800"/>
    <n v="5800"/>
    <x v="203"/>
    <s v="CSNU7394056"/>
    <n v="6356024640"/>
    <x v="33"/>
    <s v="M22343E1BK"/>
    <x v="0"/>
  </r>
  <r>
    <n v="9660002064"/>
    <d v="2023-05-03T00:00:00"/>
    <x v="251"/>
    <x v="8"/>
    <s v="0150803952"/>
    <n v="7100"/>
    <n v="7100"/>
    <x v="204"/>
    <s v="TRHU4011949"/>
    <n v="6356024640"/>
    <x v="33"/>
    <s v="M22343E2BK"/>
    <x v="0"/>
  </r>
  <r>
    <n v="9660002065"/>
    <d v="2023-05-03T00:00:00"/>
    <x v="252"/>
    <x v="8"/>
    <s v="0150803952"/>
    <n v="7100"/>
    <n v="7100"/>
    <x v="205"/>
    <s v="SEGU4178577"/>
    <n v="6356024640"/>
    <x v="33"/>
    <s v="M22343E3BK"/>
    <x v="0"/>
  </r>
  <r>
    <n v="9660002066"/>
    <d v="2023-05-03T00:00:00"/>
    <x v="253"/>
    <x v="8"/>
    <s v="0150803952"/>
    <n v="7100"/>
    <n v="7100"/>
    <x v="206"/>
    <s v="TGBU6809024"/>
    <s v="SUDUN3KSZ001590A"/>
    <x v="34"/>
    <s v="M22343E4BK"/>
    <x v="0"/>
  </r>
  <r>
    <s v="No PO Yet"/>
    <d v="2023-05-03T00:00:00"/>
    <x v="254"/>
    <x v="2"/>
    <s v="0850800096"/>
    <n v="8700"/>
    <n v="8700"/>
    <x v="207"/>
    <s v="MRSU5088222"/>
    <s v="SUDUN3KSZ001590A"/>
    <x v="34"/>
    <e v="#N/A"/>
    <x v="1"/>
  </r>
  <r>
    <s v="No PO Yet"/>
    <d v="2023-05-03T00:00:00"/>
    <x v="255"/>
    <x v="2"/>
    <s v="0850800096"/>
    <n v="8700"/>
    <n v="8700"/>
    <x v="208"/>
    <s v="MRSU5918309"/>
    <s v="SUDUN3KSZ001590A"/>
    <x v="34"/>
    <e v="#N/A"/>
    <x v="1"/>
  </r>
  <r>
    <s v="No PO Yet"/>
    <d v="2023-05-03T00:00:00"/>
    <x v="256"/>
    <x v="25"/>
    <s v="0150804046"/>
    <n v="5800"/>
    <n v="5800"/>
    <x v="209"/>
    <s v="MRSU4273782"/>
    <s v="SUDUN3KSZ001590A"/>
    <x v="34"/>
    <e v="#N/A"/>
    <x v="1"/>
  </r>
  <r>
    <n v="9660002067"/>
    <d v="2023-05-03T00:00:00"/>
    <x v="257"/>
    <x v="20"/>
    <s v="0150804069"/>
    <n v="600"/>
    <n v="1600"/>
    <x v="210"/>
    <s v="MSKU1478155"/>
    <s v="SUDUN3KSZ001590A"/>
    <x v="34"/>
    <s v="M22345L5BK"/>
    <x v="0"/>
  </r>
  <r>
    <n v="9660002067"/>
    <d v="2023-05-03T00:00:00"/>
    <x v="257"/>
    <x v="21"/>
    <s v="0150804074"/>
    <n v="1000"/>
    <n v="1600"/>
    <x v="211"/>
    <s v="MSKU1478155"/>
    <s v="SUDUN3KSZ001590A"/>
    <x v="34"/>
    <s v="M22345L6BK"/>
    <x v="0"/>
  </r>
  <r>
    <n v="9660002002"/>
    <d v="2023-05-03T00:00:00"/>
    <x v="258"/>
    <x v="30"/>
    <s v="BXDGZ-23009海运联络单物料（代工厂原因补料，出货完毕）"/>
    <s v="BXDGZ-23009海运联络单物料（代工厂原因补料，出货完毕）"/>
    <n v="0"/>
    <x v="36"/>
    <s v="MSKU1478155"/>
    <s v="SUDUN3KSZ001590A"/>
    <x v="34"/>
    <e v="#N/A"/>
    <x v="0"/>
  </r>
  <r>
    <s v="No PO Yet"/>
    <d v="2023-05-10T00:00:00"/>
    <x v="259"/>
    <x v="25"/>
    <s v="0150804046"/>
    <n v="5800"/>
    <n v="5800"/>
    <x v="212"/>
    <s v="CSNU7184403"/>
    <n v="6356514750"/>
    <x v="35"/>
    <e v="#N/A"/>
    <x v="1"/>
  </r>
  <r>
    <s v="No PO Yet"/>
    <d v="2023-05-10T00:00:00"/>
    <x v="260"/>
    <x v="25"/>
    <s v="0150804046"/>
    <n v="5800"/>
    <n v="5800"/>
    <x v="213"/>
    <s v="OOCU8377943"/>
    <n v="6356514750"/>
    <x v="35"/>
    <e v="#N/A"/>
    <x v="1"/>
  </r>
  <r>
    <s v="No PO Yet"/>
    <d v="2023-05-10T00:00:00"/>
    <x v="261"/>
    <x v="25"/>
    <s v="0150804046"/>
    <n v="5800"/>
    <n v="5800"/>
    <x v="214"/>
    <s v="CSNU7491647"/>
    <n v="6356514750"/>
    <x v="35"/>
    <e v="#N/A"/>
    <x v="1"/>
  </r>
  <r>
    <s v="No PO Yet"/>
    <d v="2023-05-10T00:00:00"/>
    <x v="262"/>
    <x v="29"/>
    <s v="0150804185"/>
    <n v="5800"/>
    <n v="5800"/>
    <x v="215"/>
    <s v="TRHU4693427"/>
    <n v="6356514750"/>
    <x v="35"/>
    <e v="#N/A"/>
    <x v="1"/>
  </r>
  <r>
    <s v="No PO Yet"/>
    <d v="2023-05-10T00:00:00"/>
    <x v="263"/>
    <x v="6"/>
    <s v="0850800106"/>
    <n v="6000"/>
    <n v="6000"/>
    <x v="216"/>
    <s v="CSNU8515105 "/>
    <n v="6356514754"/>
    <x v="35"/>
    <e v="#N/A"/>
    <x v="1"/>
  </r>
  <r>
    <s v="No PO Yet"/>
    <d v="2023-05-10T00:00:00"/>
    <x v="264"/>
    <x v="31"/>
    <s v="设备物资买卖（代工厂购买）"/>
    <s v="设备物资买卖（代工厂购买）"/>
    <n v="0"/>
    <x v="36"/>
    <s v="CSNU8515105 "/>
    <n v="6356514754"/>
    <x v="35"/>
    <e v="#N/A"/>
    <x v="1"/>
  </r>
  <r>
    <s v="No PO Yet"/>
    <d v="2023-05-10T00:00:00"/>
    <x v="265"/>
    <x v="32"/>
    <s v="设备物资买卖（TP赠送）"/>
    <s v="设备物资买卖（TP赠送）"/>
    <n v="0"/>
    <x v="36"/>
    <s v="CSNU8515105 "/>
    <n v="6356514759"/>
    <x v="35"/>
    <e v="#N/A"/>
    <x v="1"/>
  </r>
  <r>
    <s v="No PO Yet"/>
    <d v="2023-05-17T00:00:00"/>
    <x v="266"/>
    <x v="8"/>
    <s v="0150803952"/>
    <n v="7100"/>
    <n v="7100"/>
    <x v="217"/>
    <s v="GCXU5797190"/>
    <s v="SUDUN3KSZ001780A"/>
    <x v="36"/>
    <e v="#N/A"/>
    <x v="1"/>
  </r>
  <r>
    <s v="No PO Yet"/>
    <d v="2023-05-17T00:00:00"/>
    <x v="267"/>
    <x v="8"/>
    <s v="0150803952"/>
    <n v="7100"/>
    <n v="7100"/>
    <x v="218"/>
    <s v="MRSU6370966"/>
    <s v="SUDUN3KSZ001780A"/>
    <x v="36"/>
    <e v="#N/A"/>
    <x v="1"/>
  </r>
  <r>
    <s v="No PO Yet"/>
    <d v="2023-05-17T00:00:00"/>
    <x v="268"/>
    <x v="2"/>
    <s v="0850800096"/>
    <n v="8700"/>
    <n v="8700"/>
    <x v="219"/>
    <s v="TLLU5797850"/>
    <s v="SUDUN3KSZ001780A"/>
    <x v="36"/>
    <e v="#N/A"/>
    <x v="1"/>
  </r>
  <r>
    <s v="No PO Yet"/>
    <d v="2023-05-17T00:00:00"/>
    <x v="269"/>
    <x v="2"/>
    <s v="0850800096"/>
    <n v="8700"/>
    <n v="8700"/>
    <x v="220"/>
    <s v="CSNU6497580"/>
    <n v="6356885660"/>
    <x v="35"/>
    <e v="#N/A"/>
    <x v="1"/>
  </r>
  <r>
    <s v="No PO Yet"/>
    <d v="2023-05-17T00:00:00"/>
    <x v="270"/>
    <x v="25"/>
    <s v="0150804046"/>
    <n v="5800"/>
    <n v="5800"/>
    <x v="221"/>
    <s v="OOCU7545770"/>
    <n v="6356885660"/>
    <x v="35"/>
    <e v="#N/A"/>
    <x v="1"/>
  </r>
  <r>
    <s v="No PO Yet"/>
    <d v="2023-05-17T00:00:00"/>
    <x v="271"/>
    <x v="25"/>
    <s v="0150804046"/>
    <n v="5800"/>
    <n v="5800"/>
    <x v="222"/>
    <s v="CSNU7826714"/>
    <n v="6356885660"/>
    <x v="35"/>
    <e v="#N/A"/>
    <x v="1"/>
  </r>
  <r>
    <s v="No PO Yet"/>
    <d v="2023-05-17T00:00:00"/>
    <x v="272"/>
    <x v="21"/>
    <s v="0150804074"/>
    <n v="4000"/>
    <n v="4000"/>
    <x v="223"/>
    <s v="SEKU4682089"/>
    <n v="6356885660"/>
    <x v="35"/>
    <e v="#N/A"/>
    <x v="1"/>
  </r>
  <r>
    <s v="No PO Yet"/>
    <d v="2023-05-17T00:00:00"/>
    <x v="273"/>
    <x v="21"/>
    <s v="0150804074"/>
    <n v="2600"/>
    <n v="4000"/>
    <x v="224"/>
    <s v="FFAU2724482"/>
    <n v="6356885660"/>
    <x v="35"/>
    <e v="#N/A"/>
    <x v="1"/>
  </r>
  <r>
    <s v="No PO Yet"/>
    <d v="2023-05-17T00:00:00"/>
    <x v="273"/>
    <x v="6"/>
    <s v="0850800106"/>
    <n v="1400"/>
    <n v="4000"/>
    <x v="225"/>
    <s v="FFAU2724482"/>
    <n v="6356885660"/>
    <x v="35"/>
    <e v="#N/A"/>
    <x v="1"/>
  </r>
  <r>
    <m/>
    <m/>
    <x v="274"/>
    <x v="33"/>
    <m/>
    <m/>
    <m/>
    <x v="226"/>
    <m/>
    <m/>
    <x v="37"/>
    <m/>
    <x v="2"/>
  </r>
  <r>
    <m/>
    <m/>
    <x v="274"/>
    <x v="33"/>
    <m/>
    <m/>
    <m/>
    <x v="226"/>
    <m/>
    <m/>
    <x v="37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J6:K26" firstHeaderRow="1" firstDataRow="1" firstDataCol="1" rowPageCount="1" colPageCount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27">
        <item x="80"/>
        <item x="115"/>
        <item x="107"/>
        <item x="140"/>
        <item x="161"/>
        <item x="176"/>
        <item x="3"/>
        <item x="4"/>
        <item x="0"/>
        <item x="1"/>
        <item x="2"/>
        <item x="6"/>
        <item x="5"/>
        <item x="10"/>
        <item x="7"/>
        <item x="8"/>
        <item x="9"/>
        <item x="11"/>
        <item x="12"/>
        <item x="13"/>
        <item x="14"/>
        <item x="15"/>
        <item x="16"/>
        <item x="17"/>
        <item x="22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60"/>
        <item x="61"/>
        <item x="65"/>
        <item x="64"/>
        <item x="66"/>
        <item x="56"/>
        <item x="57"/>
        <item x="58"/>
        <item x="59"/>
        <item x="62"/>
        <item x="67"/>
        <item x="63"/>
        <item x="68"/>
        <item x="69"/>
        <item x="71"/>
        <item x="70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111"/>
        <item x="112"/>
        <item x="104"/>
        <item x="105"/>
        <item x="101"/>
        <item x="96"/>
        <item x="97"/>
        <item x="98"/>
        <item x="99"/>
        <item x="100"/>
        <item x="108"/>
        <item x="109"/>
        <item x="116"/>
        <item x="110"/>
        <item x="114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1"/>
        <item x="139"/>
        <item x="142"/>
        <item x="144"/>
        <item x="145"/>
        <item x="146"/>
        <item x="147"/>
        <item x="148"/>
        <item x="149"/>
        <item x="150"/>
        <item x="151"/>
        <item x="143"/>
        <item x="153"/>
        <item x="154"/>
        <item x="155"/>
        <item x="156"/>
        <item x="157"/>
        <item x="158"/>
        <item x="159"/>
        <item x="160"/>
        <item x="162"/>
        <item x="164"/>
        <item x="166"/>
        <item x="167"/>
        <item x="163"/>
        <item x="165"/>
        <item x="170"/>
        <item x="168"/>
        <item x="169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4"/>
        <item x="185"/>
        <item x="186"/>
        <item x="193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152"/>
        <item x="113"/>
        <item x="45"/>
        <item x="103"/>
        <item x="102"/>
        <item x="106"/>
        <item h="1" x="36"/>
        <item h="1" x="226"/>
        <item x="212"/>
        <item x="213"/>
        <item x="214"/>
        <item x="215"/>
        <item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126">
        <item m="1" x="44"/>
        <item m="1" x="16"/>
        <item m="1" x="99"/>
        <item m="1" x="17"/>
        <item m="1" x="109"/>
        <item m="1" x="63"/>
        <item m="1" x="23"/>
        <item m="1" x="101"/>
        <item m="1" x="19"/>
        <item m="1" x="28"/>
        <item m="1" x="71"/>
        <item m="1" x="108"/>
        <item m="1" x="103"/>
        <item m="1" x="3"/>
        <item m="1" x="46"/>
        <item m="1" x="90"/>
        <item m="1" x="38"/>
        <item m="1" x="121"/>
        <item m="1" x="39"/>
        <item m="1" x="22"/>
        <item m="1" x="64"/>
        <item m="1" x="105"/>
        <item m="1" x="25"/>
        <item m="1" x="67"/>
        <item m="1" x="12"/>
        <item m="1" x="58"/>
        <item m="1" x="61"/>
        <item m="1" x="102"/>
        <item m="1" x="20"/>
        <item m="1" x="62"/>
        <item m="1" x="51"/>
        <item m="1" x="9"/>
        <item m="1" x="53"/>
        <item m="1" x="95"/>
        <item m="1" x="74"/>
        <item m="1" x="68"/>
        <item m="1" x="110"/>
        <item m="1" x="115"/>
        <item m="1" x="29"/>
        <item m="1" x="72"/>
        <item m="1" x="113"/>
        <item m="1" x="32"/>
        <item m="1" x="75"/>
        <item m="1" x="116"/>
        <item m="1" x="40"/>
        <item m="1" x="84"/>
        <item m="1" x="5"/>
        <item m="1" x="47"/>
        <item m="1" x="33"/>
        <item m="1" x="77"/>
        <item m="1" x="119"/>
        <item m="1" x="37"/>
        <item m="1" x="80"/>
        <item m="1" x="122"/>
        <item m="1" x="42"/>
        <item m="1" x="87"/>
        <item m="1" x="41"/>
        <item m="1" x="86"/>
        <item m="1" x="7"/>
        <item m="1" x="49"/>
        <item m="1" x="92"/>
        <item m="1" x="11"/>
        <item m="1" x="55"/>
        <item m="1" x="97"/>
        <item m="1" x="14"/>
        <item m="1" x="13"/>
        <item m="1" x="59"/>
        <item m="1" x="98"/>
        <item m="1" x="83"/>
        <item m="1" x="4"/>
        <item m="1" x="69"/>
        <item m="1" x="111"/>
        <item m="1" x="30"/>
        <item m="1" x="34"/>
        <item m="1" x="78"/>
        <item m="1" x="106"/>
        <item m="1" x="26"/>
        <item m="1" x="70"/>
        <item m="1" x="112"/>
        <item m="1" x="21"/>
        <item m="1" x="35"/>
        <item m="1" x="76"/>
        <item m="1" x="117"/>
        <item m="1" x="31"/>
        <item m="1" x="73"/>
        <item m="1" x="114"/>
        <item m="1" x="104"/>
        <item m="1" x="24"/>
        <item m="1" x="65"/>
        <item m="1" x="107"/>
        <item m="1" x="27"/>
        <item m="1" x="85"/>
        <item m="1" x="6"/>
        <item m="1" x="48"/>
        <item m="1" x="91"/>
        <item m="1" x="10"/>
        <item m="1" x="54"/>
        <item m="1" x="96"/>
        <item m="1" x="82"/>
        <item m="1" x="124"/>
        <item m="1" x="43"/>
        <item m="1" x="89"/>
        <item m="1" x="50"/>
        <item m="1" x="93"/>
        <item m="1" x="88"/>
        <item m="1" x="8"/>
        <item m="1" x="118"/>
        <item m="1" x="36"/>
        <item m="1" x="79"/>
        <item m="1" x="120"/>
        <item m="1" x="81"/>
        <item m="1" x="123"/>
        <item m="1" x="52"/>
        <item m="1" x="94"/>
        <item m="1" x="100"/>
        <item m="1" x="56"/>
        <item m="1" x="15"/>
        <item m="1" x="60"/>
        <item m="1" x="125"/>
        <item m="1" x="57"/>
        <item m="1" x="45"/>
        <item m="1" x="18"/>
        <item h="1" x="2"/>
        <item h="1" x="0"/>
        <item x="1"/>
        <item h="1" m="1" x="66"/>
      </items>
    </pivotField>
  </pivotFields>
  <rowFields count="1">
    <field x="7"/>
  </rowFields>
  <rowItems count="20">
    <i>
      <x v="164"/>
    </i>
    <i>
      <x v="166"/>
    </i>
    <i>
      <x v="167"/>
    </i>
    <i>
      <x v="170"/>
    </i>
    <i>
      <x v="171"/>
    </i>
    <i>
      <x v="175"/>
    </i>
    <i>
      <x v="176"/>
    </i>
    <i>
      <x v="177"/>
    </i>
    <i>
      <x v="181"/>
    </i>
    <i>
      <x v="192"/>
    </i>
    <i>
      <x v="193"/>
    </i>
    <i>
      <x v="200"/>
    </i>
    <i>
      <x v="201"/>
    </i>
    <i>
      <x v="202"/>
    </i>
    <i>
      <x v="213"/>
    </i>
    <i>
      <x v="214"/>
    </i>
    <i>
      <x v="215"/>
    </i>
    <i>
      <x v="216"/>
    </i>
    <i>
      <x v="217"/>
    </i>
    <i t="grand">
      <x/>
    </i>
  </rowItems>
  <colItems count="1">
    <i/>
  </colItems>
  <pageFields count="1">
    <pageField fld="12" hier="-1"/>
  </pageFields>
  <dataFields count="1">
    <dataField name="Count of PN &gt; BOM" fld="4" subtotal="count" baseField="0" baseItem="0"/>
  </dataFields>
  <formats count="4">
    <format dxfId="3">
      <pivotArea outline="0" collapsedLevelsAreSubtotals="1" fieldPosition="0"/>
    </format>
    <format dxfId="2">
      <pivotArea dataOnly="0" labelOnly="1" outline="0" fieldPosition="0">
        <references count="1">
          <reference field="12" count="0"/>
        </references>
      </pivotArea>
    </format>
    <format dxfId="1">
      <pivotArea dataOnly="0" labelOnly="1" outline="0" axis="axisValues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B6:F37" firstHeaderRow="1" firstDataRow="1" firstDataCol="4" rowPageCount="1" colPageCount="1"/>
  <pivotFields count="13">
    <pivotField dataField="1" compact="0" outline="0" showAll="0" defaultSubtotal="0"/>
    <pivotField compact="0" outline="0" showAll="0" defaultSubtotal="0"/>
    <pivotField axis="axisRow" compact="0" outline="0" showAll="0" defaultSubtotal="0">
      <items count="275">
        <item x="23"/>
        <item x="45"/>
        <item x="60"/>
        <item x="85"/>
        <item x="86"/>
        <item x="92"/>
        <item x="93"/>
        <item x="94"/>
        <item x="95"/>
        <item x="96"/>
        <item x="103"/>
        <item x="104"/>
        <item x="107"/>
        <item x="108"/>
        <item x="109"/>
        <item x="146"/>
        <item x="147"/>
        <item x="0"/>
        <item x="1"/>
        <item x="2"/>
        <item x="3"/>
        <item x="4"/>
        <item x="5"/>
        <item x="6"/>
        <item x="7"/>
        <item x="8"/>
        <item x="11"/>
        <item x="12"/>
        <item x="13"/>
        <item x="15"/>
        <item x="14"/>
        <item x="16"/>
        <item x="17"/>
        <item x="18"/>
        <item x="19"/>
        <item x="20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7"/>
        <item x="88"/>
        <item x="89"/>
        <item x="90"/>
        <item x="91"/>
        <item x="97"/>
        <item x="98"/>
        <item x="99"/>
        <item x="100"/>
        <item x="101"/>
        <item x="102"/>
        <item x="105"/>
        <item x="106"/>
        <item x="110"/>
        <item x="111"/>
        <item x="112"/>
        <item x="113"/>
        <item x="10"/>
        <item x="21"/>
        <item x="31"/>
        <item x="66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8"/>
        <item x="149"/>
        <item x="151"/>
        <item x="152"/>
        <item x="153"/>
        <item x="154"/>
        <item x="155"/>
        <item x="156"/>
        <item x="159"/>
        <item x="161"/>
        <item x="158"/>
        <item x="160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145"/>
        <item x="150"/>
        <item x="157"/>
        <item x="173"/>
        <item x="9"/>
        <item x="22"/>
        <item x="274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</items>
    </pivotField>
    <pivotField axis="axisRow" compact="0" outline="0" showAll="0" defaultSubtotal="0">
      <items count="34">
        <item x="11"/>
        <item x="30"/>
        <item x="20"/>
        <item x="21"/>
        <item x="12"/>
        <item x="0"/>
        <item x="8"/>
        <item x="1"/>
        <item x="3"/>
        <item x="4"/>
        <item x="23"/>
        <item x="5"/>
        <item x="25"/>
        <item x="7"/>
        <item x="29"/>
        <item x="2"/>
        <item x="19"/>
        <item x="6"/>
        <item x="22"/>
        <item x="10"/>
        <item x="18"/>
        <item x="16"/>
        <item x="24"/>
        <item x="27"/>
        <item x="28"/>
        <item x="26"/>
        <item x="17"/>
        <item x="14"/>
        <item x="13"/>
        <item x="15"/>
        <item x="9"/>
        <item x="33"/>
        <item x="31"/>
        <item x="3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27">
        <item x="80"/>
        <item x="115"/>
        <item x="107"/>
        <item x="140"/>
        <item x="161"/>
        <item x="176"/>
        <item x="3"/>
        <item x="4"/>
        <item x="0"/>
        <item x="1"/>
        <item x="2"/>
        <item x="6"/>
        <item x="5"/>
        <item x="10"/>
        <item x="7"/>
        <item x="8"/>
        <item x="9"/>
        <item x="11"/>
        <item x="12"/>
        <item x="13"/>
        <item x="14"/>
        <item x="15"/>
        <item x="16"/>
        <item x="17"/>
        <item x="22"/>
        <item x="18"/>
        <item x="19"/>
        <item x="20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4"/>
        <item x="46"/>
        <item x="47"/>
        <item x="48"/>
        <item x="49"/>
        <item x="50"/>
        <item x="51"/>
        <item x="52"/>
        <item x="53"/>
        <item x="54"/>
        <item x="55"/>
        <item x="60"/>
        <item x="61"/>
        <item x="65"/>
        <item x="64"/>
        <item x="66"/>
        <item x="56"/>
        <item x="57"/>
        <item x="58"/>
        <item x="59"/>
        <item x="62"/>
        <item x="67"/>
        <item x="63"/>
        <item x="68"/>
        <item x="69"/>
        <item x="71"/>
        <item x="70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111"/>
        <item x="112"/>
        <item x="104"/>
        <item x="105"/>
        <item x="101"/>
        <item x="96"/>
        <item x="97"/>
        <item x="98"/>
        <item x="99"/>
        <item x="100"/>
        <item x="108"/>
        <item x="109"/>
        <item x="116"/>
        <item x="110"/>
        <item x="114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41"/>
        <item x="139"/>
        <item x="142"/>
        <item x="144"/>
        <item x="145"/>
        <item x="146"/>
        <item x="147"/>
        <item x="148"/>
        <item x="149"/>
        <item x="150"/>
        <item x="151"/>
        <item x="143"/>
        <item x="153"/>
        <item x="154"/>
        <item x="155"/>
        <item x="156"/>
        <item x="157"/>
        <item x="158"/>
        <item x="159"/>
        <item x="160"/>
        <item x="162"/>
        <item x="164"/>
        <item x="166"/>
        <item x="167"/>
        <item x="163"/>
        <item x="165"/>
        <item x="170"/>
        <item x="168"/>
        <item x="169"/>
        <item x="171"/>
        <item x="172"/>
        <item x="173"/>
        <item x="174"/>
        <item x="175"/>
        <item x="177"/>
        <item x="178"/>
        <item x="179"/>
        <item x="180"/>
        <item x="181"/>
        <item x="182"/>
        <item x="183"/>
        <item x="184"/>
        <item x="185"/>
        <item x="186"/>
        <item x="193"/>
        <item x="187"/>
        <item x="188"/>
        <item x="189"/>
        <item x="190"/>
        <item x="191"/>
        <item x="192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152"/>
        <item x="113"/>
        <item x="45"/>
        <item x="103"/>
        <item x="102"/>
        <item x="106"/>
        <item x="36"/>
        <item x="226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1">
        <item x="0"/>
        <item x="1"/>
        <item x="2"/>
        <item x="3"/>
        <item x="4"/>
        <item x="5"/>
        <item x="6"/>
        <item x="7"/>
        <item x="8"/>
        <item x="10"/>
        <item x="9"/>
        <item x="13"/>
        <item x="11"/>
        <item x="14"/>
        <item x="12"/>
        <item x="15"/>
        <item x="16"/>
        <item x="17"/>
        <item x="19"/>
        <item x="20"/>
        <item x="18"/>
        <item x="21"/>
        <item x="22"/>
        <item x="23"/>
        <item x="24"/>
        <item x="25"/>
        <item x="26"/>
        <item x="27"/>
        <item x="28"/>
        <item x="29"/>
        <item m="1" x="39"/>
        <item m="1" x="38"/>
        <item x="31"/>
        <item x="32"/>
        <item x="33"/>
        <item x="34"/>
        <item x="37"/>
        <item m="1" x="40"/>
        <item x="30"/>
        <item x="35"/>
        <item x="36"/>
      </items>
    </pivotField>
    <pivotField compact="0" outline="0" showAll="0" defaultSubtotal="0"/>
    <pivotField axis="axisPage" compact="0" outline="0" multipleItemSelectionAllowed="1" showAll="0" defaultSubtotal="0">
      <items count="126">
        <item m="1" x="44"/>
        <item m="1" x="16"/>
        <item m="1" x="99"/>
        <item m="1" x="17"/>
        <item m="1" x="109"/>
        <item m="1" x="63"/>
        <item m="1" x="23"/>
        <item m="1" x="101"/>
        <item m="1" x="19"/>
        <item m="1" x="28"/>
        <item m="1" x="71"/>
        <item m="1" x="108"/>
        <item m="1" x="103"/>
        <item m="1" x="3"/>
        <item m="1" x="46"/>
        <item m="1" x="90"/>
        <item m="1" x="38"/>
        <item m="1" x="121"/>
        <item m="1" x="39"/>
        <item m="1" x="22"/>
        <item m="1" x="64"/>
        <item m="1" x="105"/>
        <item m="1" x="25"/>
        <item m="1" x="67"/>
        <item m="1" x="12"/>
        <item m="1" x="58"/>
        <item m="1" x="61"/>
        <item m="1" x="102"/>
        <item m="1" x="20"/>
        <item m="1" x="62"/>
        <item m="1" x="51"/>
        <item m="1" x="9"/>
        <item m="1" x="53"/>
        <item m="1" x="95"/>
        <item m="1" x="74"/>
        <item m="1" x="68"/>
        <item m="1" x="110"/>
        <item m="1" x="115"/>
        <item m="1" x="29"/>
        <item m="1" x="72"/>
        <item m="1" x="113"/>
        <item m="1" x="32"/>
        <item m="1" x="75"/>
        <item m="1" x="116"/>
        <item m="1" x="40"/>
        <item m="1" x="84"/>
        <item m="1" x="5"/>
        <item m="1" x="47"/>
        <item m="1" x="33"/>
        <item m="1" x="77"/>
        <item m="1" x="119"/>
        <item m="1" x="37"/>
        <item m="1" x="80"/>
        <item m="1" x="122"/>
        <item m="1" x="42"/>
        <item m="1" x="87"/>
        <item m="1" x="41"/>
        <item m="1" x="86"/>
        <item m="1" x="7"/>
        <item m="1" x="49"/>
        <item m="1" x="92"/>
        <item m="1" x="11"/>
        <item m="1" x="55"/>
        <item m="1" x="97"/>
        <item m="1" x="14"/>
        <item m="1" x="13"/>
        <item m="1" x="59"/>
        <item m="1" x="98"/>
        <item m="1" x="83"/>
        <item m="1" x="4"/>
        <item m="1" x="69"/>
        <item m="1" x="111"/>
        <item m="1" x="30"/>
        <item m="1" x="34"/>
        <item m="1" x="78"/>
        <item m="1" x="106"/>
        <item m="1" x="26"/>
        <item m="1" x="70"/>
        <item m="1" x="112"/>
        <item m="1" x="21"/>
        <item m="1" x="35"/>
        <item m="1" x="76"/>
        <item m="1" x="117"/>
        <item m="1" x="31"/>
        <item m="1" x="73"/>
        <item m="1" x="114"/>
        <item m="1" x="104"/>
        <item m="1" x="24"/>
        <item m="1" x="65"/>
        <item m="1" x="107"/>
        <item m="1" x="27"/>
        <item m="1" x="85"/>
        <item m="1" x="6"/>
        <item m="1" x="48"/>
        <item m="1" x="91"/>
        <item m="1" x="10"/>
        <item m="1" x="54"/>
        <item m="1" x="96"/>
        <item m="1" x="82"/>
        <item m="1" x="124"/>
        <item m="1" x="43"/>
        <item m="1" x="89"/>
        <item m="1" x="50"/>
        <item m="1" x="93"/>
        <item m="1" x="88"/>
        <item m="1" x="8"/>
        <item m="1" x="118"/>
        <item m="1" x="36"/>
        <item m="1" x="79"/>
        <item m="1" x="120"/>
        <item m="1" x="81"/>
        <item m="1" x="123"/>
        <item m="1" x="52"/>
        <item m="1" x="94"/>
        <item m="1" x="100"/>
        <item m="1" x="56"/>
        <item m="1" x="15"/>
        <item m="1" x="60"/>
        <item m="1" x="125"/>
        <item m="1" x="57"/>
        <item m="1" x="45"/>
        <item m="1" x="18"/>
        <item h="1" x="2"/>
        <item h="1" x="0"/>
        <item x="1"/>
        <item h="1" m="1" x="66"/>
      </items>
    </pivotField>
  </pivotFields>
  <rowFields count="4">
    <field x="2"/>
    <field x="3"/>
    <field x="7"/>
    <field x="10"/>
  </rowFields>
  <rowItems count="31">
    <i>
      <x v="210"/>
      <x v="15"/>
      <x v="164"/>
      <x v="28"/>
    </i>
    <i>
      <x v="214"/>
      <x v="15"/>
      <x v="166"/>
      <x v="29"/>
    </i>
    <i>
      <x v="215"/>
      <x v="15"/>
      <x v="167"/>
      <x v="29"/>
    </i>
    <i>
      <x v="219"/>
      <x v="15"/>
      <x v="170"/>
      <x v="38"/>
    </i>
    <i>
      <x v="220"/>
      <x v="15"/>
      <x v="171"/>
      <x v="38"/>
    </i>
    <i>
      <x v="224"/>
      <x v="14"/>
      <x v="175"/>
      <x v="32"/>
    </i>
    <i>
      <x v="225"/>
      <x v="14"/>
      <x v="176"/>
      <x v="32"/>
    </i>
    <i>
      <x v="226"/>
      <x v="14"/>
      <x v="177"/>
      <x v="32"/>
    </i>
    <i>
      <x v="229"/>
      <x v="15"/>
      <x v="181"/>
      <x v="32"/>
    </i>
    <i>
      <x v="240"/>
      <x v="12"/>
      <x v="192"/>
      <x v="33"/>
    </i>
    <i>
      <x v="241"/>
      <x v="14"/>
      <x v="193"/>
      <x v="33"/>
    </i>
    <i>
      <x v="248"/>
      <x v="15"/>
      <x v="200"/>
      <x v="35"/>
    </i>
    <i>
      <x v="249"/>
      <x v="15"/>
      <x v="201"/>
      <x v="35"/>
    </i>
    <i>
      <x v="250"/>
      <x v="12"/>
      <x v="202"/>
      <x v="35"/>
    </i>
    <i>
      <x v="260"/>
      <x v="12"/>
      <x v="213"/>
      <x v="39"/>
    </i>
    <i>
      <x v="261"/>
      <x v="12"/>
      <x v="214"/>
      <x v="39"/>
    </i>
    <i>
      <x v="262"/>
      <x v="12"/>
      <x v="215"/>
      <x v="39"/>
    </i>
    <i>
      <x v="263"/>
      <x v="14"/>
      <x v="216"/>
      <x v="39"/>
    </i>
    <i>
      <x v="264"/>
      <x v="17"/>
      <x v="217"/>
      <x v="39"/>
    </i>
    <i>
      <x v="265"/>
      <x v="32"/>
      <x v="211"/>
      <x v="39"/>
    </i>
    <i>
      <x v="266"/>
      <x v="33"/>
      <x v="211"/>
      <x v="39"/>
    </i>
    <i>
      <x v="267"/>
      <x v="6"/>
      <x v="218"/>
      <x v="40"/>
    </i>
    <i>
      <x v="268"/>
      <x v="6"/>
      <x v="219"/>
      <x v="40"/>
    </i>
    <i>
      <x v="269"/>
      <x v="15"/>
      <x v="220"/>
      <x v="40"/>
    </i>
    <i>
      <x v="270"/>
      <x v="15"/>
      <x v="221"/>
      <x v="39"/>
    </i>
    <i>
      <x v="271"/>
      <x v="12"/>
      <x v="222"/>
      <x v="39"/>
    </i>
    <i>
      <x v="272"/>
      <x v="12"/>
      <x v="223"/>
      <x v="39"/>
    </i>
    <i>
      <x v="273"/>
      <x v="3"/>
      <x v="224"/>
      <x v="39"/>
    </i>
    <i>
      <x v="274"/>
      <x v="3"/>
      <x v="225"/>
      <x v="39"/>
    </i>
    <i r="1">
      <x v="17"/>
      <x v="226"/>
      <x v="39"/>
    </i>
    <i t="grand">
      <x/>
    </i>
  </rowItems>
  <colItems count="1">
    <i/>
  </colItems>
  <pageFields count="1">
    <pageField fld="12" hier="-1"/>
  </pageFields>
  <dataFields count="1">
    <dataField name="Count" fld="0" subtotal="count" baseField="0" baseItem="0" numFmtId="164"/>
  </dataFields>
  <formats count="81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12" count="0"/>
        </references>
      </pivotArea>
    </format>
    <format dxfId="82">
      <pivotArea dataOnly="0" labelOnly="1" outline="0" axis="axisValues" fieldPosition="0"/>
    </format>
    <format dxfId="81">
      <pivotArea outline="0" collapsedLevelsAreSubtotals="1" fieldPosition="0"/>
    </format>
    <format dxfId="80">
      <pivotArea dataOnly="0" labelOnly="1" outline="0" axis="axisValues" fieldPosition="0"/>
    </format>
    <format dxfId="79">
      <pivotArea field="12" type="button" dataOnly="0" labelOnly="1" outline="0" axis="axisPage" fieldPosition="0"/>
    </format>
    <format dxfId="78">
      <pivotArea dataOnly="0" labelOnly="1" outline="0" fieldPosition="0">
        <references count="1">
          <reference field="12" count="0"/>
        </references>
      </pivotArea>
    </format>
    <format dxfId="77">
      <pivotArea field="10" type="button" dataOnly="0" labelOnly="1" outline="0" axis="axisRow" fieldPosition="3"/>
    </format>
    <format dxfId="76">
      <pivotArea field="10" type="button" dataOnly="0" labelOnly="1" outline="0" axis="axisRow" fieldPosition="3"/>
    </format>
    <format dxfId="75">
      <pivotArea field="2" type="button" dataOnly="0" labelOnly="1" outline="0" axis="axisRow" fieldPosition="0"/>
    </format>
    <format dxfId="74">
      <pivotArea field="3" type="button" dataOnly="0" labelOnly="1" outline="0" axis="axisRow" fieldPosition="1"/>
    </format>
    <format dxfId="73">
      <pivotArea field="7" type="button" dataOnly="0" labelOnly="1" outline="0" axis="axisRow" fieldPosition="2"/>
    </format>
    <format dxfId="72">
      <pivotArea field="10" type="button" dataOnly="0" labelOnly="1" outline="0" axis="axisRow" fieldPosition="3"/>
    </format>
    <format dxfId="71">
      <pivotArea dataOnly="0" labelOnly="1" outline="0" axis="axisValues" fieldPosition="0"/>
    </format>
    <format dxfId="70">
      <pivotArea field="2" type="button" dataOnly="0" labelOnly="1" outline="0" axis="axisRow" fieldPosition="0"/>
    </format>
    <format dxfId="69">
      <pivotArea field="3" type="button" dataOnly="0" labelOnly="1" outline="0" axis="axisRow" fieldPosition="1"/>
    </format>
    <format dxfId="68">
      <pivotArea field="7" type="button" dataOnly="0" labelOnly="1" outline="0" axis="axisRow" fieldPosition="2"/>
    </format>
    <format dxfId="67">
      <pivotArea field="10" type="button" dataOnly="0" labelOnly="1" outline="0" axis="axisRow" fieldPosition="3"/>
    </format>
    <format dxfId="66">
      <pivotArea dataOnly="0" labelOnly="1" outline="0" axis="axisValues" fieldPosition="0"/>
    </format>
    <format dxfId="65">
      <pivotArea field="10" type="button" dataOnly="0" labelOnly="1" outline="0" axis="axisRow" fieldPosition="3"/>
    </format>
    <format dxfId="64">
      <pivotArea dataOnly="0" labelOnly="1" outline="0" fieldPosition="0">
        <references count="4">
          <reference field="2" count="1" selected="0">
            <x v="208"/>
          </reference>
          <reference field="3" count="1" selected="0">
            <x v="3"/>
          </reference>
          <reference field="7" count="1" selected="0">
            <x v="158"/>
          </reference>
          <reference field="10" count="1">
            <x v="27"/>
          </reference>
        </references>
      </pivotArea>
    </format>
    <format dxfId="63">
      <pivotArea dataOnly="0" labelOnly="1" outline="0" fieldPosition="0">
        <references count="4">
          <reference field="2" count="1" selected="0">
            <x v="212"/>
          </reference>
          <reference field="3" count="1" selected="0">
            <x v="12"/>
          </reference>
          <reference field="7" count="1" selected="0">
            <x v="165"/>
          </reference>
          <reference field="10" count="1">
            <x v="28"/>
          </reference>
        </references>
      </pivotArea>
    </format>
    <format dxfId="62">
      <pivotArea dataOnly="0" labelOnly="1" outline="0" fieldPosition="0">
        <references count="4">
          <reference field="2" count="1" selected="0">
            <x v="233"/>
          </reference>
          <reference field="3" count="1" selected="0">
            <x v="17"/>
          </reference>
          <reference field="7" count="1" selected="0">
            <x v="186"/>
          </reference>
          <reference field="10" count="1">
            <x v="32"/>
          </reference>
        </references>
      </pivotArea>
    </format>
    <format dxfId="61">
      <pivotArea dataOnly="0" labelOnly="1" outline="0" fieldPosition="0">
        <references count="4">
          <reference field="2" count="1" selected="0">
            <x v="234"/>
          </reference>
          <reference field="3" count="1" selected="0">
            <x v="17"/>
          </reference>
          <reference field="7" count="1" selected="0">
            <x v="186"/>
          </reference>
          <reference field="10" count="1">
            <x v="32"/>
          </reference>
        </references>
      </pivotArea>
    </format>
    <format dxfId="60">
      <pivotArea dataOnly="0" labelOnly="1" outline="0" fieldPosition="0">
        <references count="4">
          <reference field="2" count="1" selected="0">
            <x v="251"/>
          </reference>
          <reference field="3" count="1" selected="0">
            <x v="3"/>
          </reference>
          <reference field="7" count="1" selected="0">
            <x v="204"/>
          </reference>
          <reference field="10" count="1">
            <x v="35"/>
          </reference>
        </references>
      </pivotArea>
    </format>
    <format dxfId="59">
      <pivotArea field="10" type="button" dataOnly="0" labelOnly="1" outline="0" axis="axisRow" fieldPosition="3"/>
    </format>
    <format dxfId="58">
      <pivotArea dataOnly="0" labelOnly="1" grandRow="1" outline="0" fieldPosition="0"/>
    </format>
    <format dxfId="57">
      <pivotArea dataOnly="0" labelOnly="1" outline="0" fieldPosition="0">
        <references count="4">
          <reference field="2" count="1" selected="0">
            <x v="207"/>
          </reference>
          <reference field="3" count="1" selected="0">
            <x v="3"/>
          </reference>
          <reference field="7" count="1" selected="0">
            <x v="158"/>
          </reference>
          <reference field="10" count="1">
            <x v="27"/>
          </reference>
        </references>
      </pivotArea>
    </format>
    <format dxfId="56">
      <pivotArea dataOnly="0" labelOnly="1" outline="0" fieldPosition="0">
        <references count="4">
          <reference field="2" count="1" selected="0">
            <x v="208"/>
          </reference>
          <reference field="3" count="1" selected="0">
            <x v="2"/>
          </reference>
          <reference field="7" count="1" selected="0">
            <x v="159"/>
          </reference>
          <reference field="10" count="1">
            <x v="27"/>
          </reference>
        </references>
      </pivotArea>
    </format>
    <format dxfId="55">
      <pivotArea dataOnly="0" labelOnly="1" outline="0" fieldPosition="0">
        <references count="4">
          <reference field="2" count="1" selected="0">
            <x v="209"/>
          </reference>
          <reference field="3" count="1" selected="0">
            <x v="15"/>
          </reference>
          <reference field="7" count="1" selected="0">
            <x v="163"/>
          </reference>
          <reference field="10" count="1">
            <x v="28"/>
          </reference>
        </references>
      </pivotArea>
    </format>
    <format dxfId="54">
      <pivotArea dataOnly="0" labelOnly="1" outline="0" fieldPosition="0">
        <references count="4">
          <reference field="2" count="1" selected="0">
            <x v="210"/>
          </reference>
          <reference field="3" count="1" selected="0">
            <x v="15"/>
          </reference>
          <reference field="7" count="1" selected="0">
            <x v="164"/>
          </reference>
          <reference field="10" count="1">
            <x v="28"/>
          </reference>
        </references>
      </pivotArea>
    </format>
    <format dxfId="53">
      <pivotArea dataOnly="0" labelOnly="1" outline="0" fieldPosition="0">
        <references count="4">
          <reference field="2" count="1" selected="0">
            <x v="211"/>
          </reference>
          <reference field="3" count="1" selected="0">
            <x v="12"/>
          </reference>
          <reference field="7" count="1" selected="0">
            <x v="165"/>
          </reference>
          <reference field="10" count="1">
            <x v="28"/>
          </reference>
        </references>
      </pivotArea>
    </format>
    <format dxfId="52">
      <pivotArea dataOnly="0" labelOnly="1" outline="0" fieldPosition="0">
        <references count="4">
          <reference field="2" count="1" selected="0">
            <x v="211"/>
          </reference>
          <reference field="3" count="1" selected="0">
            <x v="16"/>
          </reference>
          <reference field="7" count="1" selected="0">
            <x v="162"/>
          </reference>
          <reference field="10" count="1">
            <x v="28"/>
          </reference>
        </references>
      </pivotArea>
    </format>
    <format dxfId="51">
      <pivotArea dataOnly="0" labelOnly="1" outline="0" fieldPosition="0">
        <references count="4">
          <reference field="2" count="1" selected="0">
            <x v="212"/>
          </reference>
          <reference field="3" count="1" selected="0">
            <x v="16"/>
          </reference>
          <reference field="7" count="1" selected="0">
            <x v="162"/>
          </reference>
          <reference field="10" count="1">
            <x v="28"/>
          </reference>
        </references>
      </pivotArea>
    </format>
    <format dxfId="50">
      <pivotArea dataOnly="0" labelOnly="1" outline="0" fieldPosition="0">
        <references count="4">
          <reference field="2" count="1" selected="0">
            <x v="213"/>
          </reference>
          <reference field="3" count="1" selected="0">
            <x v="12"/>
          </reference>
          <reference field="7" count="1" selected="0">
            <x v="165"/>
          </reference>
          <reference field="10" count="1">
            <x v="28"/>
          </reference>
        </references>
      </pivotArea>
    </format>
    <format dxfId="49">
      <pivotArea dataOnly="0" labelOnly="1" outline="0" fieldPosition="0">
        <references count="4">
          <reference field="2" count="1" selected="0">
            <x v="214"/>
          </reference>
          <reference field="3" count="1" selected="0">
            <x v="15"/>
          </reference>
          <reference field="7" count="1" selected="0">
            <x v="166"/>
          </reference>
          <reference field="10" count="1">
            <x v="29"/>
          </reference>
        </references>
      </pivotArea>
    </format>
    <format dxfId="48">
      <pivotArea dataOnly="0" labelOnly="1" outline="0" fieldPosition="0">
        <references count="4">
          <reference field="2" count="1" selected="0">
            <x v="215"/>
          </reference>
          <reference field="3" count="1" selected="0">
            <x v="15"/>
          </reference>
          <reference field="7" count="1" selected="0">
            <x v="167"/>
          </reference>
          <reference field="10" count="1">
            <x v="29"/>
          </reference>
        </references>
      </pivotArea>
    </format>
    <format dxfId="47">
      <pivotArea dataOnly="0" labelOnly="1" outline="0" fieldPosition="0">
        <references count="4">
          <reference field="2" count="1" selected="0">
            <x v="216"/>
          </reference>
          <reference field="3" count="1" selected="0">
            <x v="12"/>
          </reference>
          <reference field="7" count="1" selected="0">
            <x v="168"/>
          </reference>
          <reference field="10" count="1">
            <x v="29"/>
          </reference>
        </references>
      </pivotArea>
    </format>
    <format dxfId="46">
      <pivotArea dataOnly="0" labelOnly="1" outline="0" fieldPosition="0">
        <references count="4">
          <reference field="2" count="1" selected="0">
            <x v="217"/>
          </reference>
          <reference field="3" count="1" selected="0">
            <x v="12"/>
          </reference>
          <reference field="7" count="1" selected="0">
            <x v="169"/>
          </reference>
          <reference field="10" count="1">
            <x v="31"/>
          </reference>
        </references>
      </pivotArea>
    </format>
    <format dxfId="45">
      <pivotArea dataOnly="0" labelOnly="1" outline="0" fieldPosition="0">
        <references count="4">
          <reference field="2" count="1" selected="0">
            <x v="219"/>
          </reference>
          <reference field="3" count="1" selected="0">
            <x v="15"/>
          </reference>
          <reference field="7" count="1" selected="0">
            <x v="170"/>
          </reference>
          <reference field="10" count="1">
            <x v="31"/>
          </reference>
        </references>
      </pivotArea>
    </format>
    <format dxfId="44">
      <pivotArea dataOnly="0" labelOnly="1" outline="0" fieldPosition="0">
        <references count="4">
          <reference field="2" count="1" selected="0">
            <x v="220"/>
          </reference>
          <reference field="3" count="1" selected="0">
            <x v="15"/>
          </reference>
          <reference field="7" count="1" selected="0">
            <x v="171"/>
          </reference>
          <reference field="10" count="1">
            <x v="31"/>
          </reference>
        </references>
      </pivotArea>
    </format>
    <format dxfId="43">
      <pivotArea dataOnly="0" labelOnly="1" outline="0" fieldPosition="0">
        <references count="4">
          <reference field="2" count="1" selected="0">
            <x v="221"/>
          </reference>
          <reference field="3" count="1" selected="0">
            <x v="7"/>
          </reference>
          <reference field="7" count="1" selected="0">
            <x v="172"/>
          </reference>
          <reference field="10" count="1">
            <x v="31"/>
          </reference>
        </references>
      </pivotArea>
    </format>
    <format dxfId="42">
      <pivotArea dataOnly="0" labelOnly="1" outline="0" fieldPosition="0">
        <references count="4">
          <reference field="2" count="1" selected="0">
            <x v="222"/>
          </reference>
          <reference field="3" count="1" selected="0">
            <x v="6"/>
          </reference>
          <reference field="7" count="1" selected="0">
            <x v="173"/>
          </reference>
          <reference field="10" count="1">
            <x v="30"/>
          </reference>
        </references>
      </pivotArea>
    </format>
    <format dxfId="41">
      <pivotArea dataOnly="0" labelOnly="1" outline="0" fieldPosition="0">
        <references count="4">
          <reference field="2" count="1" selected="0">
            <x v="223"/>
          </reference>
          <reference field="3" count="1" selected="0">
            <x v="6"/>
          </reference>
          <reference field="7" count="1" selected="0">
            <x v="174"/>
          </reference>
          <reference field="10" count="1">
            <x v="30"/>
          </reference>
        </references>
      </pivotArea>
    </format>
    <format dxfId="40">
      <pivotArea dataOnly="0" labelOnly="1" outline="0" fieldPosition="0">
        <references count="4">
          <reference field="2" count="1" selected="0">
            <x v="224"/>
          </reference>
          <reference field="3" count="1" selected="0">
            <x v="14"/>
          </reference>
          <reference field="7" count="1" selected="0">
            <x v="175"/>
          </reference>
          <reference field="10" count="1">
            <x v="30"/>
          </reference>
        </references>
      </pivotArea>
    </format>
    <format dxfId="39">
      <pivotArea dataOnly="0" labelOnly="1" outline="0" fieldPosition="0">
        <references count="4">
          <reference field="2" count="1" selected="0">
            <x v="225"/>
          </reference>
          <reference field="3" count="1" selected="0">
            <x v="14"/>
          </reference>
          <reference field="7" count="1" selected="0">
            <x v="176"/>
          </reference>
          <reference field="10" count="1">
            <x v="30"/>
          </reference>
        </references>
      </pivotArea>
    </format>
    <format dxfId="38">
      <pivotArea dataOnly="0" labelOnly="1" outline="0" fieldPosition="0">
        <references count="4">
          <reference field="2" count="1" selected="0">
            <x v="226"/>
          </reference>
          <reference field="3" count="1" selected="0">
            <x v="14"/>
          </reference>
          <reference field="7" count="1" selected="0">
            <x v="177"/>
          </reference>
          <reference field="10" count="1">
            <x v="30"/>
          </reference>
        </references>
      </pivotArea>
    </format>
    <format dxfId="37">
      <pivotArea dataOnly="0" labelOnly="1" outline="0" fieldPosition="0">
        <references count="4">
          <reference field="2" count="1" selected="0">
            <x v="227"/>
          </reference>
          <reference field="3" count="1" selected="0">
            <x v="12"/>
          </reference>
          <reference field="7" count="1" selected="0">
            <x v="178"/>
          </reference>
          <reference field="10" count="1">
            <x v="32"/>
          </reference>
        </references>
      </pivotArea>
    </format>
    <format dxfId="36">
      <pivotArea dataOnly="0" labelOnly="1" outline="0" fieldPosition="0">
        <references count="4">
          <reference field="2" count="1" selected="0">
            <x v="228"/>
          </reference>
          <reference field="3" count="1" selected="0">
            <x v="12"/>
          </reference>
          <reference field="7" count="1" selected="0">
            <x v="179"/>
          </reference>
          <reference field="10" count="1">
            <x v="32"/>
          </reference>
        </references>
      </pivotArea>
    </format>
    <format dxfId="35">
      <pivotArea dataOnly="0" labelOnly="1" outline="0" fieldPosition="0">
        <references count="4">
          <reference field="2" count="1" selected="0">
            <x v="229"/>
          </reference>
          <reference field="3" count="1" selected="0">
            <x v="15"/>
          </reference>
          <reference field="7" count="1" selected="0">
            <x v="181"/>
          </reference>
          <reference field="10" count="1">
            <x v="32"/>
          </reference>
        </references>
      </pivotArea>
    </format>
    <format dxfId="34">
      <pivotArea dataOnly="0" labelOnly="1" outline="0" fieldPosition="0">
        <references count="4">
          <reference field="2" count="1" selected="0">
            <x v="230"/>
          </reference>
          <reference field="3" count="1" selected="0">
            <x v="6"/>
          </reference>
          <reference field="7" count="1" selected="0">
            <x v="182"/>
          </reference>
          <reference field="10" count="1">
            <x v="32"/>
          </reference>
        </references>
      </pivotArea>
    </format>
    <format dxfId="33">
      <pivotArea dataOnly="0" labelOnly="1" outline="0" fieldPosition="0">
        <references count="4">
          <reference field="2" count="1" selected="0">
            <x v="231"/>
          </reference>
          <reference field="3" count="1" selected="0">
            <x v="6"/>
          </reference>
          <reference field="7" count="1" selected="0">
            <x v="183"/>
          </reference>
          <reference field="10" count="1">
            <x v="32"/>
          </reference>
        </references>
      </pivotArea>
    </format>
    <format dxfId="32">
      <pivotArea dataOnly="0" labelOnly="1" outline="0" fieldPosition="0">
        <references count="4">
          <reference field="2" count="1" selected="0">
            <x v="232"/>
          </reference>
          <reference field="3" count="1" selected="0">
            <x v="6"/>
          </reference>
          <reference field="7" count="1" selected="0">
            <x v="184"/>
          </reference>
          <reference field="10" count="1">
            <x v="32"/>
          </reference>
        </references>
      </pivotArea>
    </format>
    <format dxfId="31">
      <pivotArea dataOnly="0" labelOnly="1" outline="0" fieldPosition="0">
        <references count="4">
          <reference field="2" count="1" selected="0">
            <x v="232"/>
          </reference>
          <reference field="3" count="1" selected="0">
            <x v="17"/>
          </reference>
          <reference field="7" count="1" selected="0">
            <x v="186"/>
          </reference>
          <reference field="10" count="1">
            <x v="32"/>
          </reference>
        </references>
      </pivotArea>
    </format>
    <format dxfId="30">
      <pivotArea dataOnly="0" labelOnly="1" outline="0" fieldPosition="0">
        <references count="4">
          <reference field="2" count="1" selected="0">
            <x v="233"/>
          </reference>
          <reference field="3" count="1" selected="0">
            <x v="7"/>
          </reference>
          <reference field="7" count="1" selected="0">
            <x v="185"/>
          </reference>
          <reference field="10" count="1">
            <x v="32"/>
          </reference>
        </references>
      </pivotArea>
    </format>
    <format dxfId="29">
      <pivotArea dataOnly="0" labelOnly="1" outline="0" fieldPosition="0">
        <references count="4">
          <reference field="2" count="1" selected="0">
            <x v="234"/>
          </reference>
          <reference field="3" count="1" selected="0">
            <x v="12"/>
          </reference>
          <reference field="7" count="1" selected="0">
            <x v="180"/>
          </reference>
          <reference field="10" count="1">
            <x v="32"/>
          </reference>
        </references>
      </pivotArea>
    </format>
    <format dxfId="28">
      <pivotArea dataOnly="0" labelOnly="1" outline="0" fieldPosition="0">
        <references count="4">
          <reference field="2" count="1" selected="0">
            <x v="235"/>
          </reference>
          <reference field="3" count="1" selected="0">
            <x v="6"/>
          </reference>
          <reference field="7" count="1" selected="0">
            <x v="187"/>
          </reference>
          <reference field="10" count="1">
            <x v="33"/>
          </reference>
        </references>
      </pivotArea>
    </format>
    <format dxfId="27">
      <pivotArea dataOnly="0" labelOnly="1" outline="0" fieldPosition="0">
        <references count="4">
          <reference field="2" count="1" selected="0">
            <x v="236"/>
          </reference>
          <reference field="3" count="1" selected="0">
            <x v="6"/>
          </reference>
          <reference field="7" count="1" selected="0">
            <x v="188"/>
          </reference>
          <reference field="10" count="1">
            <x v="33"/>
          </reference>
        </references>
      </pivotArea>
    </format>
    <format dxfId="26">
      <pivotArea dataOnly="0" labelOnly="1" outline="0" fieldPosition="0">
        <references count="4">
          <reference field="2" count="1" selected="0">
            <x v="237"/>
          </reference>
          <reference field="3" count="1" selected="0">
            <x v="6"/>
          </reference>
          <reference field="7" count="1" selected="0">
            <x v="189"/>
          </reference>
          <reference field="10" count="1">
            <x v="33"/>
          </reference>
        </references>
      </pivotArea>
    </format>
    <format dxfId="25">
      <pivotArea dataOnly="0" labelOnly="1" outline="0" fieldPosition="0">
        <references count="4">
          <reference field="2" count="1" selected="0">
            <x v="238"/>
          </reference>
          <reference field="3" count="1" selected="0">
            <x v="12"/>
          </reference>
          <reference field="7" count="1" selected="0">
            <x v="190"/>
          </reference>
          <reference field="10" count="1">
            <x v="33"/>
          </reference>
        </references>
      </pivotArea>
    </format>
    <format dxfId="24">
      <pivotArea dataOnly="0" labelOnly="1" outline="0" fieldPosition="0">
        <references count="4">
          <reference field="2" count="1" selected="0">
            <x v="239"/>
          </reference>
          <reference field="3" count="1" selected="0">
            <x v="12"/>
          </reference>
          <reference field="7" count="1" selected="0">
            <x v="191"/>
          </reference>
          <reference field="10" count="1">
            <x v="33"/>
          </reference>
        </references>
      </pivotArea>
    </format>
    <format dxfId="23">
      <pivotArea dataOnly="0" labelOnly="1" outline="0" fieldPosition="0">
        <references count="4">
          <reference field="2" count="1" selected="0">
            <x v="240"/>
          </reference>
          <reference field="3" count="1" selected="0">
            <x v="12"/>
          </reference>
          <reference field="7" count="1" selected="0">
            <x v="192"/>
          </reference>
          <reference field="10" count="1">
            <x v="33"/>
          </reference>
        </references>
      </pivotArea>
    </format>
    <format dxfId="22">
      <pivotArea dataOnly="0" labelOnly="1" outline="0" fieldPosition="0">
        <references count="4">
          <reference field="2" count="1" selected="0">
            <x v="241"/>
          </reference>
          <reference field="3" count="1" selected="0">
            <x v="14"/>
          </reference>
          <reference field="7" count="1" selected="0">
            <x v="193"/>
          </reference>
          <reference field="10" count="1">
            <x v="33"/>
          </reference>
        </references>
      </pivotArea>
    </format>
    <format dxfId="21">
      <pivotArea dataOnly="0" labelOnly="1" outline="0" fieldPosition="0">
        <references count="4">
          <reference field="2" count="1" selected="0">
            <x v="242"/>
          </reference>
          <reference field="3" count="1" selected="0">
            <x v="12"/>
          </reference>
          <reference field="7" count="1" selected="0">
            <x v="194"/>
          </reference>
          <reference field="10" count="1">
            <x v="34"/>
          </reference>
        </references>
      </pivotArea>
    </format>
    <format dxfId="20">
      <pivotArea dataOnly="0" labelOnly="1" outline="0" fieldPosition="0">
        <references count="4">
          <reference field="2" count="1" selected="0">
            <x v="243"/>
          </reference>
          <reference field="3" count="1" selected="0">
            <x v="12"/>
          </reference>
          <reference field="7" count="1" selected="0">
            <x v="195"/>
          </reference>
          <reference field="10" count="1">
            <x v="34"/>
          </reference>
        </references>
      </pivotArea>
    </format>
    <format dxfId="19">
      <pivotArea dataOnly="0" labelOnly="1" outline="0" fieldPosition="0">
        <references count="4">
          <reference field="2" count="1" selected="0">
            <x v="244"/>
          </reference>
          <reference field="3" count="1" selected="0">
            <x v="12"/>
          </reference>
          <reference field="7" count="1" selected="0">
            <x v="196"/>
          </reference>
          <reference field="10" count="1">
            <x v="34"/>
          </reference>
        </references>
      </pivotArea>
    </format>
    <format dxfId="18">
      <pivotArea dataOnly="0" labelOnly="1" outline="0" fieldPosition="0">
        <references count="4">
          <reference field="2" count="1" selected="0">
            <x v="245"/>
          </reference>
          <reference field="3" count="1" selected="0">
            <x v="6"/>
          </reference>
          <reference field="7" count="1" selected="0">
            <x v="197"/>
          </reference>
          <reference field="10" count="1">
            <x v="34"/>
          </reference>
        </references>
      </pivotArea>
    </format>
    <format dxfId="17">
      <pivotArea dataOnly="0" labelOnly="1" outline="0" fieldPosition="0">
        <references count="4">
          <reference field="2" count="1" selected="0">
            <x v="246"/>
          </reference>
          <reference field="3" count="1" selected="0">
            <x v="6"/>
          </reference>
          <reference field="7" count="1" selected="0">
            <x v="198"/>
          </reference>
          <reference field="10" count="1">
            <x v="34"/>
          </reference>
        </references>
      </pivotArea>
    </format>
    <format dxfId="16">
      <pivotArea dataOnly="0" labelOnly="1" outline="0" fieldPosition="0">
        <references count="4">
          <reference field="2" count="1" selected="0">
            <x v="247"/>
          </reference>
          <reference field="3" count="1" selected="0">
            <x v="6"/>
          </reference>
          <reference field="7" count="1" selected="0">
            <x v="199"/>
          </reference>
          <reference field="10" count="1">
            <x v="35"/>
          </reference>
        </references>
      </pivotArea>
    </format>
    <format dxfId="15">
      <pivotArea dataOnly="0" labelOnly="1" outline="0" fieldPosition="0">
        <references count="4">
          <reference field="2" count="1" selected="0">
            <x v="248"/>
          </reference>
          <reference field="3" count="1" selected="0">
            <x v="15"/>
          </reference>
          <reference field="7" count="1" selected="0">
            <x v="200"/>
          </reference>
          <reference field="10" count="1">
            <x v="35"/>
          </reference>
        </references>
      </pivotArea>
    </format>
    <format dxfId="14">
      <pivotArea dataOnly="0" labelOnly="1" outline="0" fieldPosition="0">
        <references count="4">
          <reference field="2" count="1" selected="0">
            <x v="249"/>
          </reference>
          <reference field="3" count="1" selected="0">
            <x v="15"/>
          </reference>
          <reference field="7" count="1" selected="0">
            <x v="201"/>
          </reference>
          <reference field="10" count="1">
            <x v="35"/>
          </reference>
        </references>
      </pivotArea>
    </format>
    <format dxfId="13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3"/>
          </reference>
          <reference field="7" count="1" selected="0">
            <x v="204"/>
          </reference>
          <reference field="10" count="1">
            <x v="35"/>
          </reference>
        </references>
      </pivotArea>
    </format>
    <format dxfId="12">
      <pivotArea dataOnly="0" labelOnly="1" outline="0" fieldPosition="0">
        <references count="4">
          <reference field="2" count="1" selected="0">
            <x v="250"/>
          </reference>
          <reference field="3" count="1" selected="0">
            <x v="12"/>
          </reference>
          <reference field="7" count="1" selected="0">
            <x v="202"/>
          </reference>
          <reference field="10" count="1">
            <x v="35"/>
          </reference>
        </references>
      </pivotArea>
    </format>
    <format dxfId="11">
      <pivotArea dataOnly="0" labelOnly="1" outline="0" fieldPosition="0">
        <references count="4">
          <reference field="2" count="1" selected="0">
            <x v="251"/>
          </reference>
          <reference field="3" count="1" selected="0">
            <x v="2"/>
          </reference>
          <reference field="7" count="1" selected="0">
            <x v="203"/>
          </reference>
          <reference field="10" count="1">
            <x v="35"/>
          </reference>
        </references>
      </pivotArea>
    </format>
    <format dxfId="10">
      <pivotArea dataOnly="0" labelOnly="1" outline="0" fieldPosition="0">
        <references count="4">
          <reference field="2" count="1" selected="0">
            <x v="260"/>
          </reference>
          <reference field="3" count="1" selected="0">
            <x v="12"/>
          </reference>
          <reference field="7" count="1" selected="0">
            <x v="213"/>
          </reference>
          <reference field="10" count="1">
            <x v="37"/>
          </reference>
        </references>
      </pivotArea>
    </format>
    <format dxfId="9">
      <pivotArea dataOnly="0" labelOnly="1" outline="0" fieldPosition="0">
        <references count="4">
          <reference field="2" count="1" selected="0">
            <x v="261"/>
          </reference>
          <reference field="3" count="1" selected="0">
            <x v="12"/>
          </reference>
          <reference field="7" count="1" selected="0">
            <x v="214"/>
          </reference>
          <reference field="10" count="1">
            <x v="37"/>
          </reference>
        </references>
      </pivotArea>
    </format>
    <format dxfId="8">
      <pivotArea dataOnly="0" labelOnly="1" outline="0" fieldPosition="0">
        <references count="4">
          <reference field="2" count="1" selected="0">
            <x v="262"/>
          </reference>
          <reference field="3" count="1" selected="0">
            <x v="12"/>
          </reference>
          <reference field="7" count="1" selected="0">
            <x v="215"/>
          </reference>
          <reference field="10" count="1">
            <x v="37"/>
          </reference>
        </references>
      </pivotArea>
    </format>
    <format dxfId="7">
      <pivotArea dataOnly="0" labelOnly="1" outline="0" fieldPosition="0">
        <references count="4">
          <reference field="2" count="1" selected="0">
            <x v="263"/>
          </reference>
          <reference field="3" count="1" selected="0">
            <x v="14"/>
          </reference>
          <reference field="7" count="1" selected="0">
            <x v="216"/>
          </reference>
          <reference field="10" count="1">
            <x v="37"/>
          </reference>
        </references>
      </pivotArea>
    </format>
    <format dxfId="6">
      <pivotArea dataOnly="0" labelOnly="1" outline="0" fieldPosition="0">
        <references count="4">
          <reference field="2" count="1" selected="0">
            <x v="264"/>
          </reference>
          <reference field="3" count="1" selected="0">
            <x v="17"/>
          </reference>
          <reference field="7" count="1" selected="0">
            <x v="217"/>
          </reference>
          <reference field="10" count="1">
            <x v="37"/>
          </reference>
        </references>
      </pivotArea>
    </format>
    <format dxfId="5">
      <pivotArea dataOnly="0" labelOnly="1" outline="0" fieldPosition="0">
        <references count="4">
          <reference field="2" count="1" selected="0">
            <x v="265"/>
          </reference>
          <reference field="3" count="1" selected="0">
            <x v="32"/>
          </reference>
          <reference field="7" count="1" selected="0">
            <x v="211"/>
          </reference>
          <reference field="10" count="1">
            <x v="37"/>
          </reference>
        </references>
      </pivotArea>
    </format>
    <format dxfId="4">
      <pivotArea dataOnly="0" labelOnly="1" outline="0" fieldPosition="0">
        <references count="4">
          <reference field="2" count="1" selected="0">
            <x v="266"/>
          </reference>
          <reference field="3" count="1" selected="0">
            <x v="33"/>
          </reference>
          <reference field="7" count="1" selected="0">
            <x v="211"/>
          </reference>
          <reference field="10" count="1">
            <x v="37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X300"/>
  <sheetViews>
    <sheetView topLeftCell="A2" zoomScale="130" zoomScaleNormal="130" workbookViewId="0">
      <selection activeCell="A2" sqref="A2"/>
    </sheetView>
  </sheetViews>
  <sheetFormatPr defaultRowHeight="15"/>
  <cols>
    <col min="1" max="2" width="3.42578125" style="17" customWidth="1"/>
    <col min="3" max="3" width="3.42578125" style="19" customWidth="1"/>
    <col min="4" max="4" width="23.7109375" style="19" customWidth="1"/>
    <col min="5" max="5" width="3.42578125" style="28" customWidth="1"/>
    <col min="6" max="6" width="15" style="1" customWidth="1"/>
    <col min="7" max="7" width="11" style="1" customWidth="1"/>
    <col min="8" max="8" width="14.5703125" style="1" customWidth="1"/>
    <col min="9" max="9" width="23.7109375" style="1" customWidth="1"/>
    <col min="10" max="10" width="25.7109375" style="1" customWidth="1"/>
    <col min="11" max="11" width="10.5703125" style="1" bestFit="1" customWidth="1"/>
    <col min="12" max="14" width="17.140625" style="1" customWidth="1"/>
    <col min="15" max="15" width="23" style="1" customWidth="1"/>
    <col min="16" max="16" width="15" style="1" customWidth="1"/>
    <col min="17" max="17" width="15.140625" style="1" customWidth="1"/>
    <col min="18" max="18" width="26.140625" style="1" bestFit="1" customWidth="1"/>
    <col min="19" max="19" width="34.7109375" style="1" customWidth="1"/>
    <col min="20" max="20" width="0.5703125" style="4" customWidth="1"/>
    <col min="21" max="21" width="0.5703125" style="14" customWidth="1"/>
    <col min="22" max="22" width="14" style="1" customWidth="1"/>
    <col min="23" max="23" width="8.85546875" style="1"/>
    <col min="24" max="24" width="18.85546875" style="1" customWidth="1"/>
    <col min="25" max="25" width="23.5703125" style="1" bestFit="1" customWidth="1"/>
    <col min="26" max="28" width="8.85546875" style="1"/>
    <col min="29" max="29" width="8.85546875" style="1" customWidth="1"/>
    <col min="30" max="30" width="14.85546875" style="1" customWidth="1"/>
    <col min="31" max="31" width="8.85546875" style="1" customWidth="1"/>
    <col min="32" max="32" width="20.5703125" style="1" customWidth="1"/>
    <col min="33" max="33" width="8.85546875" style="1" customWidth="1"/>
    <col min="34" max="34" width="18.42578125" style="1" bestFit="1" customWidth="1"/>
    <col min="35" max="35" width="31.7109375" style="1" bestFit="1" customWidth="1"/>
    <col min="36" max="36" width="30.28515625" style="1" bestFit="1" customWidth="1"/>
    <col min="37" max="37" width="14.28515625" style="1" bestFit="1" customWidth="1"/>
    <col min="38" max="38" width="30.140625" style="1" bestFit="1" customWidth="1"/>
    <col min="39" max="39" width="14.140625" style="1" bestFit="1" customWidth="1"/>
    <col min="40" max="40" width="21" style="1" bestFit="1" customWidth="1"/>
    <col min="41" max="41" width="34.28515625" style="1" bestFit="1" customWidth="1"/>
    <col min="42" max="42" width="32.85546875" style="1" bestFit="1" customWidth="1"/>
    <col min="43" max="43" width="16.7109375" style="1" bestFit="1" customWidth="1"/>
    <col min="44" max="44" width="32.7109375" style="1" bestFit="1" customWidth="1"/>
    <col min="45" max="45" width="16.7109375" style="1" bestFit="1" customWidth="1"/>
    <col min="46" max="46" width="19.140625" style="1" bestFit="1" customWidth="1"/>
    <col min="47" max="47" width="32.42578125" style="1" bestFit="1" customWidth="1"/>
    <col min="48" max="48" width="31" style="1" bestFit="1" customWidth="1"/>
    <col min="49" max="49" width="14.85546875" style="1" bestFit="1" customWidth="1"/>
    <col min="50" max="50" width="28.5703125" style="1" bestFit="1" customWidth="1"/>
    <col min="51" max="51" width="14.7109375" style="1" bestFit="1" customWidth="1"/>
    <col min="52" max="52" width="20.42578125" style="1" bestFit="1" customWidth="1"/>
    <col min="53" max="53" width="33.7109375" style="1" bestFit="1" customWidth="1"/>
    <col min="54" max="54" width="32.28515625" style="1" bestFit="1" customWidth="1"/>
    <col min="55" max="55" width="16.28515625" style="1" bestFit="1" customWidth="1"/>
    <col min="56" max="56" width="32.140625" style="1" bestFit="1" customWidth="1"/>
    <col min="57" max="57" width="16.140625" style="1" bestFit="1" customWidth="1"/>
    <col min="58" max="58" width="24.5703125" style="1" customWidth="1"/>
    <col min="59" max="59" width="21.140625" style="1" customWidth="1"/>
    <col min="60" max="60" width="19.28515625" style="1" customWidth="1"/>
    <col min="61" max="61" width="19.140625" style="1" customWidth="1"/>
    <col min="62" max="62" width="22.7109375" style="1" customWidth="1"/>
    <col min="63" max="63" width="27.85546875" style="1" customWidth="1"/>
    <col min="64" max="64" width="11.5703125" style="1" customWidth="1"/>
    <col min="65" max="65" width="19.42578125" style="1" customWidth="1"/>
    <col min="66" max="73" width="8.85546875" style="1" customWidth="1"/>
    <col min="74" max="74" width="12" style="1" bestFit="1" customWidth="1"/>
    <col min="75" max="76" width="8.85546875" style="1"/>
  </cols>
  <sheetData>
    <row r="1" spans="3:75">
      <c r="F1" s="6"/>
      <c r="G1" s="6"/>
      <c r="H1" s="6"/>
      <c r="I1" s="7" t="s">
        <v>1162</v>
      </c>
      <c r="J1" s="7"/>
      <c r="K1" s="6"/>
      <c r="L1" s="6"/>
      <c r="M1" s="7" t="s">
        <v>1162</v>
      </c>
      <c r="N1" s="6"/>
      <c r="O1" s="6"/>
      <c r="P1" s="6"/>
      <c r="Q1" s="6"/>
      <c r="R1" s="6"/>
      <c r="S1" s="6" t="s">
        <v>1152</v>
      </c>
      <c r="V1" s="3"/>
      <c r="W1" s="2"/>
      <c r="Y1" s="1" t="s">
        <v>635</v>
      </c>
      <c r="Z1" s="5"/>
      <c r="AB1" s="2"/>
      <c r="BO1" s="2"/>
      <c r="BP1" s="2"/>
      <c r="BQ1" s="2"/>
      <c r="BR1" s="2"/>
      <c r="BV1" s="2"/>
    </row>
    <row r="2" spans="3:75">
      <c r="C2" s="19" t="s">
        <v>1507</v>
      </c>
      <c r="D2" s="19" t="s">
        <v>1508</v>
      </c>
      <c r="E2" s="28" t="s">
        <v>1506</v>
      </c>
      <c r="F2" s="6" t="s">
        <v>14</v>
      </c>
      <c r="G2" s="6" t="s">
        <v>1161</v>
      </c>
      <c r="H2" s="6" t="s">
        <v>1153</v>
      </c>
      <c r="I2" s="8" t="s">
        <v>1155</v>
      </c>
      <c r="J2" s="8" t="s">
        <v>1156</v>
      </c>
      <c r="K2" s="6" t="s">
        <v>1157</v>
      </c>
      <c r="L2" s="6" t="s">
        <v>1158</v>
      </c>
      <c r="M2" s="8" t="s">
        <v>1154</v>
      </c>
      <c r="N2" s="6" t="s">
        <v>1159</v>
      </c>
      <c r="O2" s="6" t="s">
        <v>1160</v>
      </c>
      <c r="P2" s="6" t="s">
        <v>1476</v>
      </c>
      <c r="Q2" s="6" t="s">
        <v>1471</v>
      </c>
      <c r="R2" s="6" t="s">
        <v>1196</v>
      </c>
      <c r="V2" s="3" t="s">
        <v>636</v>
      </c>
      <c r="W2" s="2" t="s">
        <v>0</v>
      </c>
      <c r="X2" s="1" t="s">
        <v>1</v>
      </c>
      <c r="Y2" s="1" t="s">
        <v>637</v>
      </c>
      <c r="Z2" s="5" t="s">
        <v>638</v>
      </c>
      <c r="AA2" s="1" t="s">
        <v>639</v>
      </c>
      <c r="AB2" s="2" t="s">
        <v>640</v>
      </c>
      <c r="AC2" s="1" t="s">
        <v>641</v>
      </c>
      <c r="AD2" s="1" t="s">
        <v>642</v>
      </c>
      <c r="AE2" s="1" t="s">
        <v>643</v>
      </c>
      <c r="AF2" s="1" t="s">
        <v>644</v>
      </c>
      <c r="AG2" s="1" t="s">
        <v>645</v>
      </c>
      <c r="AH2" s="1" t="s">
        <v>646</v>
      </c>
      <c r="AI2" s="1" t="s">
        <v>647</v>
      </c>
      <c r="AJ2" s="3" t="s">
        <v>648</v>
      </c>
      <c r="AK2" s="3" t="s">
        <v>649</v>
      </c>
      <c r="AL2" s="3" t="s">
        <v>650</v>
      </c>
      <c r="AM2" s="3" t="s">
        <v>651</v>
      </c>
      <c r="AN2" s="1" t="s">
        <v>2</v>
      </c>
      <c r="AO2" s="1" t="s">
        <v>3</v>
      </c>
      <c r="AP2" s="3" t="s">
        <v>652</v>
      </c>
      <c r="AQ2" s="3" t="s">
        <v>4</v>
      </c>
      <c r="AR2" s="3" t="s">
        <v>653</v>
      </c>
      <c r="AS2" s="3" t="s">
        <v>5</v>
      </c>
      <c r="AT2" s="1" t="s">
        <v>654</v>
      </c>
      <c r="AU2" s="1" t="s">
        <v>6</v>
      </c>
      <c r="AV2" s="3" t="s">
        <v>655</v>
      </c>
      <c r="AW2" s="3" t="s">
        <v>7</v>
      </c>
      <c r="AX2" s="3" t="s">
        <v>656</v>
      </c>
      <c r="AY2" s="3" t="s">
        <v>8</v>
      </c>
      <c r="AZ2" s="1" t="s">
        <v>657</v>
      </c>
      <c r="BA2" s="1" t="s">
        <v>658</v>
      </c>
      <c r="BB2" s="3" t="s">
        <v>9</v>
      </c>
      <c r="BC2" s="3" t="s">
        <v>10</v>
      </c>
      <c r="BD2" s="3" t="s">
        <v>11</v>
      </c>
      <c r="BE2" s="3" t="s">
        <v>12</v>
      </c>
      <c r="BF2" s="3" t="s">
        <v>659</v>
      </c>
      <c r="BG2" s="3" t="s">
        <v>660</v>
      </c>
      <c r="BH2" s="3" t="s">
        <v>661</v>
      </c>
      <c r="BI2" s="3" t="s">
        <v>662</v>
      </c>
      <c r="BJ2" s="3" t="s">
        <v>663</v>
      </c>
      <c r="BK2" s="3" t="s">
        <v>664</v>
      </c>
      <c r="BL2" s="3" t="s">
        <v>665</v>
      </c>
      <c r="BM2" s="3" t="s">
        <v>666</v>
      </c>
      <c r="BN2" s="3" t="s">
        <v>667</v>
      </c>
      <c r="BO2" s="2" t="s">
        <v>668</v>
      </c>
      <c r="BP2" s="2" t="s">
        <v>669</v>
      </c>
      <c r="BQ2" s="2" t="s">
        <v>670</v>
      </c>
      <c r="BR2" s="2" t="s">
        <v>671</v>
      </c>
      <c r="BS2" s="1" t="s">
        <v>13</v>
      </c>
      <c r="BT2" s="1" t="s">
        <v>672</v>
      </c>
      <c r="BU2" s="1" t="s">
        <v>673</v>
      </c>
      <c r="BV2" s="2" t="s">
        <v>14</v>
      </c>
      <c r="BW2" s="2"/>
    </row>
    <row r="3" spans="3:75">
      <c r="C3" s="28">
        <f>COUNTIF(D:D,D3)</f>
        <v>4</v>
      </c>
      <c r="D3" s="19" t="str">
        <f>M3&amp;K3</f>
        <v>M22270W8BK27000</v>
      </c>
      <c r="E3" s="28">
        <f t="shared" ref="E3" si="0">COUNTIF(H:H,H3)</f>
        <v>1</v>
      </c>
      <c r="F3" s="9">
        <f>IF(BV3="","No PO Yet",BV3)</f>
        <v>9660001252</v>
      </c>
      <c r="G3" s="10">
        <f>V3</f>
        <v>44755</v>
      </c>
      <c r="H3" s="9" t="str">
        <f>IF(X3="",H2,X3)</f>
        <v>TVC22000211</v>
      </c>
      <c r="I3" s="11" t="str">
        <f>IF(Y3="","Spare Parts or Quality "&amp;"the MO is "&amp;AA3,Y3)</f>
        <v>EC220-G5(BR)|2.28.0</v>
      </c>
      <c r="J3" s="6" t="str">
        <f>IF(Z3="",I3,Z3)</f>
        <v>0150803870</v>
      </c>
      <c r="K3" s="12">
        <f>IF(AB3="",J3,AB3)</f>
        <v>27000</v>
      </c>
      <c r="L3" s="12">
        <f>SUMIF(H:H,H3,K:K)</f>
        <v>27000</v>
      </c>
      <c r="M3" s="6" t="str">
        <f>AA3</f>
        <v>M22270W8BK</v>
      </c>
      <c r="N3" s="6" t="str">
        <f>IF(AD3="",N2,AD3)</f>
        <v>MRSU3851736</v>
      </c>
      <c r="O3" s="13" t="str">
        <f>IF(AF3="",O2,AF3)</f>
        <v>SUDUN2KSZ009724A</v>
      </c>
      <c r="P3" s="6">
        <f>IF(BD3="",
IF(AX3="",IF(AR3="",
IF(AL3="","NO ETA",
AL3),AR3), AX3),BD3)</f>
        <v>44816</v>
      </c>
      <c r="Q3" s="6" t="e">
        <f>VLOOKUP(AA3,'[1]TABELA MO'!$D:$D,1,0)</f>
        <v>#N/A</v>
      </c>
      <c r="R3" s="6" t="str">
        <f>IF(AND(F3 = "No PO Yet", IFERROR(Q3="#N/A",TRUE)),"Create MO",
IF(AND(F3 ="No PO Yet", IFERROR(Q3&lt;&gt;"#N/A",TRUE)),"Analyze","PO &gt; ok!"))</f>
        <v>PO &gt; ok!</v>
      </c>
      <c r="S3" s="6"/>
      <c r="V3" s="3">
        <v>44755</v>
      </c>
      <c r="W3" s="2">
        <v>1</v>
      </c>
      <c r="X3" s="1" t="s">
        <v>674</v>
      </c>
      <c r="Y3" s="1" t="s">
        <v>15</v>
      </c>
      <c r="Z3" s="5" t="s">
        <v>96</v>
      </c>
      <c r="AA3" s="1" t="s">
        <v>675</v>
      </c>
      <c r="AB3" s="2">
        <v>27000</v>
      </c>
      <c r="AC3" s="1" t="s">
        <v>676</v>
      </c>
      <c r="AD3" s="1" t="s">
        <v>16</v>
      </c>
      <c r="AE3" s="1" t="s">
        <v>17</v>
      </c>
      <c r="AF3" s="1" t="s">
        <v>677</v>
      </c>
      <c r="AG3" s="1" t="s">
        <v>115</v>
      </c>
      <c r="AH3" s="1" t="s">
        <v>491</v>
      </c>
      <c r="AI3" s="1" t="s">
        <v>678</v>
      </c>
      <c r="AJ3" s="3">
        <v>44760</v>
      </c>
      <c r="AK3" s="3">
        <v>44765</v>
      </c>
      <c r="AL3" s="3">
        <v>44760</v>
      </c>
      <c r="AM3" s="3">
        <v>44766</v>
      </c>
      <c r="AN3" s="1" t="s">
        <v>587</v>
      </c>
      <c r="AO3" s="1" t="s">
        <v>679</v>
      </c>
      <c r="AP3" s="3">
        <v>44765</v>
      </c>
      <c r="AQ3" s="3">
        <v>44767</v>
      </c>
      <c r="AR3" s="3">
        <v>44796</v>
      </c>
      <c r="AS3" s="3">
        <v>44794</v>
      </c>
      <c r="AT3" s="1" t="s">
        <v>588</v>
      </c>
      <c r="AU3" s="1" t="s">
        <v>680</v>
      </c>
      <c r="AV3" s="3">
        <v>44800</v>
      </c>
      <c r="AW3" s="3">
        <v>44803</v>
      </c>
      <c r="AX3" s="3">
        <v>44816</v>
      </c>
      <c r="AY3" s="3">
        <v>44816</v>
      </c>
      <c r="BB3" s="3"/>
      <c r="BC3" s="3"/>
      <c r="BD3" s="3"/>
      <c r="BE3" s="3"/>
      <c r="BF3" s="3">
        <v>44816</v>
      </c>
      <c r="BG3" s="3">
        <v>44819</v>
      </c>
      <c r="BH3" s="3">
        <v>44820</v>
      </c>
      <c r="BI3" s="3">
        <v>44824</v>
      </c>
      <c r="BJ3" s="3">
        <v>44826</v>
      </c>
      <c r="BK3" s="3">
        <v>44824</v>
      </c>
      <c r="BL3" s="3">
        <v>44824</v>
      </c>
      <c r="BM3" s="3">
        <v>44825</v>
      </c>
      <c r="BN3" s="3">
        <v>44836</v>
      </c>
      <c r="BO3" s="2">
        <v>56</v>
      </c>
      <c r="BP3" s="2">
        <v>51</v>
      </c>
      <c r="BQ3" s="2">
        <v>8</v>
      </c>
      <c r="BR3" s="2">
        <v>69</v>
      </c>
      <c r="BS3" s="1" t="s">
        <v>681</v>
      </c>
      <c r="BV3" s="2">
        <v>9660001252</v>
      </c>
      <c r="BW3" s="2"/>
    </row>
    <row r="4" spans="3:75">
      <c r="C4" s="28">
        <f t="shared" ref="C4:C67" si="1">COUNTIF(D:D,D4)</f>
        <v>4</v>
      </c>
      <c r="D4" s="19" t="str">
        <f t="shared" ref="D4:D67" si="2">M4&amp;K4</f>
        <v>M22270W8BK27000</v>
      </c>
      <c r="E4" s="28">
        <f t="shared" ref="E4:E67" si="3">COUNTIF(H:H,H4)</f>
        <v>1</v>
      </c>
      <c r="F4" s="9">
        <f t="shared" ref="F4:F67" si="4">IF(BV4="","No PO Yet",BV4)</f>
        <v>9660001253</v>
      </c>
      <c r="G4" s="10">
        <f t="shared" ref="G4:G67" si="5">V4</f>
        <v>44755</v>
      </c>
      <c r="H4" s="9" t="str">
        <f t="shared" ref="H4:H67" si="6">IF(X4="",H3,X4)</f>
        <v>TVC22000212</v>
      </c>
      <c r="I4" s="11" t="str">
        <f t="shared" ref="I4:I67" si="7">IF(Y4="","Spare Parts or Quality "&amp;"the MO is "&amp;AA4,Y4)</f>
        <v>EC220-G5(BR)|2.28.0</v>
      </c>
      <c r="J4" s="6" t="str">
        <f t="shared" ref="J4:J67" si="8">IF(Z4="",I4,Z4)</f>
        <v>0150803870</v>
      </c>
      <c r="K4" s="12">
        <f t="shared" ref="K4:K67" si="9">IF(AB4="",J4,AB4)</f>
        <v>27000</v>
      </c>
      <c r="L4" s="12">
        <f t="shared" ref="L4:L67" si="10">SUMIF(H:H,H4,K:K)</f>
        <v>27000</v>
      </c>
      <c r="M4" s="6" t="str">
        <f t="shared" ref="M4:M67" si="11">AA4</f>
        <v>M22270W8BK</v>
      </c>
      <c r="N4" s="6" t="str">
        <f t="shared" ref="N4:N67" si="12">IF(AD4="",N3,AD4)</f>
        <v>MSKU9943192</v>
      </c>
      <c r="O4" s="13" t="str">
        <f t="shared" ref="O4:O67" si="13">IF(AF4="",O3,AF4)</f>
        <v>SUDUN2KSZ009724A</v>
      </c>
      <c r="P4" s="6">
        <f t="shared" ref="P4:P67" si="14">IF(BD4="",
IF(AX4="",IF(AR4="",
IF(AL4="","NO ETA",
AL4),AR4), AX4),BD4)</f>
        <v>44816</v>
      </c>
      <c r="Q4" s="6" t="e">
        <f>VLOOKUP(AA4,'[1]TABELA MO'!$D:$D,1,0)</f>
        <v>#N/A</v>
      </c>
      <c r="R4" s="6" t="str">
        <f t="shared" ref="R4:R67" si="15">IF(AND(F4 = "No PO Yet", IFERROR(Q4="#N/A",TRUE)),"Create MO",
IF(AND(F4 ="No PO Yet", IFERROR(Q4&lt;&gt;"#N/A",TRUE)),"Analyze","PO &gt; ok!"))</f>
        <v>PO &gt; ok!</v>
      </c>
      <c r="V4" s="3">
        <v>44755</v>
      </c>
      <c r="W4" s="2"/>
      <c r="X4" s="1" t="s">
        <v>682</v>
      </c>
      <c r="Y4" s="1" t="s">
        <v>15</v>
      </c>
      <c r="Z4" s="5" t="s">
        <v>96</v>
      </c>
      <c r="AA4" s="1" t="s">
        <v>675</v>
      </c>
      <c r="AB4" s="2">
        <v>27000</v>
      </c>
      <c r="AC4" s="1" t="s">
        <v>683</v>
      </c>
      <c r="AD4" s="1" t="s">
        <v>18</v>
      </c>
      <c r="AE4" s="1" t="s">
        <v>19</v>
      </c>
      <c r="AG4" s="1" t="s">
        <v>115</v>
      </c>
      <c r="AH4" s="1" t="s">
        <v>491</v>
      </c>
      <c r="AI4" s="1" t="s">
        <v>678</v>
      </c>
      <c r="AJ4" s="3">
        <v>44760</v>
      </c>
      <c r="AK4" s="3">
        <v>44765</v>
      </c>
      <c r="AL4" s="3">
        <v>44760</v>
      </c>
      <c r="AM4" s="3">
        <v>44766</v>
      </c>
      <c r="AN4" s="1" t="s">
        <v>587</v>
      </c>
      <c r="AO4" s="1" t="s">
        <v>679</v>
      </c>
      <c r="AP4" s="3">
        <v>44765</v>
      </c>
      <c r="AQ4" s="3">
        <v>44767</v>
      </c>
      <c r="AR4" s="3">
        <v>44796</v>
      </c>
      <c r="AS4" s="3">
        <v>44794</v>
      </c>
      <c r="AT4" s="1" t="s">
        <v>588</v>
      </c>
      <c r="AU4" s="1" t="s">
        <v>680</v>
      </c>
      <c r="AV4" s="3">
        <v>44800</v>
      </c>
      <c r="AW4" s="3">
        <v>44803</v>
      </c>
      <c r="AX4" s="3">
        <v>44816</v>
      </c>
      <c r="AY4" s="3">
        <v>44816</v>
      </c>
      <c r="BB4" s="3"/>
      <c r="BC4" s="3"/>
      <c r="BD4" s="3"/>
      <c r="BE4" s="3"/>
      <c r="BF4" s="3">
        <v>44816</v>
      </c>
      <c r="BG4" s="3">
        <v>44819</v>
      </c>
      <c r="BH4" s="3">
        <v>44820</v>
      </c>
      <c r="BI4" s="3">
        <v>44824</v>
      </c>
      <c r="BJ4" s="3">
        <v>44826</v>
      </c>
      <c r="BK4" s="3">
        <v>44824</v>
      </c>
      <c r="BL4" s="3">
        <v>44824</v>
      </c>
      <c r="BM4" s="3">
        <v>44825</v>
      </c>
      <c r="BN4" s="3">
        <v>44836</v>
      </c>
      <c r="BO4" s="2">
        <v>56</v>
      </c>
      <c r="BP4" s="2">
        <v>51</v>
      </c>
      <c r="BQ4" s="2">
        <v>8</v>
      </c>
      <c r="BR4" s="2">
        <v>69</v>
      </c>
      <c r="BS4" s="1" t="s">
        <v>681</v>
      </c>
      <c r="BV4" s="2">
        <v>9660001253</v>
      </c>
      <c r="BW4" s="2">
        <v>10</v>
      </c>
    </row>
    <row r="5" spans="3:75">
      <c r="C5" s="28">
        <f t="shared" si="1"/>
        <v>4</v>
      </c>
      <c r="D5" s="19" t="str">
        <f t="shared" si="2"/>
        <v>M22270W8BK27000</v>
      </c>
      <c r="E5" s="28">
        <f t="shared" si="3"/>
        <v>1</v>
      </c>
      <c r="F5" s="9">
        <f t="shared" si="4"/>
        <v>9660001254</v>
      </c>
      <c r="G5" s="10">
        <f t="shared" si="5"/>
        <v>44756</v>
      </c>
      <c r="H5" s="9" t="str">
        <f t="shared" si="6"/>
        <v>TVC22000213</v>
      </c>
      <c r="I5" s="11" t="str">
        <f t="shared" si="7"/>
        <v>EC220-G5(BR)|2.28.0</v>
      </c>
      <c r="J5" s="6" t="str">
        <f t="shared" si="8"/>
        <v>0150803870</v>
      </c>
      <c r="K5" s="12">
        <f t="shared" si="9"/>
        <v>27000</v>
      </c>
      <c r="L5" s="12">
        <f t="shared" si="10"/>
        <v>27000</v>
      </c>
      <c r="M5" s="6" t="str">
        <f t="shared" si="11"/>
        <v>M22270W8BK</v>
      </c>
      <c r="N5" s="6" t="str">
        <f t="shared" si="12"/>
        <v>TCNU1837168</v>
      </c>
      <c r="O5" s="13" t="str">
        <f t="shared" si="13"/>
        <v>SUDUN2KSZ009724A</v>
      </c>
      <c r="P5" s="6">
        <f t="shared" si="14"/>
        <v>44816</v>
      </c>
      <c r="Q5" s="6" t="e">
        <f>VLOOKUP(AA5,'[1]TABELA MO'!$D:$D,1,0)</f>
        <v>#N/A</v>
      </c>
      <c r="R5" s="6" t="str">
        <f t="shared" si="15"/>
        <v>PO &gt; ok!</v>
      </c>
      <c r="V5" s="3">
        <v>44756</v>
      </c>
      <c r="W5" s="2"/>
      <c r="X5" s="1" t="s">
        <v>684</v>
      </c>
      <c r="Y5" s="1" t="s">
        <v>15</v>
      </c>
      <c r="Z5" s="5" t="s">
        <v>96</v>
      </c>
      <c r="AA5" s="1" t="s">
        <v>675</v>
      </c>
      <c r="AB5" s="2">
        <v>27000</v>
      </c>
      <c r="AC5" s="1" t="s">
        <v>685</v>
      </c>
      <c r="AD5" s="1" t="s">
        <v>20</v>
      </c>
      <c r="AE5" s="1" t="s">
        <v>21</v>
      </c>
      <c r="AG5" s="1" t="s">
        <v>115</v>
      </c>
      <c r="AH5" s="1" t="s">
        <v>491</v>
      </c>
      <c r="AI5" s="1" t="s">
        <v>678</v>
      </c>
      <c r="AJ5" s="3">
        <v>44760</v>
      </c>
      <c r="AK5" s="3">
        <v>44765</v>
      </c>
      <c r="AL5" s="3">
        <v>44760</v>
      </c>
      <c r="AM5" s="3">
        <v>44766</v>
      </c>
      <c r="AN5" s="1" t="s">
        <v>587</v>
      </c>
      <c r="AO5" s="1" t="s">
        <v>679</v>
      </c>
      <c r="AP5" s="3">
        <v>44765</v>
      </c>
      <c r="AQ5" s="3">
        <v>44767</v>
      </c>
      <c r="AR5" s="3">
        <v>44796</v>
      </c>
      <c r="AS5" s="3">
        <v>44794</v>
      </c>
      <c r="AT5" s="1" t="s">
        <v>588</v>
      </c>
      <c r="AU5" s="1" t="s">
        <v>680</v>
      </c>
      <c r="AV5" s="3">
        <v>44800</v>
      </c>
      <c r="AW5" s="3">
        <v>44803</v>
      </c>
      <c r="AX5" s="3">
        <v>44816</v>
      </c>
      <c r="AY5" s="3">
        <v>44816</v>
      </c>
      <c r="BB5" s="3"/>
      <c r="BC5" s="3"/>
      <c r="BD5" s="3"/>
      <c r="BE5" s="3"/>
      <c r="BF5" s="3">
        <v>44816</v>
      </c>
      <c r="BG5" s="3">
        <v>44819</v>
      </c>
      <c r="BH5" s="3">
        <v>44820</v>
      </c>
      <c r="BI5" s="3">
        <v>44824</v>
      </c>
      <c r="BJ5" s="3">
        <v>44826</v>
      </c>
      <c r="BK5" s="3">
        <v>44824</v>
      </c>
      <c r="BL5" s="3">
        <v>44824</v>
      </c>
      <c r="BM5" s="3">
        <v>44825</v>
      </c>
      <c r="BN5" s="3">
        <v>44836</v>
      </c>
      <c r="BO5" s="2">
        <v>56</v>
      </c>
      <c r="BP5" s="2">
        <v>51</v>
      </c>
      <c r="BQ5" s="2">
        <v>8</v>
      </c>
      <c r="BR5" s="2">
        <v>68</v>
      </c>
      <c r="BS5" s="1" t="s">
        <v>681</v>
      </c>
      <c r="BV5" s="2">
        <v>9660001254</v>
      </c>
      <c r="BW5" s="2">
        <v>10</v>
      </c>
    </row>
    <row r="6" spans="3:75">
      <c r="C6" s="28">
        <f t="shared" si="1"/>
        <v>4</v>
      </c>
      <c r="D6" s="19" t="str">
        <f t="shared" si="2"/>
        <v>M22270W8BK27000</v>
      </c>
      <c r="E6" s="28">
        <f t="shared" si="3"/>
        <v>1</v>
      </c>
      <c r="F6" s="9">
        <f t="shared" si="4"/>
        <v>9660001255</v>
      </c>
      <c r="G6" s="10">
        <f t="shared" si="5"/>
        <v>44756</v>
      </c>
      <c r="H6" s="9" t="str">
        <f t="shared" si="6"/>
        <v>TVC22000214</v>
      </c>
      <c r="I6" s="11" t="str">
        <f t="shared" si="7"/>
        <v>EC220-G5(BR)|2.28.0</v>
      </c>
      <c r="J6" s="6" t="str">
        <f t="shared" si="8"/>
        <v>0150803870</v>
      </c>
      <c r="K6" s="12">
        <f t="shared" si="9"/>
        <v>27000</v>
      </c>
      <c r="L6" s="12">
        <f t="shared" si="10"/>
        <v>27000</v>
      </c>
      <c r="M6" s="6" t="str">
        <f t="shared" si="11"/>
        <v>M22270W8BK</v>
      </c>
      <c r="N6" s="6" t="str">
        <f t="shared" si="12"/>
        <v>TCNU2748574</v>
      </c>
      <c r="O6" s="13" t="str">
        <f t="shared" si="13"/>
        <v>SUDUN2KSZ009724A</v>
      </c>
      <c r="P6" s="6">
        <f t="shared" si="14"/>
        <v>44816</v>
      </c>
      <c r="Q6" s="6" t="e">
        <f>VLOOKUP(AA6,'[1]TABELA MO'!$D:$D,1,0)</f>
        <v>#N/A</v>
      </c>
      <c r="R6" s="6" t="str">
        <f t="shared" si="15"/>
        <v>PO &gt; ok!</v>
      </c>
      <c r="V6" s="3">
        <v>44756</v>
      </c>
      <c r="W6" s="2"/>
      <c r="X6" s="1" t="s">
        <v>686</v>
      </c>
      <c r="Y6" s="1" t="s">
        <v>15</v>
      </c>
      <c r="Z6" s="5" t="s">
        <v>96</v>
      </c>
      <c r="AA6" s="1" t="s">
        <v>675</v>
      </c>
      <c r="AB6" s="2">
        <v>27000</v>
      </c>
      <c r="AC6" s="1" t="s">
        <v>687</v>
      </c>
      <c r="AD6" s="1" t="s">
        <v>22</v>
      </c>
      <c r="AE6" s="1" t="s">
        <v>23</v>
      </c>
      <c r="AG6" s="1" t="s">
        <v>115</v>
      </c>
      <c r="AH6" s="1" t="s">
        <v>491</v>
      </c>
      <c r="AI6" s="1" t="s">
        <v>678</v>
      </c>
      <c r="AJ6" s="3">
        <v>44760</v>
      </c>
      <c r="AK6" s="3">
        <v>44765</v>
      </c>
      <c r="AL6" s="3">
        <v>44760</v>
      </c>
      <c r="AM6" s="3">
        <v>44766</v>
      </c>
      <c r="AN6" s="1" t="s">
        <v>587</v>
      </c>
      <c r="AO6" s="1" t="s">
        <v>679</v>
      </c>
      <c r="AP6" s="3">
        <v>44765</v>
      </c>
      <c r="AQ6" s="3">
        <v>44767</v>
      </c>
      <c r="AR6" s="3">
        <v>44796</v>
      </c>
      <c r="AS6" s="3">
        <v>44794</v>
      </c>
      <c r="AT6" s="1" t="s">
        <v>588</v>
      </c>
      <c r="AU6" s="1" t="s">
        <v>680</v>
      </c>
      <c r="AV6" s="3">
        <v>44800</v>
      </c>
      <c r="AW6" s="3">
        <v>44803</v>
      </c>
      <c r="AX6" s="3">
        <v>44816</v>
      </c>
      <c r="AY6" s="3">
        <v>44816</v>
      </c>
      <c r="BB6" s="3"/>
      <c r="BC6" s="3"/>
      <c r="BD6" s="3"/>
      <c r="BE6" s="3"/>
      <c r="BF6" s="3">
        <v>44816</v>
      </c>
      <c r="BG6" s="3">
        <v>44819</v>
      </c>
      <c r="BH6" s="3">
        <v>44820</v>
      </c>
      <c r="BI6" s="3">
        <v>44824</v>
      </c>
      <c r="BJ6" s="3">
        <v>44826</v>
      </c>
      <c r="BK6" s="3">
        <v>44825</v>
      </c>
      <c r="BL6" s="3">
        <v>44824</v>
      </c>
      <c r="BM6" s="3">
        <v>44825</v>
      </c>
      <c r="BN6" s="3">
        <v>44836</v>
      </c>
      <c r="BO6" s="2">
        <v>56</v>
      </c>
      <c r="BP6" s="2">
        <v>51</v>
      </c>
      <c r="BQ6" s="2">
        <v>8</v>
      </c>
      <c r="BR6" s="2">
        <v>68</v>
      </c>
      <c r="BS6" s="1" t="s">
        <v>681</v>
      </c>
      <c r="BV6" s="2">
        <v>9660001255</v>
      </c>
      <c r="BW6" s="2">
        <v>10</v>
      </c>
    </row>
    <row r="7" spans="3:75">
      <c r="C7" s="28">
        <f t="shared" si="1"/>
        <v>1</v>
      </c>
      <c r="D7" s="19" t="str">
        <f t="shared" si="2"/>
        <v>M22270W9BK 5500</v>
      </c>
      <c r="E7" s="28">
        <f t="shared" si="3"/>
        <v>1</v>
      </c>
      <c r="F7" s="9">
        <f t="shared" si="4"/>
        <v>9660001256</v>
      </c>
      <c r="G7" s="10">
        <f t="shared" si="5"/>
        <v>44756</v>
      </c>
      <c r="H7" s="9" t="str">
        <f t="shared" si="6"/>
        <v>TVC22000218</v>
      </c>
      <c r="I7" s="11" t="str">
        <f t="shared" si="7"/>
        <v>EC225-G5(BR)|1.8.0</v>
      </c>
      <c r="J7" s="6" t="str">
        <f t="shared" si="8"/>
        <v>0150803897</v>
      </c>
      <c r="K7" s="12">
        <f t="shared" si="9"/>
        <v>5500</v>
      </c>
      <c r="L7" s="12">
        <f t="shared" si="10"/>
        <v>5500</v>
      </c>
      <c r="M7" s="6" t="str">
        <f t="shared" si="11"/>
        <v xml:space="preserve">M22270W9BK </v>
      </c>
      <c r="N7" s="6" t="str">
        <f t="shared" si="12"/>
        <v>TCLU5436253</v>
      </c>
      <c r="O7" s="13" t="str">
        <f t="shared" si="13"/>
        <v>SUDUN2KSZ009732A</v>
      </c>
      <c r="P7" s="6">
        <f t="shared" si="14"/>
        <v>44816</v>
      </c>
      <c r="Q7" s="6" t="e">
        <f>VLOOKUP(AA7,'[1]TABELA MO'!$D:$D,1,0)</f>
        <v>#N/A</v>
      </c>
      <c r="R7" s="6" t="str">
        <f t="shared" si="15"/>
        <v>PO &gt; ok!</v>
      </c>
      <c r="V7" s="3">
        <v>44756</v>
      </c>
      <c r="W7" s="2">
        <v>2</v>
      </c>
      <c r="X7" s="1" t="s">
        <v>688</v>
      </c>
      <c r="Y7" s="1" t="s">
        <v>24</v>
      </c>
      <c r="Z7" s="5" t="s">
        <v>84</v>
      </c>
      <c r="AA7" s="1" t="s">
        <v>689</v>
      </c>
      <c r="AB7" s="2">
        <v>5500</v>
      </c>
      <c r="AC7" s="1" t="s">
        <v>690</v>
      </c>
      <c r="AD7" s="1" t="s">
        <v>25</v>
      </c>
      <c r="AE7" s="1" t="s">
        <v>26</v>
      </c>
      <c r="AF7" s="1" t="s">
        <v>691</v>
      </c>
      <c r="AG7" s="1" t="s">
        <v>115</v>
      </c>
      <c r="AH7" s="1" t="s">
        <v>491</v>
      </c>
      <c r="AI7" s="1" t="s">
        <v>678</v>
      </c>
      <c r="AJ7" s="3">
        <v>44760</v>
      </c>
      <c r="AK7" s="3">
        <v>44765</v>
      </c>
      <c r="AL7" s="3">
        <v>44760</v>
      </c>
      <c r="AM7" s="3">
        <v>44766</v>
      </c>
      <c r="AN7" s="1" t="s">
        <v>587</v>
      </c>
      <c r="AO7" s="1" t="s">
        <v>679</v>
      </c>
      <c r="AP7" s="3">
        <v>44765</v>
      </c>
      <c r="AQ7" s="3">
        <v>44767</v>
      </c>
      <c r="AR7" s="3">
        <v>44796</v>
      </c>
      <c r="AS7" s="3">
        <v>44794</v>
      </c>
      <c r="AT7" s="1" t="s">
        <v>588</v>
      </c>
      <c r="AU7" s="1" t="s">
        <v>680</v>
      </c>
      <c r="AV7" s="3">
        <v>44800</v>
      </c>
      <c r="AW7" s="3">
        <v>44803</v>
      </c>
      <c r="AX7" s="3">
        <v>44816</v>
      </c>
      <c r="AY7" s="3">
        <v>44816</v>
      </c>
      <c r="BB7" s="3"/>
      <c r="BC7" s="3"/>
      <c r="BD7" s="3"/>
      <c r="BE7" s="3"/>
      <c r="BF7" s="3">
        <v>44816</v>
      </c>
      <c r="BG7" s="3">
        <v>44819</v>
      </c>
      <c r="BH7" s="3">
        <v>44820</v>
      </c>
      <c r="BI7" s="3">
        <v>44824</v>
      </c>
      <c r="BJ7" s="3">
        <v>44826</v>
      </c>
      <c r="BK7" s="3">
        <v>44825</v>
      </c>
      <c r="BL7" s="3">
        <v>44824</v>
      </c>
      <c r="BM7" s="3">
        <v>44825</v>
      </c>
      <c r="BN7" s="3">
        <v>44836</v>
      </c>
      <c r="BO7" s="2">
        <v>56</v>
      </c>
      <c r="BP7" s="2">
        <v>51</v>
      </c>
      <c r="BQ7" s="2">
        <v>8</v>
      </c>
      <c r="BR7" s="2">
        <v>68</v>
      </c>
      <c r="BS7" s="1" t="s">
        <v>681</v>
      </c>
      <c r="BV7" s="2">
        <v>9660001256</v>
      </c>
      <c r="BW7" s="2">
        <v>10</v>
      </c>
    </row>
    <row r="8" spans="3:75">
      <c r="C8" s="28">
        <f t="shared" si="1"/>
        <v>4</v>
      </c>
      <c r="D8" s="19" t="str">
        <f t="shared" si="2"/>
        <v>M22270X0BK 26000</v>
      </c>
      <c r="E8" s="28">
        <f t="shared" si="3"/>
        <v>1</v>
      </c>
      <c r="F8" s="9">
        <f t="shared" si="4"/>
        <v>9660001257</v>
      </c>
      <c r="G8" s="10">
        <f t="shared" si="5"/>
        <v>44757</v>
      </c>
      <c r="H8" s="9" t="str">
        <f t="shared" si="6"/>
        <v>TVC22000219</v>
      </c>
      <c r="I8" s="11" t="str">
        <f t="shared" si="7"/>
        <v>MR30G(BR)|1.28.0</v>
      </c>
      <c r="J8" s="6" t="str">
        <f t="shared" si="8"/>
        <v>0850800096</v>
      </c>
      <c r="K8" s="12">
        <f t="shared" si="9"/>
        <v>26000</v>
      </c>
      <c r="L8" s="12">
        <f t="shared" si="10"/>
        <v>26000</v>
      </c>
      <c r="M8" s="6" t="str">
        <f t="shared" si="11"/>
        <v xml:space="preserve">M22270X0BK </v>
      </c>
      <c r="N8" s="6" t="str">
        <f t="shared" si="12"/>
        <v>SUDU8815077</v>
      </c>
      <c r="O8" s="13" t="str">
        <f t="shared" si="13"/>
        <v>SUDUN2KSZ009737A</v>
      </c>
      <c r="P8" s="6">
        <f t="shared" si="14"/>
        <v>44816</v>
      </c>
      <c r="Q8" s="6" t="e">
        <f>VLOOKUP(AA8,'[1]TABELA MO'!$D:$D,1,0)</f>
        <v>#N/A</v>
      </c>
      <c r="R8" s="6" t="str">
        <f t="shared" si="15"/>
        <v>PO &gt; ok!</v>
      </c>
      <c r="V8" s="3">
        <v>44757</v>
      </c>
      <c r="W8" s="2">
        <v>3</v>
      </c>
      <c r="X8" s="1" t="s">
        <v>692</v>
      </c>
      <c r="Y8" s="1" t="s">
        <v>27</v>
      </c>
      <c r="Z8" s="5" t="s">
        <v>89</v>
      </c>
      <c r="AA8" s="1" t="s">
        <v>693</v>
      </c>
      <c r="AB8" s="2">
        <v>26000</v>
      </c>
      <c r="AC8" s="1" t="s">
        <v>694</v>
      </c>
      <c r="AD8" s="1" t="s">
        <v>28</v>
      </c>
      <c r="AE8" s="1" t="s">
        <v>29</v>
      </c>
      <c r="AF8" s="1" t="s">
        <v>695</v>
      </c>
      <c r="AG8" s="1" t="s">
        <v>115</v>
      </c>
      <c r="AH8" s="1" t="s">
        <v>491</v>
      </c>
      <c r="AI8" s="1" t="s">
        <v>678</v>
      </c>
      <c r="AJ8" s="3">
        <v>44760</v>
      </c>
      <c r="AK8" s="3">
        <v>44765</v>
      </c>
      <c r="AL8" s="3">
        <v>44760</v>
      </c>
      <c r="AM8" s="3">
        <v>44766</v>
      </c>
      <c r="AN8" s="1" t="s">
        <v>587</v>
      </c>
      <c r="AO8" s="1" t="s">
        <v>679</v>
      </c>
      <c r="AP8" s="3">
        <v>44765</v>
      </c>
      <c r="AQ8" s="3">
        <v>44767</v>
      </c>
      <c r="AR8" s="3">
        <v>44796</v>
      </c>
      <c r="AS8" s="3">
        <v>44794</v>
      </c>
      <c r="AT8" s="1" t="s">
        <v>588</v>
      </c>
      <c r="AU8" s="1" t="s">
        <v>680</v>
      </c>
      <c r="AV8" s="3">
        <v>44800</v>
      </c>
      <c r="AW8" s="3">
        <v>44803</v>
      </c>
      <c r="AX8" s="3">
        <v>44816</v>
      </c>
      <c r="AY8" s="3">
        <v>44816</v>
      </c>
      <c r="BB8" s="3"/>
      <c r="BC8" s="3"/>
      <c r="BD8" s="3"/>
      <c r="BE8" s="3"/>
      <c r="BF8" s="3">
        <v>44816</v>
      </c>
      <c r="BG8" s="3">
        <v>44819</v>
      </c>
      <c r="BH8" s="3">
        <v>44820</v>
      </c>
      <c r="BI8" s="3">
        <v>44825</v>
      </c>
      <c r="BJ8" s="3">
        <v>44826</v>
      </c>
      <c r="BK8" s="3">
        <v>44825</v>
      </c>
      <c r="BL8" s="3">
        <v>44825</v>
      </c>
      <c r="BM8" s="3">
        <v>44826</v>
      </c>
      <c r="BN8" s="3">
        <v>44836</v>
      </c>
      <c r="BO8" s="2">
        <v>56</v>
      </c>
      <c r="BP8" s="2">
        <v>51</v>
      </c>
      <c r="BQ8" s="2">
        <v>9</v>
      </c>
      <c r="BR8" s="2">
        <v>68</v>
      </c>
      <c r="BS8" s="1" t="s">
        <v>681</v>
      </c>
      <c r="BV8" s="2">
        <v>9660001257</v>
      </c>
      <c r="BW8" s="2">
        <v>10</v>
      </c>
    </row>
    <row r="9" spans="3:75">
      <c r="C9" s="28">
        <f t="shared" si="1"/>
        <v>4</v>
      </c>
      <c r="D9" s="19" t="str">
        <f t="shared" si="2"/>
        <v>M22270X0BK 26000</v>
      </c>
      <c r="E9" s="28">
        <f t="shared" si="3"/>
        <v>1</v>
      </c>
      <c r="F9" s="9">
        <f t="shared" si="4"/>
        <v>9660001258</v>
      </c>
      <c r="G9" s="10">
        <f t="shared" si="5"/>
        <v>44757</v>
      </c>
      <c r="H9" s="9" t="str">
        <f t="shared" si="6"/>
        <v>TVC22000220</v>
      </c>
      <c r="I9" s="11" t="str">
        <f t="shared" si="7"/>
        <v>MR30G(BR)|1.28.0</v>
      </c>
      <c r="J9" s="6" t="str">
        <f t="shared" si="8"/>
        <v>0850800096</v>
      </c>
      <c r="K9" s="12">
        <f t="shared" si="9"/>
        <v>26000</v>
      </c>
      <c r="L9" s="12">
        <f t="shared" si="10"/>
        <v>26000</v>
      </c>
      <c r="M9" s="6" t="str">
        <f t="shared" si="11"/>
        <v xml:space="preserve">M22270X0BK </v>
      </c>
      <c r="N9" s="6" t="str">
        <f t="shared" si="12"/>
        <v>PONU7782870</v>
      </c>
      <c r="O9" s="13" t="str">
        <f t="shared" si="13"/>
        <v>SUDUN2KSZ009737A</v>
      </c>
      <c r="P9" s="6">
        <f t="shared" si="14"/>
        <v>44816</v>
      </c>
      <c r="Q9" s="6" t="e">
        <f>VLOOKUP(AA9,'[1]TABELA MO'!$D:$D,1,0)</f>
        <v>#N/A</v>
      </c>
      <c r="R9" s="6" t="str">
        <f t="shared" si="15"/>
        <v>PO &gt; ok!</v>
      </c>
      <c r="V9" s="3">
        <v>44757</v>
      </c>
      <c r="W9" s="2"/>
      <c r="X9" s="1" t="s">
        <v>696</v>
      </c>
      <c r="Y9" s="1" t="s">
        <v>27</v>
      </c>
      <c r="Z9" s="5" t="s">
        <v>89</v>
      </c>
      <c r="AA9" s="1" t="s">
        <v>693</v>
      </c>
      <c r="AB9" s="2">
        <v>26000</v>
      </c>
      <c r="AC9" s="1" t="s">
        <v>697</v>
      </c>
      <c r="AD9" s="1" t="s">
        <v>30</v>
      </c>
      <c r="AE9" s="1" t="s">
        <v>31</v>
      </c>
      <c r="AG9" s="1" t="s">
        <v>115</v>
      </c>
      <c r="AH9" s="1" t="s">
        <v>491</v>
      </c>
      <c r="AI9" s="1" t="s">
        <v>678</v>
      </c>
      <c r="AJ9" s="3">
        <v>44760</v>
      </c>
      <c r="AK9" s="3">
        <v>44765</v>
      </c>
      <c r="AL9" s="3">
        <v>44760</v>
      </c>
      <c r="AM9" s="3">
        <v>44766</v>
      </c>
      <c r="AN9" s="1" t="s">
        <v>587</v>
      </c>
      <c r="AO9" s="1" t="s">
        <v>679</v>
      </c>
      <c r="AP9" s="3">
        <v>44765</v>
      </c>
      <c r="AQ9" s="3">
        <v>44767</v>
      </c>
      <c r="AR9" s="3">
        <v>44796</v>
      </c>
      <c r="AS9" s="3">
        <v>44794</v>
      </c>
      <c r="AT9" s="1" t="s">
        <v>588</v>
      </c>
      <c r="AU9" s="1" t="s">
        <v>680</v>
      </c>
      <c r="AV9" s="3">
        <v>44800</v>
      </c>
      <c r="AW9" s="3">
        <v>44803</v>
      </c>
      <c r="AX9" s="3">
        <v>44816</v>
      </c>
      <c r="AY9" s="3">
        <v>44816</v>
      </c>
      <c r="BB9" s="3"/>
      <c r="BC9" s="3"/>
      <c r="BD9" s="3"/>
      <c r="BE9" s="3"/>
      <c r="BF9" s="3">
        <v>44816</v>
      </c>
      <c r="BG9" s="3">
        <v>44819</v>
      </c>
      <c r="BH9" s="3">
        <v>44820</v>
      </c>
      <c r="BI9" s="3">
        <v>44825</v>
      </c>
      <c r="BJ9" s="3">
        <v>44826</v>
      </c>
      <c r="BK9" s="3">
        <v>44826</v>
      </c>
      <c r="BL9" s="3">
        <v>44825</v>
      </c>
      <c r="BM9" s="3">
        <v>44826</v>
      </c>
      <c r="BN9" s="3">
        <v>44836</v>
      </c>
      <c r="BO9" s="2">
        <v>56</v>
      </c>
      <c r="BP9" s="2">
        <v>51</v>
      </c>
      <c r="BQ9" s="2">
        <v>9</v>
      </c>
      <c r="BR9" s="2">
        <v>68</v>
      </c>
      <c r="BS9" s="1" t="s">
        <v>681</v>
      </c>
      <c r="BV9" s="2">
        <v>9660001258</v>
      </c>
      <c r="BW9" s="2">
        <v>10</v>
      </c>
    </row>
    <row r="10" spans="3:75">
      <c r="C10" s="28">
        <f t="shared" si="1"/>
        <v>4</v>
      </c>
      <c r="D10" s="19" t="str">
        <f t="shared" si="2"/>
        <v>M22270X0BK 26000</v>
      </c>
      <c r="E10" s="28">
        <f t="shared" si="3"/>
        <v>1</v>
      </c>
      <c r="F10" s="9">
        <f t="shared" si="4"/>
        <v>9660001259</v>
      </c>
      <c r="G10" s="10">
        <f t="shared" si="5"/>
        <v>44757</v>
      </c>
      <c r="H10" s="9" t="str">
        <f t="shared" si="6"/>
        <v>TVC22000221</v>
      </c>
      <c r="I10" s="11" t="str">
        <f t="shared" si="7"/>
        <v>MR30G(BR)|1.28.0</v>
      </c>
      <c r="J10" s="6" t="str">
        <f t="shared" si="8"/>
        <v>0850800096</v>
      </c>
      <c r="K10" s="12">
        <f t="shared" si="9"/>
        <v>26000</v>
      </c>
      <c r="L10" s="12">
        <f t="shared" si="10"/>
        <v>26000</v>
      </c>
      <c r="M10" s="6" t="str">
        <f t="shared" si="11"/>
        <v xml:space="preserve">M22270X0BK </v>
      </c>
      <c r="N10" s="6" t="str">
        <f t="shared" si="12"/>
        <v>MSKU1708448</v>
      </c>
      <c r="O10" s="13" t="str">
        <f t="shared" si="13"/>
        <v>SUDUN2KSZ009737A</v>
      </c>
      <c r="P10" s="6">
        <f t="shared" si="14"/>
        <v>44816</v>
      </c>
      <c r="Q10" s="6" t="e">
        <f>VLOOKUP(AA10,'[1]TABELA MO'!$D:$D,1,0)</f>
        <v>#N/A</v>
      </c>
      <c r="R10" s="6" t="str">
        <f t="shared" si="15"/>
        <v>PO &gt; ok!</v>
      </c>
      <c r="V10" s="3">
        <v>44757</v>
      </c>
      <c r="W10" s="2"/>
      <c r="X10" s="1" t="s">
        <v>698</v>
      </c>
      <c r="Y10" s="1" t="s">
        <v>27</v>
      </c>
      <c r="Z10" s="5" t="s">
        <v>89</v>
      </c>
      <c r="AA10" s="1" t="s">
        <v>693</v>
      </c>
      <c r="AB10" s="2">
        <v>26000</v>
      </c>
      <c r="AC10" s="1" t="s">
        <v>699</v>
      </c>
      <c r="AD10" s="1" t="s">
        <v>32</v>
      </c>
      <c r="AE10" s="1" t="s">
        <v>33</v>
      </c>
      <c r="AG10" s="1" t="s">
        <v>115</v>
      </c>
      <c r="AH10" s="1" t="s">
        <v>491</v>
      </c>
      <c r="AI10" s="1" t="s">
        <v>678</v>
      </c>
      <c r="AJ10" s="3">
        <v>44760</v>
      </c>
      <c r="AK10" s="3">
        <v>44765</v>
      </c>
      <c r="AL10" s="3">
        <v>44760</v>
      </c>
      <c r="AM10" s="3">
        <v>44766</v>
      </c>
      <c r="AN10" s="1" t="s">
        <v>587</v>
      </c>
      <c r="AO10" s="1" t="s">
        <v>679</v>
      </c>
      <c r="AP10" s="3">
        <v>44765</v>
      </c>
      <c r="AQ10" s="3">
        <v>44767</v>
      </c>
      <c r="AR10" s="3">
        <v>44796</v>
      </c>
      <c r="AS10" s="3">
        <v>44794</v>
      </c>
      <c r="AT10" s="1" t="s">
        <v>588</v>
      </c>
      <c r="AU10" s="1" t="s">
        <v>680</v>
      </c>
      <c r="AV10" s="3">
        <v>44800</v>
      </c>
      <c r="AW10" s="3">
        <v>44803</v>
      </c>
      <c r="AX10" s="3">
        <v>44816</v>
      </c>
      <c r="AY10" s="3">
        <v>44816</v>
      </c>
      <c r="BB10" s="3"/>
      <c r="BC10" s="3"/>
      <c r="BD10" s="3"/>
      <c r="BE10" s="3"/>
      <c r="BF10" s="3">
        <v>44816</v>
      </c>
      <c r="BG10" s="3">
        <v>44819</v>
      </c>
      <c r="BH10" s="3">
        <v>44820</v>
      </c>
      <c r="BI10" s="3">
        <v>44825</v>
      </c>
      <c r="BJ10" s="3">
        <v>44826</v>
      </c>
      <c r="BK10" s="3">
        <v>44826</v>
      </c>
      <c r="BL10" s="3">
        <v>44825</v>
      </c>
      <c r="BM10" s="3">
        <v>44826</v>
      </c>
      <c r="BN10" s="3">
        <v>44836</v>
      </c>
      <c r="BO10" s="2">
        <v>56</v>
      </c>
      <c r="BP10" s="2">
        <v>51</v>
      </c>
      <c r="BQ10" s="2">
        <v>9</v>
      </c>
      <c r="BR10" s="2">
        <v>68</v>
      </c>
      <c r="BS10" s="1" t="s">
        <v>681</v>
      </c>
      <c r="BV10" s="2">
        <v>9660001259</v>
      </c>
      <c r="BW10" s="2">
        <v>10</v>
      </c>
    </row>
    <row r="11" spans="3:75">
      <c r="C11" s="28">
        <f t="shared" si="1"/>
        <v>4</v>
      </c>
      <c r="D11" s="19" t="str">
        <f t="shared" si="2"/>
        <v>M22270X0BK 26000</v>
      </c>
      <c r="E11" s="28">
        <f t="shared" si="3"/>
        <v>1</v>
      </c>
      <c r="F11" s="9">
        <f t="shared" si="4"/>
        <v>9660001260</v>
      </c>
      <c r="G11" s="10">
        <f t="shared" si="5"/>
        <v>44757</v>
      </c>
      <c r="H11" s="9" t="str">
        <f t="shared" si="6"/>
        <v>TVC22000222</v>
      </c>
      <c r="I11" s="11" t="str">
        <f t="shared" si="7"/>
        <v>MR30G(BR)|1.28.0</v>
      </c>
      <c r="J11" s="6" t="str">
        <f t="shared" si="8"/>
        <v>0850800096</v>
      </c>
      <c r="K11" s="12">
        <f t="shared" si="9"/>
        <v>26000</v>
      </c>
      <c r="L11" s="12">
        <f t="shared" si="10"/>
        <v>26000</v>
      </c>
      <c r="M11" s="6" t="str">
        <f t="shared" si="11"/>
        <v xml:space="preserve">M22270X0BK </v>
      </c>
      <c r="N11" s="6" t="str">
        <f t="shared" si="12"/>
        <v>HASU4002733</v>
      </c>
      <c r="O11" s="13" t="str">
        <f t="shared" si="13"/>
        <v>SUDUN2KSZ011133A</v>
      </c>
      <c r="P11" s="6">
        <f t="shared" si="14"/>
        <v>44816</v>
      </c>
      <c r="Q11" s="6" t="e">
        <f>VLOOKUP(AA11,'[1]TABELA MO'!$D:$D,1,0)</f>
        <v>#N/A</v>
      </c>
      <c r="R11" s="6" t="str">
        <f t="shared" si="15"/>
        <v>PO &gt; ok!</v>
      </c>
      <c r="V11" s="3">
        <v>44757</v>
      </c>
      <c r="W11" s="2">
        <v>4</v>
      </c>
      <c r="X11" s="1" t="s">
        <v>700</v>
      </c>
      <c r="Y11" s="1" t="s">
        <v>27</v>
      </c>
      <c r="Z11" s="5" t="s">
        <v>89</v>
      </c>
      <c r="AA11" s="1" t="s">
        <v>693</v>
      </c>
      <c r="AB11" s="2">
        <v>26000</v>
      </c>
      <c r="AC11" s="1" t="s">
        <v>701</v>
      </c>
      <c r="AD11" s="1" t="s">
        <v>702</v>
      </c>
      <c r="AE11" s="1" t="s">
        <v>34</v>
      </c>
      <c r="AF11" s="1" t="s">
        <v>703</v>
      </c>
      <c r="AG11" s="1" t="s">
        <v>115</v>
      </c>
      <c r="AH11" s="1" t="s">
        <v>491</v>
      </c>
      <c r="AI11" s="1" t="s">
        <v>678</v>
      </c>
      <c r="AJ11" s="3">
        <v>44760</v>
      </c>
      <c r="AK11" s="3">
        <v>44765</v>
      </c>
      <c r="AL11" s="3">
        <v>44760</v>
      </c>
      <c r="AM11" s="3">
        <v>44766</v>
      </c>
      <c r="AN11" s="1" t="s">
        <v>587</v>
      </c>
      <c r="AO11" s="1" t="s">
        <v>679</v>
      </c>
      <c r="AP11" s="3">
        <v>44765</v>
      </c>
      <c r="AQ11" s="3">
        <v>44767</v>
      </c>
      <c r="AR11" s="3">
        <v>44796</v>
      </c>
      <c r="AS11" s="3">
        <v>44794</v>
      </c>
      <c r="AT11" s="1" t="s">
        <v>588</v>
      </c>
      <c r="AU11" s="1" t="s">
        <v>680</v>
      </c>
      <c r="AV11" s="3">
        <v>44800</v>
      </c>
      <c r="AW11" s="3">
        <v>44803</v>
      </c>
      <c r="AX11" s="3">
        <v>44816</v>
      </c>
      <c r="AY11" s="3">
        <v>44816</v>
      </c>
      <c r="BB11" s="3"/>
      <c r="BC11" s="3"/>
      <c r="BD11" s="3"/>
      <c r="BE11" s="3"/>
      <c r="BF11" s="3">
        <v>44816</v>
      </c>
      <c r="BG11" s="3">
        <v>44818</v>
      </c>
      <c r="BH11" s="3">
        <v>44819</v>
      </c>
      <c r="BI11" s="3">
        <v>44825</v>
      </c>
      <c r="BJ11" s="3">
        <v>44826</v>
      </c>
      <c r="BK11" s="3">
        <v>44824</v>
      </c>
      <c r="BL11" s="3">
        <v>44825</v>
      </c>
      <c r="BM11" s="3">
        <v>44839</v>
      </c>
      <c r="BN11" s="3">
        <v>44836</v>
      </c>
      <c r="BO11" s="2">
        <v>56</v>
      </c>
      <c r="BP11" s="2">
        <v>51</v>
      </c>
      <c r="BQ11" s="2">
        <v>9</v>
      </c>
      <c r="BR11" s="2">
        <v>68</v>
      </c>
      <c r="BS11" s="1" t="s">
        <v>681</v>
      </c>
      <c r="BV11" s="2">
        <v>9660001260</v>
      </c>
      <c r="BW11" s="2">
        <v>10</v>
      </c>
    </row>
    <row r="12" spans="3:75">
      <c r="C12" s="28">
        <f t="shared" si="1"/>
        <v>2</v>
      </c>
      <c r="D12" s="19" t="str">
        <f t="shared" si="2"/>
        <v>Equipment LeasingEquipment Leasing</v>
      </c>
      <c r="E12" s="28">
        <f t="shared" si="3"/>
        <v>1</v>
      </c>
      <c r="F12" s="9">
        <f t="shared" si="4"/>
        <v>9600000024</v>
      </c>
      <c r="G12" s="10">
        <f t="shared" si="5"/>
        <v>44757</v>
      </c>
      <c r="H12" s="9" t="str">
        <f t="shared" si="6"/>
        <v>WXDG202207001</v>
      </c>
      <c r="I12" s="11" t="str">
        <f t="shared" si="7"/>
        <v>Equipment Leasing</v>
      </c>
      <c r="J12" s="6" t="str">
        <f t="shared" si="8"/>
        <v>Equipment Leasing</v>
      </c>
      <c r="K12" s="12" t="str">
        <f t="shared" si="9"/>
        <v>Equipment Leasing</v>
      </c>
      <c r="L12" s="12">
        <f t="shared" si="10"/>
        <v>0</v>
      </c>
      <c r="M12" s="6" t="str">
        <f t="shared" si="11"/>
        <v>Equipment Leasing</v>
      </c>
      <c r="N12" s="6" t="str">
        <f t="shared" si="12"/>
        <v>HASU4002733</v>
      </c>
      <c r="O12" s="13" t="str">
        <f t="shared" si="13"/>
        <v>SUDUN2KSZ011133B</v>
      </c>
      <c r="P12" s="6">
        <f t="shared" si="14"/>
        <v>44816</v>
      </c>
      <c r="Q12" s="6" t="e">
        <f>VLOOKUP(AA12,'[1]TABELA MO'!$D:$D,1,0)</f>
        <v>#N/A</v>
      </c>
      <c r="R12" s="6" t="str">
        <f t="shared" si="15"/>
        <v>PO &gt; ok!</v>
      </c>
      <c r="V12" s="3">
        <v>44757</v>
      </c>
      <c r="W12" s="2">
        <v>5</v>
      </c>
      <c r="X12" s="1" t="s">
        <v>704</v>
      </c>
      <c r="Y12" s="1" t="s">
        <v>35</v>
      </c>
      <c r="Z12" s="5"/>
      <c r="AA12" s="1" t="s">
        <v>35</v>
      </c>
      <c r="AB12" s="2"/>
      <c r="AF12" s="1" t="s">
        <v>705</v>
      </c>
      <c r="AG12" s="1" t="s">
        <v>115</v>
      </c>
      <c r="AH12" s="1" t="s">
        <v>491</v>
      </c>
      <c r="AI12" s="1" t="s">
        <v>678</v>
      </c>
      <c r="AJ12" s="3">
        <v>44760</v>
      </c>
      <c r="AK12" s="3">
        <v>44765</v>
      </c>
      <c r="AL12" s="3">
        <v>44760</v>
      </c>
      <c r="AM12" s="3">
        <v>44766</v>
      </c>
      <c r="AN12" s="1" t="s">
        <v>587</v>
      </c>
      <c r="AO12" s="1" t="s">
        <v>679</v>
      </c>
      <c r="AP12" s="3">
        <v>44765</v>
      </c>
      <c r="AQ12" s="3">
        <v>44767</v>
      </c>
      <c r="AR12" s="3">
        <v>44796</v>
      </c>
      <c r="AS12" s="3">
        <v>44794</v>
      </c>
      <c r="AT12" s="1" t="s">
        <v>588</v>
      </c>
      <c r="AU12" s="1" t="s">
        <v>680</v>
      </c>
      <c r="AV12" s="3">
        <v>44800</v>
      </c>
      <c r="AW12" s="3">
        <v>44803</v>
      </c>
      <c r="AX12" s="3">
        <v>44816</v>
      </c>
      <c r="AY12" s="3">
        <v>44816</v>
      </c>
      <c r="BB12" s="3"/>
      <c r="BC12" s="3"/>
      <c r="BD12" s="3"/>
      <c r="BE12" s="3"/>
      <c r="BF12" s="3">
        <v>44816</v>
      </c>
      <c r="BG12" s="3">
        <v>44817</v>
      </c>
      <c r="BH12" s="3">
        <v>44838</v>
      </c>
      <c r="BI12" s="3">
        <v>44838</v>
      </c>
      <c r="BJ12" s="3">
        <v>44826</v>
      </c>
      <c r="BK12" s="3">
        <v>44838</v>
      </c>
      <c r="BL12" s="3">
        <v>44838</v>
      </c>
      <c r="BM12" s="3">
        <v>44839</v>
      </c>
      <c r="BN12" s="3">
        <v>44836</v>
      </c>
      <c r="BO12" s="2">
        <v>56</v>
      </c>
      <c r="BP12" s="2">
        <v>51</v>
      </c>
      <c r="BQ12" s="2">
        <v>22</v>
      </c>
      <c r="BR12" s="2">
        <v>81</v>
      </c>
      <c r="BS12" s="1" t="s">
        <v>681</v>
      </c>
      <c r="BU12" s="1" t="s">
        <v>706</v>
      </c>
      <c r="BV12" s="2">
        <v>9600000024</v>
      </c>
      <c r="BW12" s="2">
        <v>10</v>
      </c>
    </row>
    <row r="13" spans="3:75">
      <c r="C13" s="28">
        <f t="shared" si="1"/>
        <v>3</v>
      </c>
      <c r="D13" s="19" t="str">
        <f t="shared" si="2"/>
        <v>Equipment SalesEquipment Sales</v>
      </c>
      <c r="E13" s="28">
        <f t="shared" si="3"/>
        <v>1</v>
      </c>
      <c r="F13" s="9">
        <f t="shared" si="4"/>
        <v>9650000121</v>
      </c>
      <c r="G13" s="10">
        <f t="shared" si="5"/>
        <v>44757</v>
      </c>
      <c r="H13" s="9" t="str">
        <f t="shared" si="6"/>
        <v>TVC22E00018</v>
      </c>
      <c r="I13" s="11" t="str">
        <f t="shared" si="7"/>
        <v>Equipment Sales</v>
      </c>
      <c r="J13" s="6" t="str">
        <f t="shared" si="8"/>
        <v>Equipment Sales</v>
      </c>
      <c r="K13" s="12" t="str">
        <f t="shared" si="9"/>
        <v>Equipment Sales</v>
      </c>
      <c r="L13" s="12">
        <f t="shared" si="10"/>
        <v>0</v>
      </c>
      <c r="M13" s="6" t="str">
        <f t="shared" si="11"/>
        <v>Equipment Sales</v>
      </c>
      <c r="N13" s="6" t="str">
        <f t="shared" si="12"/>
        <v>HASU4002733</v>
      </c>
      <c r="O13" s="13" t="str">
        <f t="shared" si="13"/>
        <v>SUDUN2KSZ011133C</v>
      </c>
      <c r="P13" s="6">
        <f t="shared" si="14"/>
        <v>44816</v>
      </c>
      <c r="Q13" s="6" t="e">
        <f>VLOOKUP(AA13,'[1]TABELA MO'!$D:$D,1,0)</f>
        <v>#N/A</v>
      </c>
      <c r="R13" s="6" t="str">
        <f t="shared" si="15"/>
        <v>PO &gt; ok!</v>
      </c>
      <c r="V13" s="3">
        <v>44757</v>
      </c>
      <c r="W13" s="2">
        <v>6</v>
      </c>
      <c r="X13" s="1" t="s">
        <v>707</v>
      </c>
      <c r="Y13" s="1" t="s">
        <v>36</v>
      </c>
      <c r="Z13" s="5"/>
      <c r="AA13" s="1" t="s">
        <v>36</v>
      </c>
      <c r="AB13" s="2"/>
      <c r="AF13" s="1" t="s">
        <v>708</v>
      </c>
      <c r="AG13" s="1" t="s">
        <v>115</v>
      </c>
      <c r="AH13" s="1" t="s">
        <v>491</v>
      </c>
      <c r="AI13" s="1" t="s">
        <v>678</v>
      </c>
      <c r="AJ13" s="3">
        <v>44760</v>
      </c>
      <c r="AK13" s="3">
        <v>44765</v>
      </c>
      <c r="AL13" s="3">
        <v>44760</v>
      </c>
      <c r="AM13" s="3">
        <v>44766</v>
      </c>
      <c r="AN13" s="1" t="s">
        <v>587</v>
      </c>
      <c r="AO13" s="1" t="s">
        <v>679</v>
      </c>
      <c r="AP13" s="3">
        <v>44765</v>
      </c>
      <c r="AQ13" s="3">
        <v>44767</v>
      </c>
      <c r="AR13" s="3">
        <v>44796</v>
      </c>
      <c r="AS13" s="3">
        <v>44794</v>
      </c>
      <c r="AT13" s="1" t="s">
        <v>588</v>
      </c>
      <c r="AU13" s="1" t="s">
        <v>680</v>
      </c>
      <c r="AV13" s="3">
        <v>44800</v>
      </c>
      <c r="AW13" s="3">
        <v>44803</v>
      </c>
      <c r="AX13" s="3">
        <v>44816</v>
      </c>
      <c r="AY13" s="3">
        <v>44816</v>
      </c>
      <c r="BB13" s="3"/>
      <c r="BC13" s="3"/>
      <c r="BD13" s="3"/>
      <c r="BE13" s="3"/>
      <c r="BF13" s="3">
        <v>44816</v>
      </c>
      <c r="BG13" s="3">
        <v>44817</v>
      </c>
      <c r="BH13" s="3">
        <v>44818</v>
      </c>
      <c r="BI13" s="3">
        <v>44825</v>
      </c>
      <c r="BJ13" s="3">
        <v>44826</v>
      </c>
      <c r="BK13" s="3">
        <v>44824</v>
      </c>
      <c r="BL13" s="3">
        <v>44825</v>
      </c>
      <c r="BM13" s="3">
        <v>44839</v>
      </c>
      <c r="BN13" s="3">
        <v>44836</v>
      </c>
      <c r="BO13" s="2">
        <v>56</v>
      </c>
      <c r="BP13" s="2">
        <v>51</v>
      </c>
      <c r="BQ13" s="2">
        <v>9</v>
      </c>
      <c r="BR13" s="2">
        <v>68</v>
      </c>
      <c r="BS13" s="1" t="s">
        <v>681</v>
      </c>
      <c r="BV13" s="2">
        <v>9650000121</v>
      </c>
      <c r="BW13" s="2">
        <v>10</v>
      </c>
    </row>
    <row r="14" spans="3:75">
      <c r="C14" s="28">
        <f t="shared" si="1"/>
        <v>3</v>
      </c>
      <c r="D14" s="19" t="str">
        <f t="shared" si="2"/>
        <v>M2227207BK16500</v>
      </c>
      <c r="E14" s="28">
        <f t="shared" si="3"/>
        <v>1</v>
      </c>
      <c r="F14" s="9">
        <f t="shared" si="4"/>
        <v>9660001261</v>
      </c>
      <c r="G14" s="10">
        <f t="shared" si="5"/>
        <v>44762</v>
      </c>
      <c r="H14" s="9" t="str">
        <f t="shared" si="6"/>
        <v>TVC22000226</v>
      </c>
      <c r="I14" s="11" t="str">
        <f t="shared" si="7"/>
        <v>MR30G(BR)|1.28.0</v>
      </c>
      <c r="J14" s="6" t="str">
        <f t="shared" si="8"/>
        <v>0850800096</v>
      </c>
      <c r="K14" s="12">
        <f t="shared" si="9"/>
        <v>16500</v>
      </c>
      <c r="L14" s="12">
        <f t="shared" si="10"/>
        <v>16500</v>
      </c>
      <c r="M14" s="6" t="str">
        <f t="shared" si="11"/>
        <v>M2227207BK</v>
      </c>
      <c r="N14" s="6" t="str">
        <f t="shared" si="12"/>
        <v>MRSU5690841</v>
      </c>
      <c r="O14" s="13" t="str">
        <f t="shared" si="13"/>
        <v>SUDUN2KSZ011258A</v>
      </c>
      <c r="P14" s="6">
        <f t="shared" si="14"/>
        <v>44829</v>
      </c>
      <c r="Q14" s="6" t="e">
        <f>VLOOKUP(AA14,'[1]TABELA MO'!$D:$D,1,0)</f>
        <v>#N/A</v>
      </c>
      <c r="R14" s="6" t="str">
        <f t="shared" si="15"/>
        <v>PO &gt; ok!</v>
      </c>
      <c r="V14" s="3">
        <v>44762</v>
      </c>
      <c r="W14" s="2">
        <v>7</v>
      </c>
      <c r="X14" s="1" t="s">
        <v>709</v>
      </c>
      <c r="Y14" s="1" t="s">
        <v>27</v>
      </c>
      <c r="Z14" s="5" t="s">
        <v>89</v>
      </c>
      <c r="AA14" s="1" t="s">
        <v>710</v>
      </c>
      <c r="AB14" s="2">
        <v>16500</v>
      </c>
      <c r="AC14" s="1" t="s">
        <v>711</v>
      </c>
      <c r="AD14" s="1" t="s">
        <v>37</v>
      </c>
      <c r="AE14" s="1" t="s">
        <v>38</v>
      </c>
      <c r="AF14" s="1" t="s">
        <v>712</v>
      </c>
      <c r="AG14" s="1" t="s">
        <v>115</v>
      </c>
      <c r="AH14" s="1" t="s">
        <v>491</v>
      </c>
      <c r="AI14" s="1" t="s">
        <v>42</v>
      </c>
      <c r="AJ14" s="3">
        <v>44774</v>
      </c>
      <c r="AK14" s="3">
        <v>44775</v>
      </c>
      <c r="AL14" s="3">
        <v>44775</v>
      </c>
      <c r="AM14" s="3">
        <v>44775</v>
      </c>
      <c r="AN14" s="1" t="s">
        <v>587</v>
      </c>
      <c r="AO14" s="1" t="s">
        <v>39</v>
      </c>
      <c r="AP14" s="3">
        <v>44779</v>
      </c>
      <c r="AQ14" s="3">
        <v>44779</v>
      </c>
      <c r="AR14" s="3">
        <v>44808</v>
      </c>
      <c r="AS14" s="3">
        <v>44808</v>
      </c>
      <c r="AT14" s="1" t="s">
        <v>588</v>
      </c>
      <c r="AU14" s="1" t="s">
        <v>713</v>
      </c>
      <c r="AV14" s="3">
        <v>44816</v>
      </c>
      <c r="AW14" s="3">
        <v>44816</v>
      </c>
      <c r="AX14" s="3">
        <v>44829</v>
      </c>
      <c r="AY14" s="3">
        <v>44829</v>
      </c>
      <c r="BB14" s="3"/>
      <c r="BC14" s="3"/>
      <c r="BD14" s="3"/>
      <c r="BE14" s="3"/>
      <c r="BF14" s="3">
        <v>44829</v>
      </c>
      <c r="BG14" s="3">
        <v>44830</v>
      </c>
      <c r="BH14" s="3">
        <v>44831</v>
      </c>
      <c r="BI14" s="3">
        <v>44839</v>
      </c>
      <c r="BJ14" s="3">
        <v>44839</v>
      </c>
      <c r="BK14" s="3">
        <v>44838</v>
      </c>
      <c r="BL14" s="3">
        <v>44839</v>
      </c>
      <c r="BM14" s="3">
        <v>44840</v>
      </c>
      <c r="BN14" s="3">
        <v>44849</v>
      </c>
      <c r="BO14" s="2">
        <v>55</v>
      </c>
      <c r="BP14" s="2">
        <v>54</v>
      </c>
      <c r="BQ14" s="2">
        <v>10</v>
      </c>
      <c r="BR14" s="2">
        <v>77</v>
      </c>
      <c r="BS14" s="1" t="s">
        <v>681</v>
      </c>
      <c r="BV14" s="2">
        <v>9660001261</v>
      </c>
      <c r="BW14" s="2">
        <v>10</v>
      </c>
    </row>
    <row r="15" spans="3:75">
      <c r="C15" s="28">
        <f t="shared" si="1"/>
        <v>3</v>
      </c>
      <c r="D15" s="19" t="str">
        <f t="shared" si="2"/>
        <v>M2227207BK16500</v>
      </c>
      <c r="E15" s="28">
        <f t="shared" si="3"/>
        <v>1</v>
      </c>
      <c r="F15" s="9">
        <f t="shared" si="4"/>
        <v>9660001262</v>
      </c>
      <c r="G15" s="10">
        <f t="shared" si="5"/>
        <v>44762</v>
      </c>
      <c r="H15" s="9" t="str">
        <f t="shared" si="6"/>
        <v>TVC22000227</v>
      </c>
      <c r="I15" s="11" t="str">
        <f t="shared" si="7"/>
        <v>MR30G(BR)|1.28.0</v>
      </c>
      <c r="J15" s="6" t="str">
        <f t="shared" si="8"/>
        <v>0850800096</v>
      </c>
      <c r="K15" s="12">
        <f t="shared" si="9"/>
        <v>16500</v>
      </c>
      <c r="L15" s="12">
        <f t="shared" si="10"/>
        <v>16500</v>
      </c>
      <c r="M15" s="6" t="str">
        <f t="shared" si="11"/>
        <v>M2227207BK</v>
      </c>
      <c r="N15" s="6" t="str">
        <f t="shared" si="12"/>
        <v>HASU4639681</v>
      </c>
      <c r="O15" s="13" t="str">
        <f t="shared" si="13"/>
        <v>SUDUN2KSZ011258A</v>
      </c>
      <c r="P15" s="6">
        <f t="shared" si="14"/>
        <v>44829</v>
      </c>
      <c r="Q15" s="6" t="e">
        <f>VLOOKUP(AA15,'[1]TABELA MO'!$D:$D,1,0)</f>
        <v>#N/A</v>
      </c>
      <c r="R15" s="6" t="str">
        <f t="shared" si="15"/>
        <v>PO &gt; ok!</v>
      </c>
      <c r="V15" s="3">
        <v>44762</v>
      </c>
      <c r="W15" s="2"/>
      <c r="X15" s="1" t="s">
        <v>714</v>
      </c>
      <c r="Y15" s="1" t="s">
        <v>27</v>
      </c>
      <c r="Z15" s="5" t="s">
        <v>89</v>
      </c>
      <c r="AA15" s="1" t="s">
        <v>710</v>
      </c>
      <c r="AB15" s="2">
        <v>16500</v>
      </c>
      <c r="AC15" s="1" t="s">
        <v>715</v>
      </c>
      <c r="AD15" s="1" t="s">
        <v>40</v>
      </c>
      <c r="AE15" s="1" t="s">
        <v>41</v>
      </c>
      <c r="AG15" s="1" t="s">
        <v>115</v>
      </c>
      <c r="AH15" s="1" t="s">
        <v>491</v>
      </c>
      <c r="AI15" s="1" t="s">
        <v>42</v>
      </c>
      <c r="AJ15" s="3">
        <v>44774</v>
      </c>
      <c r="AK15" s="3">
        <v>44775</v>
      </c>
      <c r="AL15" s="3">
        <v>44775</v>
      </c>
      <c r="AM15" s="3">
        <v>44775</v>
      </c>
      <c r="AN15" s="1" t="s">
        <v>587</v>
      </c>
      <c r="AO15" s="1" t="s">
        <v>39</v>
      </c>
      <c r="AP15" s="3">
        <v>44779</v>
      </c>
      <c r="AQ15" s="3">
        <v>44779</v>
      </c>
      <c r="AR15" s="3">
        <v>44808</v>
      </c>
      <c r="AS15" s="3">
        <v>44808</v>
      </c>
      <c r="AT15" s="1" t="s">
        <v>588</v>
      </c>
      <c r="AU15" s="1" t="s">
        <v>713</v>
      </c>
      <c r="AV15" s="3">
        <v>44816</v>
      </c>
      <c r="AW15" s="3">
        <v>44816</v>
      </c>
      <c r="AX15" s="3">
        <v>44829</v>
      </c>
      <c r="AY15" s="3">
        <v>44829</v>
      </c>
      <c r="BB15" s="3"/>
      <c r="BC15" s="3"/>
      <c r="BD15" s="3"/>
      <c r="BE15" s="3"/>
      <c r="BF15" s="3">
        <v>44829</v>
      </c>
      <c r="BG15" s="3">
        <v>44830</v>
      </c>
      <c r="BH15" s="3">
        <v>44831</v>
      </c>
      <c r="BI15" s="3">
        <v>44839</v>
      </c>
      <c r="BJ15" s="3">
        <v>44839</v>
      </c>
      <c r="BK15" s="3">
        <v>44838</v>
      </c>
      <c r="BL15" s="3">
        <v>44839</v>
      </c>
      <c r="BM15" s="3">
        <v>44840</v>
      </c>
      <c r="BN15" s="3">
        <v>44849</v>
      </c>
      <c r="BO15" s="2">
        <v>55</v>
      </c>
      <c r="BP15" s="2">
        <v>54</v>
      </c>
      <c r="BQ15" s="2">
        <v>10</v>
      </c>
      <c r="BR15" s="2">
        <v>77</v>
      </c>
      <c r="BS15" s="1" t="s">
        <v>681</v>
      </c>
      <c r="BV15" s="2">
        <v>9660001262</v>
      </c>
      <c r="BW15" s="2">
        <v>10</v>
      </c>
    </row>
    <row r="16" spans="3:75">
      <c r="C16" s="28">
        <f t="shared" si="1"/>
        <v>3</v>
      </c>
      <c r="D16" s="19" t="str">
        <f t="shared" si="2"/>
        <v>M2227206BK21000</v>
      </c>
      <c r="E16" s="28">
        <f t="shared" si="3"/>
        <v>1</v>
      </c>
      <c r="F16" s="9">
        <f t="shared" si="4"/>
        <v>9660001263</v>
      </c>
      <c r="G16" s="10">
        <f t="shared" si="5"/>
        <v>44762</v>
      </c>
      <c r="H16" s="9" t="str">
        <f t="shared" si="6"/>
        <v>TVC22000228</v>
      </c>
      <c r="I16" s="11" t="str">
        <f t="shared" si="7"/>
        <v>EC220-G5(BR)|2.28.0</v>
      </c>
      <c r="J16" s="6" t="str">
        <f t="shared" si="8"/>
        <v>0150803870</v>
      </c>
      <c r="K16" s="12">
        <f t="shared" si="9"/>
        <v>21000</v>
      </c>
      <c r="L16" s="12">
        <f t="shared" si="10"/>
        <v>21000</v>
      </c>
      <c r="M16" s="6" t="str">
        <f t="shared" si="11"/>
        <v>M2227206BK</v>
      </c>
      <c r="N16" s="6" t="str">
        <f t="shared" si="12"/>
        <v>MRSU3054389</v>
      </c>
      <c r="O16" s="13" t="str">
        <f t="shared" si="13"/>
        <v>SUDUN2KSZ011324A</v>
      </c>
      <c r="P16" s="6">
        <f t="shared" si="14"/>
        <v>44829</v>
      </c>
      <c r="Q16" s="6" t="e">
        <f>VLOOKUP(AA16,'[1]TABELA MO'!$D:$D,1,0)</f>
        <v>#N/A</v>
      </c>
      <c r="R16" s="6" t="str">
        <f t="shared" si="15"/>
        <v>PO &gt; ok!</v>
      </c>
      <c r="V16" s="3">
        <v>44762</v>
      </c>
      <c r="W16" s="2">
        <v>8</v>
      </c>
      <c r="X16" s="1" t="s">
        <v>716</v>
      </c>
      <c r="Y16" s="1" t="s">
        <v>15</v>
      </c>
      <c r="Z16" s="5" t="s">
        <v>96</v>
      </c>
      <c r="AA16" s="1" t="s">
        <v>717</v>
      </c>
      <c r="AB16" s="2">
        <v>21000</v>
      </c>
      <c r="AC16" s="1" t="s">
        <v>718</v>
      </c>
      <c r="AD16" s="1" t="s">
        <v>43</v>
      </c>
      <c r="AE16" s="1" t="s">
        <v>44</v>
      </c>
      <c r="AF16" s="1" t="s">
        <v>719</v>
      </c>
      <c r="AG16" s="1" t="s">
        <v>115</v>
      </c>
      <c r="AH16" s="1" t="s">
        <v>491</v>
      </c>
      <c r="AI16" s="1" t="s">
        <v>42</v>
      </c>
      <c r="AJ16" s="3">
        <v>44774</v>
      </c>
      <c r="AK16" s="3">
        <v>44775</v>
      </c>
      <c r="AL16" s="3">
        <v>44775</v>
      </c>
      <c r="AM16" s="3">
        <v>44775</v>
      </c>
      <c r="AN16" s="1" t="s">
        <v>587</v>
      </c>
      <c r="AO16" s="1" t="s">
        <v>39</v>
      </c>
      <c r="AP16" s="3">
        <v>44779</v>
      </c>
      <c r="AQ16" s="3">
        <v>44779</v>
      </c>
      <c r="AR16" s="3">
        <v>44808</v>
      </c>
      <c r="AS16" s="3">
        <v>44808</v>
      </c>
      <c r="AT16" s="1" t="s">
        <v>588</v>
      </c>
      <c r="AU16" s="1" t="s">
        <v>713</v>
      </c>
      <c r="AV16" s="3">
        <v>44816</v>
      </c>
      <c r="AW16" s="3">
        <v>44816</v>
      </c>
      <c r="AX16" s="3">
        <v>44829</v>
      </c>
      <c r="AY16" s="3">
        <v>44829</v>
      </c>
      <c r="BB16" s="3"/>
      <c r="BC16" s="3"/>
      <c r="BD16" s="3"/>
      <c r="BE16" s="3"/>
      <c r="BF16" s="3">
        <v>44829</v>
      </c>
      <c r="BG16" s="3">
        <v>44830</v>
      </c>
      <c r="BH16" s="3">
        <v>44831</v>
      </c>
      <c r="BI16" s="3">
        <v>44839</v>
      </c>
      <c r="BJ16" s="3">
        <v>44839</v>
      </c>
      <c r="BK16" s="3">
        <v>44838</v>
      </c>
      <c r="BL16" s="3">
        <v>44839</v>
      </c>
      <c r="BM16" s="3">
        <v>44840</v>
      </c>
      <c r="BN16" s="3">
        <v>44849</v>
      </c>
      <c r="BO16" s="2">
        <v>55</v>
      </c>
      <c r="BP16" s="2">
        <v>54</v>
      </c>
      <c r="BQ16" s="2">
        <v>10</v>
      </c>
      <c r="BR16" s="2">
        <v>77</v>
      </c>
      <c r="BS16" s="1" t="s">
        <v>681</v>
      </c>
      <c r="BV16" s="2">
        <v>9660001263</v>
      </c>
      <c r="BW16" s="2">
        <v>10</v>
      </c>
    </row>
    <row r="17" spans="3:75">
      <c r="C17" s="28">
        <f t="shared" si="1"/>
        <v>3</v>
      </c>
      <c r="D17" s="19" t="str">
        <f t="shared" si="2"/>
        <v>M2227206BK21000</v>
      </c>
      <c r="E17" s="28">
        <f t="shared" si="3"/>
        <v>1</v>
      </c>
      <c r="F17" s="9">
        <f t="shared" si="4"/>
        <v>9660001265</v>
      </c>
      <c r="G17" s="10">
        <f t="shared" si="5"/>
        <v>44762</v>
      </c>
      <c r="H17" s="9" t="str">
        <f t="shared" si="6"/>
        <v>TVC22000230</v>
      </c>
      <c r="I17" s="11" t="str">
        <f t="shared" si="7"/>
        <v>EC220-G5(BR)|2.28.0</v>
      </c>
      <c r="J17" s="6" t="str">
        <f t="shared" si="8"/>
        <v>0850800096</v>
      </c>
      <c r="K17" s="12">
        <f t="shared" si="9"/>
        <v>21000</v>
      </c>
      <c r="L17" s="12">
        <f t="shared" si="10"/>
        <v>21000</v>
      </c>
      <c r="M17" s="6" t="str">
        <f t="shared" si="11"/>
        <v>M2227206BK</v>
      </c>
      <c r="N17" s="6" t="str">
        <f t="shared" si="12"/>
        <v>MRKU4500332</v>
      </c>
      <c r="O17" s="13" t="str">
        <f t="shared" si="13"/>
        <v>SUDUN2KSZ011324A</v>
      </c>
      <c r="P17" s="6">
        <f t="shared" si="14"/>
        <v>44829</v>
      </c>
      <c r="Q17" s="6" t="e">
        <f>VLOOKUP(AA17,'[1]TABELA MO'!$D:$D,1,0)</f>
        <v>#N/A</v>
      </c>
      <c r="R17" s="6" t="str">
        <f t="shared" si="15"/>
        <v>PO &gt; ok!</v>
      </c>
      <c r="V17" s="3">
        <v>44762</v>
      </c>
      <c r="W17" s="2"/>
      <c r="X17" s="1" t="s">
        <v>720</v>
      </c>
      <c r="Y17" s="1" t="s">
        <v>15</v>
      </c>
      <c r="Z17" s="5" t="s">
        <v>89</v>
      </c>
      <c r="AA17" s="1" t="s">
        <v>717</v>
      </c>
      <c r="AB17" s="2">
        <v>21000</v>
      </c>
      <c r="AC17" s="1" t="s">
        <v>721</v>
      </c>
      <c r="AD17" s="1" t="s">
        <v>45</v>
      </c>
      <c r="AE17" s="1" t="s">
        <v>46</v>
      </c>
      <c r="AG17" s="1" t="s">
        <v>115</v>
      </c>
      <c r="AH17" s="1" t="s">
        <v>491</v>
      </c>
      <c r="AI17" s="1" t="s">
        <v>42</v>
      </c>
      <c r="AJ17" s="3">
        <v>44774</v>
      </c>
      <c r="AK17" s="3">
        <v>44775</v>
      </c>
      <c r="AL17" s="3">
        <v>44775</v>
      </c>
      <c r="AM17" s="3">
        <v>44775</v>
      </c>
      <c r="AN17" s="1" t="s">
        <v>587</v>
      </c>
      <c r="AO17" s="1" t="s">
        <v>39</v>
      </c>
      <c r="AP17" s="3">
        <v>44779</v>
      </c>
      <c r="AQ17" s="3">
        <v>44779</v>
      </c>
      <c r="AR17" s="3">
        <v>44808</v>
      </c>
      <c r="AS17" s="3">
        <v>44808</v>
      </c>
      <c r="AT17" s="1" t="s">
        <v>588</v>
      </c>
      <c r="AU17" s="1" t="s">
        <v>713</v>
      </c>
      <c r="AV17" s="3">
        <v>44816</v>
      </c>
      <c r="AW17" s="3">
        <v>44816</v>
      </c>
      <c r="AX17" s="3">
        <v>44829</v>
      </c>
      <c r="AY17" s="3">
        <v>44829</v>
      </c>
      <c r="BB17" s="3"/>
      <c r="BC17" s="3"/>
      <c r="BD17" s="3"/>
      <c r="BE17" s="3"/>
      <c r="BF17" s="3">
        <v>44829</v>
      </c>
      <c r="BG17" s="3">
        <v>44830</v>
      </c>
      <c r="BH17" s="3">
        <v>44831</v>
      </c>
      <c r="BI17" s="3">
        <v>44839</v>
      </c>
      <c r="BJ17" s="3">
        <v>44839</v>
      </c>
      <c r="BK17" s="3">
        <v>44839</v>
      </c>
      <c r="BL17" s="3">
        <v>44839</v>
      </c>
      <c r="BM17" s="3">
        <v>44840</v>
      </c>
      <c r="BN17" s="3">
        <v>44849</v>
      </c>
      <c r="BO17" s="2">
        <v>55</v>
      </c>
      <c r="BP17" s="2">
        <v>54</v>
      </c>
      <c r="BQ17" s="2">
        <v>10</v>
      </c>
      <c r="BR17" s="2">
        <v>77</v>
      </c>
      <c r="BS17" s="1" t="s">
        <v>681</v>
      </c>
      <c r="BV17" s="2">
        <v>9660001265</v>
      </c>
      <c r="BW17" s="2">
        <v>10</v>
      </c>
    </row>
    <row r="18" spans="3:75">
      <c r="C18" s="28">
        <f t="shared" si="1"/>
        <v>3</v>
      </c>
      <c r="D18" s="19" t="str">
        <f t="shared" si="2"/>
        <v>M2227207BK16500</v>
      </c>
      <c r="E18" s="28">
        <f t="shared" si="3"/>
        <v>2</v>
      </c>
      <c r="F18" s="9">
        <f t="shared" si="4"/>
        <v>9660001264</v>
      </c>
      <c r="G18" s="10">
        <f t="shared" si="5"/>
        <v>44762</v>
      </c>
      <c r="H18" s="9" t="str">
        <f t="shared" si="6"/>
        <v>TVC22000229</v>
      </c>
      <c r="I18" s="11" t="str">
        <f t="shared" si="7"/>
        <v>MR30G(BR)|1.28.0</v>
      </c>
      <c r="J18" s="6" t="str">
        <f t="shared" si="8"/>
        <v>0150803870</v>
      </c>
      <c r="K18" s="12">
        <f t="shared" si="9"/>
        <v>16500</v>
      </c>
      <c r="L18" s="12">
        <f t="shared" si="10"/>
        <v>37500</v>
      </c>
      <c r="M18" s="6" t="str">
        <f t="shared" si="11"/>
        <v>M2227207BK</v>
      </c>
      <c r="N18" s="6" t="str">
        <f t="shared" si="12"/>
        <v>MSKU0615470</v>
      </c>
      <c r="O18" s="13" t="str">
        <f t="shared" si="13"/>
        <v>SUDUN2KSZ011325A</v>
      </c>
      <c r="P18" s="6">
        <f t="shared" si="14"/>
        <v>44829</v>
      </c>
      <c r="Q18" s="6" t="e">
        <f>VLOOKUP(AA18,'[1]TABELA MO'!$D:$D,1,0)</f>
        <v>#N/A</v>
      </c>
      <c r="R18" s="6" t="str">
        <f t="shared" si="15"/>
        <v>PO &gt; ok!</v>
      </c>
      <c r="V18" s="3">
        <v>44762</v>
      </c>
      <c r="W18" s="2">
        <v>9</v>
      </c>
      <c r="X18" s="1" t="s">
        <v>722</v>
      </c>
      <c r="Y18" s="1" t="s">
        <v>27</v>
      </c>
      <c r="Z18" s="5" t="s">
        <v>96</v>
      </c>
      <c r="AA18" s="1" t="s">
        <v>710</v>
      </c>
      <c r="AB18" s="2">
        <v>16500</v>
      </c>
      <c r="AC18" s="1" t="s">
        <v>723</v>
      </c>
      <c r="AD18" s="1" t="s">
        <v>47</v>
      </c>
      <c r="AE18" s="1" t="s">
        <v>48</v>
      </c>
      <c r="AF18" s="1" t="s">
        <v>724</v>
      </c>
      <c r="AG18" s="1" t="s">
        <v>115</v>
      </c>
      <c r="AH18" s="1" t="s">
        <v>491</v>
      </c>
      <c r="AI18" s="1" t="s">
        <v>42</v>
      </c>
      <c r="AJ18" s="3">
        <v>44774</v>
      </c>
      <c r="AK18" s="3">
        <v>44775</v>
      </c>
      <c r="AL18" s="3">
        <v>44775</v>
      </c>
      <c r="AM18" s="3">
        <v>44775</v>
      </c>
      <c r="AN18" s="1" t="s">
        <v>587</v>
      </c>
      <c r="AO18" s="1" t="s">
        <v>39</v>
      </c>
      <c r="AP18" s="3">
        <v>44779</v>
      </c>
      <c r="AQ18" s="3">
        <v>44779</v>
      </c>
      <c r="AR18" s="3">
        <v>44808</v>
      </c>
      <c r="AS18" s="3">
        <v>44808</v>
      </c>
      <c r="AT18" s="1" t="s">
        <v>588</v>
      </c>
      <c r="AU18" s="1" t="s">
        <v>713</v>
      </c>
      <c r="AV18" s="3">
        <v>44816</v>
      </c>
      <c r="AW18" s="3">
        <v>44816</v>
      </c>
      <c r="AX18" s="3">
        <v>44829</v>
      </c>
      <c r="AY18" s="3">
        <v>44829</v>
      </c>
      <c r="BB18" s="3"/>
      <c r="BC18" s="3"/>
      <c r="BD18" s="3"/>
      <c r="BE18" s="3"/>
      <c r="BF18" s="3">
        <v>44829</v>
      </c>
      <c r="BG18" s="3">
        <v>44830</v>
      </c>
      <c r="BH18" s="3">
        <v>44831</v>
      </c>
      <c r="BI18" s="3">
        <v>44838</v>
      </c>
      <c r="BJ18" s="3">
        <v>44839</v>
      </c>
      <c r="BK18" s="3">
        <v>44839</v>
      </c>
      <c r="BL18" s="3">
        <v>44838</v>
      </c>
      <c r="BM18" s="3">
        <v>44839</v>
      </c>
      <c r="BN18" s="3">
        <v>44849</v>
      </c>
      <c r="BO18" s="2">
        <v>55</v>
      </c>
      <c r="BP18" s="2">
        <v>54</v>
      </c>
      <c r="BQ18" s="2">
        <v>9</v>
      </c>
      <c r="BR18" s="2">
        <v>76</v>
      </c>
      <c r="BS18" s="1" t="s">
        <v>681</v>
      </c>
      <c r="BV18" s="2">
        <v>9660001264</v>
      </c>
      <c r="BW18" s="2">
        <v>10</v>
      </c>
    </row>
    <row r="19" spans="3:75">
      <c r="C19" s="28">
        <f t="shared" si="1"/>
        <v>3</v>
      </c>
      <c r="D19" s="19" t="str">
        <f t="shared" si="2"/>
        <v>M2227206BK21000</v>
      </c>
      <c r="E19" s="28">
        <f t="shared" si="3"/>
        <v>2</v>
      </c>
      <c r="F19" s="9">
        <f t="shared" si="4"/>
        <v>9660001264</v>
      </c>
      <c r="G19" s="10">
        <f t="shared" si="5"/>
        <v>44762</v>
      </c>
      <c r="H19" s="9" t="str">
        <f t="shared" si="6"/>
        <v>TVC22000229</v>
      </c>
      <c r="I19" s="11" t="str">
        <f t="shared" si="7"/>
        <v>EC220-G5(BR)|2.28.0</v>
      </c>
      <c r="J19" s="6" t="str">
        <f t="shared" si="8"/>
        <v>0150803870</v>
      </c>
      <c r="K19" s="12">
        <f t="shared" si="9"/>
        <v>21000</v>
      </c>
      <c r="L19" s="12">
        <f t="shared" si="10"/>
        <v>37500</v>
      </c>
      <c r="M19" s="6" t="str">
        <f t="shared" si="11"/>
        <v>M2227206BK</v>
      </c>
      <c r="N19" s="6" t="str">
        <f t="shared" si="12"/>
        <v>MSKU0615470</v>
      </c>
      <c r="O19" s="13" t="str">
        <f t="shared" si="13"/>
        <v>SUDUN2KSZ011325A</v>
      </c>
      <c r="P19" s="6">
        <f t="shared" si="14"/>
        <v>44829</v>
      </c>
      <c r="Q19" s="6" t="e">
        <f>VLOOKUP(AA19,'[1]TABELA MO'!$D:$D,1,0)</f>
        <v>#N/A</v>
      </c>
      <c r="R19" s="6" t="str">
        <f t="shared" si="15"/>
        <v>PO &gt; ok!</v>
      </c>
      <c r="V19" s="3">
        <v>44762</v>
      </c>
      <c r="W19" s="2"/>
      <c r="Y19" s="1" t="s">
        <v>15</v>
      </c>
      <c r="Z19" s="5" t="s">
        <v>96</v>
      </c>
      <c r="AA19" s="1" t="s">
        <v>717</v>
      </c>
      <c r="AB19" s="2">
        <v>21000</v>
      </c>
      <c r="AG19" s="1" t="s">
        <v>115</v>
      </c>
      <c r="AH19" s="1" t="s">
        <v>491</v>
      </c>
      <c r="AJ19" s="3">
        <v>44774</v>
      </c>
      <c r="AK19" s="3">
        <v>44775</v>
      </c>
      <c r="AL19" s="3">
        <v>44775</v>
      </c>
      <c r="AM19" s="3">
        <v>44775</v>
      </c>
      <c r="AN19" s="1" t="s">
        <v>587</v>
      </c>
      <c r="AP19" s="3">
        <v>44779</v>
      </c>
      <c r="AQ19" s="3">
        <v>44779</v>
      </c>
      <c r="AR19" s="3">
        <v>44808</v>
      </c>
      <c r="AS19" s="3">
        <v>44808</v>
      </c>
      <c r="AT19" s="1" t="s">
        <v>588</v>
      </c>
      <c r="AU19" s="1" t="s">
        <v>713</v>
      </c>
      <c r="AV19" s="3">
        <v>44816</v>
      </c>
      <c r="AW19" s="3">
        <v>44816</v>
      </c>
      <c r="AX19" s="3">
        <v>44829</v>
      </c>
      <c r="AY19" s="3">
        <v>44829</v>
      </c>
      <c r="BB19" s="3"/>
      <c r="BC19" s="3"/>
      <c r="BD19" s="3"/>
      <c r="BE19" s="3"/>
      <c r="BF19" s="3">
        <v>44829</v>
      </c>
      <c r="BG19" s="3">
        <v>44830</v>
      </c>
      <c r="BH19" s="3">
        <v>44831</v>
      </c>
      <c r="BI19" s="3">
        <v>44838</v>
      </c>
      <c r="BJ19" s="3">
        <v>44839</v>
      </c>
      <c r="BK19" s="3">
        <v>44839</v>
      </c>
      <c r="BL19" s="3">
        <v>44838</v>
      </c>
      <c r="BM19" s="3">
        <v>44839</v>
      </c>
      <c r="BN19" s="3">
        <v>44849</v>
      </c>
      <c r="BO19" s="2">
        <v>55</v>
      </c>
      <c r="BP19" s="2">
        <v>54</v>
      </c>
      <c r="BQ19" s="2">
        <v>9</v>
      </c>
      <c r="BR19" s="2">
        <v>76</v>
      </c>
      <c r="BS19" s="1" t="s">
        <v>681</v>
      </c>
      <c r="BV19" s="2">
        <v>9660001264</v>
      </c>
      <c r="BW19" s="2">
        <v>10</v>
      </c>
    </row>
    <row r="20" spans="3:75">
      <c r="C20" s="28">
        <f t="shared" si="1"/>
        <v>2</v>
      </c>
      <c r="D20" s="19" t="str">
        <f t="shared" si="2"/>
        <v>M2227337BK13000</v>
      </c>
      <c r="E20" s="28">
        <f t="shared" si="3"/>
        <v>2</v>
      </c>
      <c r="F20" s="9">
        <f t="shared" si="4"/>
        <v>9660001270</v>
      </c>
      <c r="G20" s="10">
        <f t="shared" si="5"/>
        <v>44769</v>
      </c>
      <c r="H20" s="9" t="str">
        <f t="shared" si="6"/>
        <v>TVC22000234</v>
      </c>
      <c r="I20" s="11" t="str">
        <f t="shared" si="7"/>
        <v>EC220-G5(BR)|2.28.0</v>
      </c>
      <c r="J20" s="6" t="str">
        <f t="shared" si="8"/>
        <v>0150803870</v>
      </c>
      <c r="K20" s="12">
        <f t="shared" si="9"/>
        <v>13000</v>
      </c>
      <c r="L20" s="12">
        <f t="shared" si="10"/>
        <v>20000</v>
      </c>
      <c r="M20" s="6" t="str">
        <f t="shared" si="11"/>
        <v>M2227337BK</v>
      </c>
      <c r="N20" s="6" t="str">
        <f t="shared" si="12"/>
        <v>TCKU6841783</v>
      </c>
      <c r="O20" s="13" t="str">
        <f t="shared" si="13"/>
        <v>SUDUN2KSZ009758A</v>
      </c>
      <c r="P20" s="6">
        <f t="shared" si="14"/>
        <v>44829</v>
      </c>
      <c r="Q20" s="6" t="e">
        <f>VLOOKUP(AA20,'[1]TABELA MO'!$D:$D,1,0)</f>
        <v>#N/A</v>
      </c>
      <c r="R20" s="6" t="str">
        <f t="shared" si="15"/>
        <v>PO &gt; ok!</v>
      </c>
      <c r="V20" s="3">
        <v>44769</v>
      </c>
      <c r="W20" s="2">
        <v>10</v>
      </c>
      <c r="X20" s="1" t="s">
        <v>725</v>
      </c>
      <c r="Y20" s="1" t="s">
        <v>15</v>
      </c>
      <c r="Z20" s="5" t="s">
        <v>96</v>
      </c>
      <c r="AA20" s="1" t="s">
        <v>49</v>
      </c>
      <c r="AB20" s="2">
        <v>13000</v>
      </c>
      <c r="AC20" s="1" t="s">
        <v>726</v>
      </c>
      <c r="AD20" s="1" t="s">
        <v>727</v>
      </c>
      <c r="AE20" s="1" t="s">
        <v>50</v>
      </c>
      <c r="AF20" s="1" t="s">
        <v>728</v>
      </c>
      <c r="AG20" s="1" t="s">
        <v>115</v>
      </c>
      <c r="AH20" s="1" t="s">
        <v>491</v>
      </c>
      <c r="AI20" s="1" t="s">
        <v>729</v>
      </c>
      <c r="AJ20" s="3">
        <v>44774</v>
      </c>
      <c r="AK20" s="3">
        <v>44774</v>
      </c>
      <c r="AL20" s="3">
        <v>44774</v>
      </c>
      <c r="AM20" s="3">
        <v>44775</v>
      </c>
      <c r="AN20" s="1" t="s">
        <v>587</v>
      </c>
      <c r="AO20" s="1" t="s">
        <v>39</v>
      </c>
      <c r="AP20" s="3">
        <v>44779</v>
      </c>
      <c r="AQ20" s="3">
        <v>44779</v>
      </c>
      <c r="AR20" s="3">
        <v>44808</v>
      </c>
      <c r="AS20" s="3">
        <v>44808</v>
      </c>
      <c r="AT20" s="1" t="s">
        <v>588</v>
      </c>
      <c r="AU20" s="1" t="s">
        <v>713</v>
      </c>
      <c r="AV20" s="3">
        <v>44816</v>
      </c>
      <c r="AW20" s="3">
        <v>44816</v>
      </c>
      <c r="AX20" s="3">
        <v>44829</v>
      </c>
      <c r="AY20" s="3">
        <v>44829</v>
      </c>
      <c r="BB20" s="3"/>
      <c r="BC20" s="3"/>
      <c r="BD20" s="3"/>
      <c r="BE20" s="3"/>
      <c r="BF20" s="3">
        <v>44829</v>
      </c>
      <c r="BG20" s="3">
        <v>44830</v>
      </c>
      <c r="BH20" s="3">
        <v>44831</v>
      </c>
      <c r="BI20" s="3">
        <v>44839</v>
      </c>
      <c r="BJ20" s="3">
        <v>44839</v>
      </c>
      <c r="BK20" s="3">
        <v>44839</v>
      </c>
      <c r="BL20" s="3">
        <v>44839</v>
      </c>
      <c r="BM20" s="3">
        <v>44840</v>
      </c>
      <c r="BN20" s="3">
        <v>44849</v>
      </c>
      <c r="BO20" s="2">
        <v>55</v>
      </c>
      <c r="BP20" s="2">
        <v>55</v>
      </c>
      <c r="BQ20" s="2">
        <v>10</v>
      </c>
      <c r="BR20" s="2">
        <v>70</v>
      </c>
      <c r="BS20" s="1" t="s">
        <v>681</v>
      </c>
      <c r="BV20" s="2">
        <v>9660001270</v>
      </c>
      <c r="BW20" s="2">
        <v>10</v>
      </c>
    </row>
    <row r="21" spans="3:75">
      <c r="C21" s="28">
        <f t="shared" si="1"/>
        <v>2</v>
      </c>
      <c r="D21" s="19" t="str">
        <f t="shared" si="2"/>
        <v>M2227338BK7000</v>
      </c>
      <c r="E21" s="28">
        <f t="shared" si="3"/>
        <v>2</v>
      </c>
      <c r="F21" s="9">
        <f t="shared" si="4"/>
        <v>9660001270</v>
      </c>
      <c r="G21" s="10">
        <f t="shared" si="5"/>
        <v>44769</v>
      </c>
      <c r="H21" s="9" t="str">
        <f t="shared" si="6"/>
        <v>TVC22000234</v>
      </c>
      <c r="I21" s="11" t="str">
        <f t="shared" si="7"/>
        <v>EC225-G5(BR)|1.8.0</v>
      </c>
      <c r="J21" s="6" t="str">
        <f t="shared" si="8"/>
        <v>0150803897</v>
      </c>
      <c r="K21" s="12">
        <f t="shared" si="9"/>
        <v>7000</v>
      </c>
      <c r="L21" s="12">
        <f t="shared" si="10"/>
        <v>20000</v>
      </c>
      <c r="M21" s="6" t="str">
        <f t="shared" si="11"/>
        <v>M2227338BK</v>
      </c>
      <c r="N21" s="6" t="str">
        <f t="shared" si="12"/>
        <v>TCKU6841783</v>
      </c>
      <c r="O21" s="13" t="str">
        <f t="shared" si="13"/>
        <v>SUDUN2KSZ009758A</v>
      </c>
      <c r="P21" s="6">
        <f t="shared" si="14"/>
        <v>44829</v>
      </c>
      <c r="Q21" s="6" t="e">
        <f>VLOOKUP(AA21,'[1]TABELA MO'!$D:$D,1,0)</f>
        <v>#N/A</v>
      </c>
      <c r="R21" s="6" t="str">
        <f t="shared" si="15"/>
        <v>PO &gt; ok!</v>
      </c>
      <c r="V21" s="3">
        <v>44769</v>
      </c>
      <c r="W21" s="2"/>
      <c r="Y21" s="1" t="s">
        <v>24</v>
      </c>
      <c r="Z21" s="5" t="s">
        <v>84</v>
      </c>
      <c r="AA21" s="1" t="s">
        <v>51</v>
      </c>
      <c r="AB21" s="2">
        <v>7000</v>
      </c>
      <c r="AG21" s="1" t="s">
        <v>115</v>
      </c>
      <c r="AH21" s="1" t="s">
        <v>491</v>
      </c>
      <c r="AJ21" s="3">
        <v>44774</v>
      </c>
      <c r="AK21" s="3">
        <v>44774</v>
      </c>
      <c r="AL21" s="3">
        <v>44774</v>
      </c>
      <c r="AM21" s="3">
        <v>44775</v>
      </c>
      <c r="AN21" s="1" t="s">
        <v>587</v>
      </c>
      <c r="AP21" s="3">
        <v>44779</v>
      </c>
      <c r="AQ21" s="3">
        <v>44779</v>
      </c>
      <c r="AR21" s="3">
        <v>44808</v>
      </c>
      <c r="AS21" s="3">
        <v>44808</v>
      </c>
      <c r="AT21" s="1" t="s">
        <v>588</v>
      </c>
      <c r="AU21" s="1" t="s">
        <v>713</v>
      </c>
      <c r="AV21" s="3">
        <v>44816</v>
      </c>
      <c r="AW21" s="3">
        <v>44816</v>
      </c>
      <c r="AX21" s="3">
        <v>44829</v>
      </c>
      <c r="AY21" s="3">
        <v>44829</v>
      </c>
      <c r="BB21" s="3"/>
      <c r="BC21" s="3"/>
      <c r="BD21" s="3"/>
      <c r="BE21" s="3"/>
      <c r="BF21" s="3">
        <v>44829</v>
      </c>
      <c r="BG21" s="3">
        <v>44830</v>
      </c>
      <c r="BH21" s="3">
        <v>44831</v>
      </c>
      <c r="BI21" s="3">
        <v>44839</v>
      </c>
      <c r="BJ21" s="3">
        <v>44839</v>
      </c>
      <c r="BK21" s="3">
        <v>44839</v>
      </c>
      <c r="BL21" s="3">
        <v>44839</v>
      </c>
      <c r="BM21" s="3">
        <v>44840</v>
      </c>
      <c r="BN21" s="3">
        <v>44849</v>
      </c>
      <c r="BO21" s="2">
        <v>55</v>
      </c>
      <c r="BP21" s="2">
        <v>55</v>
      </c>
      <c r="BQ21" s="2">
        <v>10</v>
      </c>
      <c r="BR21" s="2">
        <v>70</v>
      </c>
      <c r="BS21" s="1" t="s">
        <v>681</v>
      </c>
      <c r="BV21" s="2">
        <v>9660001270</v>
      </c>
      <c r="BW21" s="2">
        <v>10</v>
      </c>
    </row>
    <row r="22" spans="3:75">
      <c r="C22" s="28">
        <f t="shared" si="1"/>
        <v>2</v>
      </c>
      <c r="D22" s="19" t="str">
        <f t="shared" si="2"/>
        <v>M2227337BK13000</v>
      </c>
      <c r="E22" s="28">
        <f t="shared" si="3"/>
        <v>1</v>
      </c>
      <c r="F22" s="9">
        <f t="shared" si="4"/>
        <v>9660001271</v>
      </c>
      <c r="G22" s="10">
        <f t="shared" si="5"/>
        <v>44769</v>
      </c>
      <c r="H22" s="9" t="str">
        <f t="shared" si="6"/>
        <v>TVC22000235</v>
      </c>
      <c r="I22" s="11" t="str">
        <f t="shared" si="7"/>
        <v>EC220-G5(BR)|2.28.0</v>
      </c>
      <c r="J22" s="6" t="str">
        <f t="shared" si="8"/>
        <v>0150803870</v>
      </c>
      <c r="K22" s="12">
        <f t="shared" si="9"/>
        <v>13000</v>
      </c>
      <c r="L22" s="12">
        <f t="shared" si="10"/>
        <v>13000</v>
      </c>
      <c r="M22" s="6" t="str">
        <f t="shared" si="11"/>
        <v>M2227337BK</v>
      </c>
      <c r="N22" s="6" t="str">
        <f t="shared" si="12"/>
        <v>MRSU3827642</v>
      </c>
      <c r="O22" s="13" t="str">
        <f t="shared" si="13"/>
        <v>SUDUN2KSZ009766A</v>
      </c>
      <c r="P22" s="6">
        <f t="shared" si="14"/>
        <v>44829</v>
      </c>
      <c r="Q22" s="6" t="e">
        <f>VLOOKUP(AA22,'[1]TABELA MO'!$D:$D,1,0)</f>
        <v>#N/A</v>
      </c>
      <c r="R22" s="6" t="str">
        <f t="shared" si="15"/>
        <v>PO &gt; ok!</v>
      </c>
      <c r="V22" s="3">
        <v>44769</v>
      </c>
      <c r="W22" s="2">
        <v>11</v>
      </c>
      <c r="X22" s="1" t="s">
        <v>730</v>
      </c>
      <c r="Y22" s="1" t="s">
        <v>15</v>
      </c>
      <c r="Z22" s="5" t="s">
        <v>96</v>
      </c>
      <c r="AA22" s="1" t="s">
        <v>49</v>
      </c>
      <c r="AB22" s="2">
        <v>13000</v>
      </c>
      <c r="AC22" s="1" t="s">
        <v>731</v>
      </c>
      <c r="AD22" s="1" t="s">
        <v>732</v>
      </c>
      <c r="AE22" s="1" t="s">
        <v>52</v>
      </c>
      <c r="AF22" s="1" t="s">
        <v>733</v>
      </c>
      <c r="AG22" s="1" t="s">
        <v>115</v>
      </c>
      <c r="AH22" s="1" t="s">
        <v>491</v>
      </c>
      <c r="AI22" s="1" t="s">
        <v>729</v>
      </c>
      <c r="AJ22" s="3">
        <v>44774</v>
      </c>
      <c r="AK22" s="3">
        <v>44774</v>
      </c>
      <c r="AL22" s="3">
        <v>44774</v>
      </c>
      <c r="AM22" s="3">
        <v>44775</v>
      </c>
      <c r="AN22" s="1" t="s">
        <v>587</v>
      </c>
      <c r="AO22" s="1" t="s">
        <v>39</v>
      </c>
      <c r="AP22" s="3">
        <v>44779</v>
      </c>
      <c r="AQ22" s="3">
        <v>44779</v>
      </c>
      <c r="AR22" s="3">
        <v>44808</v>
      </c>
      <c r="AS22" s="3">
        <v>44808</v>
      </c>
      <c r="AT22" s="1" t="s">
        <v>588</v>
      </c>
      <c r="AU22" s="1" t="s">
        <v>713</v>
      </c>
      <c r="AV22" s="3">
        <v>44816</v>
      </c>
      <c r="AW22" s="3">
        <v>44816</v>
      </c>
      <c r="AX22" s="3">
        <v>44829</v>
      </c>
      <c r="AY22" s="3">
        <v>44829</v>
      </c>
      <c r="BB22" s="3"/>
      <c r="BC22" s="3"/>
      <c r="BD22" s="3"/>
      <c r="BE22" s="3"/>
      <c r="BF22" s="3">
        <v>44829</v>
      </c>
      <c r="BG22" s="3">
        <v>44831</v>
      </c>
      <c r="BH22" s="3">
        <v>44832</v>
      </c>
      <c r="BI22" s="3">
        <v>44839</v>
      </c>
      <c r="BJ22" s="3">
        <v>44839</v>
      </c>
      <c r="BK22" s="3">
        <v>44837</v>
      </c>
      <c r="BL22" s="3">
        <v>44839</v>
      </c>
      <c r="BM22" s="3">
        <v>44840</v>
      </c>
      <c r="BN22" s="3">
        <v>44849</v>
      </c>
      <c r="BO22" s="2">
        <v>55</v>
      </c>
      <c r="BP22" s="2">
        <v>55</v>
      </c>
      <c r="BQ22" s="2">
        <v>10</v>
      </c>
      <c r="BR22" s="2">
        <v>70</v>
      </c>
      <c r="BS22" s="1" t="s">
        <v>681</v>
      </c>
      <c r="BV22" s="2">
        <v>9660001271</v>
      </c>
      <c r="BW22" s="2">
        <v>10</v>
      </c>
    </row>
    <row r="23" spans="3:75">
      <c r="C23" s="28">
        <f t="shared" si="1"/>
        <v>2</v>
      </c>
      <c r="D23" s="19" t="str">
        <f t="shared" si="2"/>
        <v>M2227338BK7000</v>
      </c>
      <c r="E23" s="28">
        <f t="shared" si="3"/>
        <v>1</v>
      </c>
      <c r="F23" s="9">
        <f t="shared" si="4"/>
        <v>9660001272</v>
      </c>
      <c r="G23" s="10">
        <f t="shared" si="5"/>
        <v>44769</v>
      </c>
      <c r="H23" s="9" t="str">
        <f t="shared" si="6"/>
        <v>TVC22000236</v>
      </c>
      <c r="I23" s="11" t="str">
        <f t="shared" si="7"/>
        <v>EC225-G5(BR)|1.8.0</v>
      </c>
      <c r="J23" s="6" t="str">
        <f t="shared" si="8"/>
        <v>0150803897</v>
      </c>
      <c r="K23" s="12">
        <f t="shared" si="9"/>
        <v>7000</v>
      </c>
      <c r="L23" s="12">
        <f t="shared" si="10"/>
        <v>7000</v>
      </c>
      <c r="M23" s="6" t="str">
        <f t="shared" si="11"/>
        <v>M2227338BK</v>
      </c>
      <c r="N23" s="6" t="str">
        <f t="shared" si="12"/>
        <v>MRSU4420203</v>
      </c>
      <c r="O23" s="13" t="str">
        <f t="shared" si="13"/>
        <v>SUDUN2KSZ009768A</v>
      </c>
      <c r="P23" s="6">
        <f t="shared" si="14"/>
        <v>44829</v>
      </c>
      <c r="Q23" s="6" t="e">
        <f>VLOOKUP(AA23,'[1]TABELA MO'!$D:$D,1,0)</f>
        <v>#N/A</v>
      </c>
      <c r="R23" s="6" t="str">
        <f t="shared" si="15"/>
        <v>PO &gt; ok!</v>
      </c>
      <c r="V23" s="3">
        <v>44769</v>
      </c>
      <c r="W23" s="2">
        <v>12</v>
      </c>
      <c r="X23" s="1" t="s">
        <v>734</v>
      </c>
      <c r="Y23" s="1" t="s">
        <v>24</v>
      </c>
      <c r="Z23" s="5" t="s">
        <v>84</v>
      </c>
      <c r="AA23" s="1" t="s">
        <v>51</v>
      </c>
      <c r="AB23" s="2">
        <v>7000</v>
      </c>
      <c r="AC23" s="1" t="s">
        <v>735</v>
      </c>
      <c r="AD23" s="1" t="s">
        <v>736</v>
      </c>
      <c r="AE23" s="1" t="s">
        <v>53</v>
      </c>
      <c r="AF23" s="1" t="s">
        <v>737</v>
      </c>
      <c r="AG23" s="1" t="s">
        <v>115</v>
      </c>
      <c r="AH23" s="1" t="s">
        <v>491</v>
      </c>
      <c r="AI23" s="1" t="s">
        <v>729</v>
      </c>
      <c r="AJ23" s="3">
        <v>44774</v>
      </c>
      <c r="AK23" s="3">
        <v>44774</v>
      </c>
      <c r="AL23" s="3">
        <v>44774</v>
      </c>
      <c r="AM23" s="3">
        <v>44775</v>
      </c>
      <c r="AN23" s="1" t="s">
        <v>587</v>
      </c>
      <c r="AO23" s="1" t="s">
        <v>39</v>
      </c>
      <c r="AP23" s="3">
        <v>44779</v>
      </c>
      <c r="AQ23" s="3">
        <v>44779</v>
      </c>
      <c r="AR23" s="3">
        <v>44808</v>
      </c>
      <c r="AS23" s="3">
        <v>44808</v>
      </c>
      <c r="AT23" s="1" t="s">
        <v>588</v>
      </c>
      <c r="AU23" s="1" t="s">
        <v>713</v>
      </c>
      <c r="AV23" s="3">
        <v>44816</v>
      </c>
      <c r="AW23" s="3">
        <v>44816</v>
      </c>
      <c r="AX23" s="3">
        <v>44829</v>
      </c>
      <c r="AY23" s="3">
        <v>44829</v>
      </c>
      <c r="BB23" s="3"/>
      <c r="BC23" s="3"/>
      <c r="BD23" s="3"/>
      <c r="BE23" s="3"/>
      <c r="BF23" s="3">
        <v>44829</v>
      </c>
      <c r="BG23" s="3">
        <v>44831</v>
      </c>
      <c r="BH23" s="3">
        <v>44832</v>
      </c>
      <c r="BI23" s="3">
        <v>44837</v>
      </c>
      <c r="BJ23" s="3">
        <v>44839</v>
      </c>
      <c r="BK23" s="3">
        <v>44837</v>
      </c>
      <c r="BL23" s="3">
        <v>44837</v>
      </c>
      <c r="BM23" s="3">
        <v>44838</v>
      </c>
      <c r="BN23" s="3">
        <v>44849</v>
      </c>
      <c r="BO23" s="2">
        <v>55</v>
      </c>
      <c r="BP23" s="2">
        <v>55</v>
      </c>
      <c r="BQ23" s="2">
        <v>8</v>
      </c>
      <c r="BR23" s="2">
        <v>68</v>
      </c>
      <c r="BS23" s="1" t="s">
        <v>681</v>
      </c>
      <c r="BV23" s="2">
        <v>9660001272</v>
      </c>
      <c r="BW23" s="2">
        <v>10</v>
      </c>
    </row>
    <row r="24" spans="3:75">
      <c r="C24" s="28">
        <f t="shared" si="1"/>
        <v>2</v>
      </c>
      <c r="D24" s="19" t="str">
        <f t="shared" si="2"/>
        <v>M2227339BK16500</v>
      </c>
      <c r="E24" s="28">
        <f t="shared" si="3"/>
        <v>1</v>
      </c>
      <c r="F24" s="9">
        <f t="shared" si="4"/>
        <v>9660001273</v>
      </c>
      <c r="G24" s="10">
        <f t="shared" si="5"/>
        <v>44769</v>
      </c>
      <c r="H24" s="9" t="str">
        <f t="shared" si="6"/>
        <v>TVC22000237</v>
      </c>
      <c r="I24" s="11" t="str">
        <f t="shared" si="7"/>
        <v>MR30G(BR)|1.28.0</v>
      </c>
      <c r="J24" s="6" t="str">
        <f t="shared" si="8"/>
        <v>0850800096</v>
      </c>
      <c r="K24" s="12">
        <f t="shared" si="9"/>
        <v>16500</v>
      </c>
      <c r="L24" s="12">
        <f t="shared" si="10"/>
        <v>16500</v>
      </c>
      <c r="M24" s="6" t="str">
        <f t="shared" si="11"/>
        <v>M2227339BK</v>
      </c>
      <c r="N24" s="6" t="str">
        <f t="shared" si="12"/>
        <v>TEMU6335558</v>
      </c>
      <c r="O24" s="13" t="str">
        <f t="shared" si="13"/>
        <v>SUDUN2KSZ009769A</v>
      </c>
      <c r="P24" s="6">
        <f t="shared" si="14"/>
        <v>44829</v>
      </c>
      <c r="Q24" s="6" t="e">
        <f>VLOOKUP(AA24,'[1]TABELA MO'!$D:$D,1,0)</f>
        <v>#N/A</v>
      </c>
      <c r="R24" s="6" t="str">
        <f t="shared" si="15"/>
        <v>PO &gt; ok!</v>
      </c>
      <c r="V24" s="3">
        <v>44769</v>
      </c>
      <c r="W24" s="2">
        <v>13</v>
      </c>
      <c r="X24" s="1" t="s">
        <v>738</v>
      </c>
      <c r="Y24" s="1" t="s">
        <v>27</v>
      </c>
      <c r="Z24" s="5" t="s">
        <v>89</v>
      </c>
      <c r="AA24" s="1" t="s">
        <v>54</v>
      </c>
      <c r="AB24" s="2">
        <v>16500</v>
      </c>
      <c r="AC24" s="1" t="s">
        <v>739</v>
      </c>
      <c r="AD24" s="1" t="s">
        <v>55</v>
      </c>
      <c r="AE24" s="1" t="s">
        <v>56</v>
      </c>
      <c r="AF24" s="1" t="s">
        <v>740</v>
      </c>
      <c r="AG24" s="1" t="s">
        <v>115</v>
      </c>
      <c r="AH24" s="1" t="s">
        <v>491</v>
      </c>
      <c r="AI24" s="1" t="s">
        <v>729</v>
      </c>
      <c r="AJ24" s="3">
        <v>44774</v>
      </c>
      <c r="AK24" s="3">
        <v>44774</v>
      </c>
      <c r="AL24" s="3">
        <v>44774</v>
      </c>
      <c r="AM24" s="3">
        <v>44775</v>
      </c>
      <c r="AN24" s="1" t="s">
        <v>587</v>
      </c>
      <c r="AO24" s="1" t="s">
        <v>39</v>
      </c>
      <c r="AP24" s="3">
        <v>44779</v>
      </c>
      <c r="AQ24" s="3">
        <v>44779</v>
      </c>
      <c r="AR24" s="3">
        <v>44808</v>
      </c>
      <c r="AS24" s="3">
        <v>44808</v>
      </c>
      <c r="AT24" s="1" t="s">
        <v>588</v>
      </c>
      <c r="AU24" s="1" t="s">
        <v>713</v>
      </c>
      <c r="AV24" s="3">
        <v>44816</v>
      </c>
      <c r="AW24" s="3">
        <v>44816</v>
      </c>
      <c r="AX24" s="3">
        <v>44829</v>
      </c>
      <c r="AY24" s="3">
        <v>44829</v>
      </c>
      <c r="BB24" s="3"/>
      <c r="BC24" s="3"/>
      <c r="BD24" s="3"/>
      <c r="BE24" s="3"/>
      <c r="BF24" s="3">
        <v>44829</v>
      </c>
      <c r="BG24" s="3">
        <v>44830</v>
      </c>
      <c r="BH24" s="3">
        <v>44831</v>
      </c>
      <c r="BI24" s="3">
        <v>44837</v>
      </c>
      <c r="BJ24" s="3">
        <v>44839</v>
      </c>
      <c r="BK24" s="3">
        <v>44840</v>
      </c>
      <c r="BL24" s="3">
        <v>44837</v>
      </c>
      <c r="BM24" s="3">
        <v>44838</v>
      </c>
      <c r="BN24" s="3">
        <v>44849</v>
      </c>
      <c r="BO24" s="2">
        <v>55</v>
      </c>
      <c r="BP24" s="2">
        <v>55</v>
      </c>
      <c r="BQ24" s="2">
        <v>8</v>
      </c>
      <c r="BR24" s="2">
        <v>68</v>
      </c>
      <c r="BS24" s="1" t="s">
        <v>681</v>
      </c>
      <c r="BV24" s="2">
        <v>9660001273</v>
      </c>
      <c r="BW24" s="2">
        <v>10</v>
      </c>
    </row>
    <row r="25" spans="3:75">
      <c r="C25" s="28">
        <f t="shared" si="1"/>
        <v>2</v>
      </c>
      <c r="D25" s="19" t="str">
        <f t="shared" si="2"/>
        <v>M2227339BK16500</v>
      </c>
      <c r="E25" s="28">
        <f t="shared" si="3"/>
        <v>1</v>
      </c>
      <c r="F25" s="9">
        <f t="shared" si="4"/>
        <v>9660001274</v>
      </c>
      <c r="G25" s="10">
        <f t="shared" si="5"/>
        <v>44769</v>
      </c>
      <c r="H25" s="9" t="str">
        <f t="shared" si="6"/>
        <v>TVC22000238</v>
      </c>
      <c r="I25" s="11" t="str">
        <f t="shared" si="7"/>
        <v>MR30G(BR)|1.28.0</v>
      </c>
      <c r="J25" s="6" t="str">
        <f t="shared" si="8"/>
        <v>0850800096</v>
      </c>
      <c r="K25" s="12">
        <f t="shared" si="9"/>
        <v>16500</v>
      </c>
      <c r="L25" s="12">
        <f t="shared" si="10"/>
        <v>16500</v>
      </c>
      <c r="M25" s="6" t="str">
        <f t="shared" si="11"/>
        <v>M2227339BK</v>
      </c>
      <c r="N25" s="6" t="str">
        <f t="shared" si="12"/>
        <v>MRSU4692330</v>
      </c>
      <c r="O25" s="13" t="str">
        <f t="shared" si="13"/>
        <v>SUDUN2KSZ009769A</v>
      </c>
      <c r="P25" s="6">
        <f t="shared" si="14"/>
        <v>44829</v>
      </c>
      <c r="Q25" s="6" t="e">
        <f>VLOOKUP(AA25,'[1]TABELA MO'!$D:$D,1,0)</f>
        <v>#N/A</v>
      </c>
      <c r="R25" s="6" t="str">
        <f t="shared" si="15"/>
        <v>PO &gt; ok!</v>
      </c>
      <c r="V25" s="3">
        <v>44769</v>
      </c>
      <c r="W25" s="2"/>
      <c r="X25" s="1" t="s">
        <v>741</v>
      </c>
      <c r="Y25" s="1" t="s">
        <v>27</v>
      </c>
      <c r="Z25" s="5" t="s">
        <v>89</v>
      </c>
      <c r="AA25" s="1" t="s">
        <v>54</v>
      </c>
      <c r="AB25" s="2">
        <v>16500</v>
      </c>
      <c r="AC25" s="1" t="s">
        <v>742</v>
      </c>
      <c r="AD25" s="1" t="s">
        <v>57</v>
      </c>
      <c r="AE25" s="1" t="s">
        <v>58</v>
      </c>
      <c r="AG25" s="1" t="s">
        <v>115</v>
      </c>
      <c r="AH25" s="1" t="s">
        <v>491</v>
      </c>
      <c r="AJ25" s="3">
        <v>44774</v>
      </c>
      <c r="AK25" s="3">
        <v>44774</v>
      </c>
      <c r="AL25" s="3">
        <v>44774</v>
      </c>
      <c r="AM25" s="3">
        <v>44775</v>
      </c>
      <c r="AN25" s="1" t="s">
        <v>587</v>
      </c>
      <c r="AP25" s="3">
        <v>44779</v>
      </c>
      <c r="AQ25" s="3">
        <v>44779</v>
      </c>
      <c r="AR25" s="3">
        <v>44808</v>
      </c>
      <c r="AS25" s="3">
        <v>44808</v>
      </c>
      <c r="AT25" s="1" t="s">
        <v>588</v>
      </c>
      <c r="AU25" s="1" t="s">
        <v>713</v>
      </c>
      <c r="AV25" s="3">
        <v>44816</v>
      </c>
      <c r="AW25" s="3">
        <v>44816</v>
      </c>
      <c r="AX25" s="3">
        <v>44829</v>
      </c>
      <c r="AY25" s="3">
        <v>44829</v>
      </c>
      <c r="BB25" s="3"/>
      <c r="BC25" s="3"/>
      <c r="BD25" s="3"/>
      <c r="BE25" s="3"/>
      <c r="BF25" s="3">
        <v>44829</v>
      </c>
      <c r="BG25" s="3">
        <v>44830</v>
      </c>
      <c r="BH25" s="3">
        <v>44831</v>
      </c>
      <c r="BI25" s="3">
        <v>44837</v>
      </c>
      <c r="BJ25" s="3">
        <v>44839</v>
      </c>
      <c r="BK25" s="3">
        <v>44840</v>
      </c>
      <c r="BL25" s="3">
        <v>44837</v>
      </c>
      <c r="BM25" s="3">
        <v>44838</v>
      </c>
      <c r="BN25" s="3">
        <v>44849</v>
      </c>
      <c r="BO25" s="2">
        <v>55</v>
      </c>
      <c r="BP25" s="2">
        <v>55</v>
      </c>
      <c r="BQ25" s="2">
        <v>8</v>
      </c>
      <c r="BR25" s="2">
        <v>68</v>
      </c>
      <c r="BS25" s="1" t="s">
        <v>681</v>
      </c>
      <c r="BV25" s="2">
        <v>9660001274</v>
      </c>
      <c r="BW25" s="2">
        <v>10</v>
      </c>
    </row>
    <row r="26" spans="3:75">
      <c r="C26" s="28">
        <f t="shared" si="1"/>
        <v>3</v>
      </c>
      <c r="D26" s="19" t="str">
        <f t="shared" si="2"/>
        <v>Equipment SalesEquipment Sales</v>
      </c>
      <c r="E26" s="28">
        <f t="shared" si="3"/>
        <v>1</v>
      </c>
      <c r="F26" s="9">
        <f t="shared" si="4"/>
        <v>9650000121</v>
      </c>
      <c r="G26" s="10">
        <f t="shared" si="5"/>
        <v>44769</v>
      </c>
      <c r="H26" s="9" t="str">
        <f t="shared" si="6"/>
        <v>TVC22E00020</v>
      </c>
      <c r="I26" s="11" t="str">
        <f t="shared" si="7"/>
        <v>Equipment Sales</v>
      </c>
      <c r="J26" s="6" t="str">
        <f t="shared" si="8"/>
        <v>Equipment Sales</v>
      </c>
      <c r="K26" s="12" t="str">
        <f t="shared" si="9"/>
        <v>Equipment Sales</v>
      </c>
      <c r="L26" s="12">
        <f t="shared" si="10"/>
        <v>0</v>
      </c>
      <c r="M26" s="6" t="str">
        <f t="shared" si="11"/>
        <v>Equipment Sales</v>
      </c>
      <c r="N26" s="6" t="str">
        <f t="shared" si="12"/>
        <v>MRSU4818413</v>
      </c>
      <c r="O26" s="13" t="str">
        <f t="shared" si="13"/>
        <v>SUDUN2KSZ009771A</v>
      </c>
      <c r="P26" s="6">
        <f t="shared" si="14"/>
        <v>44829</v>
      </c>
      <c r="Q26" s="6" t="e">
        <f>VLOOKUP(AA26,'[1]TABELA MO'!$D:$D,1,0)</f>
        <v>#N/A</v>
      </c>
      <c r="R26" s="6" t="str">
        <f t="shared" si="15"/>
        <v>PO &gt; ok!</v>
      </c>
      <c r="V26" s="3">
        <v>44769</v>
      </c>
      <c r="W26" s="2">
        <v>14</v>
      </c>
      <c r="X26" s="1" t="s">
        <v>743</v>
      </c>
      <c r="Y26" s="1" t="s">
        <v>36</v>
      </c>
      <c r="Z26" s="5"/>
      <c r="AA26" s="1" t="s">
        <v>36</v>
      </c>
      <c r="AB26" s="2"/>
      <c r="AC26" s="1" t="s">
        <v>744</v>
      </c>
      <c r="AD26" s="1" t="s">
        <v>745</v>
      </c>
      <c r="AE26" s="1" t="s">
        <v>59</v>
      </c>
      <c r="AF26" s="1" t="s">
        <v>746</v>
      </c>
      <c r="AG26" s="1" t="s">
        <v>115</v>
      </c>
      <c r="AH26" s="1" t="s">
        <v>491</v>
      </c>
      <c r="AI26" s="1" t="s">
        <v>729</v>
      </c>
      <c r="AJ26" s="3">
        <v>44774</v>
      </c>
      <c r="AK26" s="3">
        <v>44774</v>
      </c>
      <c r="AL26" s="3">
        <v>44774</v>
      </c>
      <c r="AM26" s="3">
        <v>44775</v>
      </c>
      <c r="AN26" s="1" t="s">
        <v>587</v>
      </c>
      <c r="AO26" s="1" t="s">
        <v>39</v>
      </c>
      <c r="AP26" s="3">
        <v>44779</v>
      </c>
      <c r="AQ26" s="3">
        <v>44779</v>
      </c>
      <c r="AR26" s="3">
        <v>44808</v>
      </c>
      <c r="AS26" s="3">
        <v>44808</v>
      </c>
      <c r="AT26" s="1" t="s">
        <v>588</v>
      </c>
      <c r="AU26" s="1" t="s">
        <v>713</v>
      </c>
      <c r="AV26" s="3">
        <v>44816</v>
      </c>
      <c r="AW26" s="3">
        <v>44816</v>
      </c>
      <c r="AX26" s="3">
        <v>44829</v>
      </c>
      <c r="AY26" s="3">
        <v>44829</v>
      </c>
      <c r="BB26" s="3"/>
      <c r="BC26" s="3"/>
      <c r="BD26" s="3"/>
      <c r="BE26" s="3"/>
      <c r="BF26" s="3">
        <v>44829</v>
      </c>
      <c r="BG26" s="3">
        <v>44832</v>
      </c>
      <c r="BH26" s="3">
        <v>44833</v>
      </c>
      <c r="BI26" s="3">
        <v>44837</v>
      </c>
      <c r="BJ26" s="3">
        <v>44839</v>
      </c>
      <c r="BK26" s="3">
        <v>44837</v>
      </c>
      <c r="BL26" s="3">
        <v>44837</v>
      </c>
      <c r="BM26" s="3">
        <v>44838</v>
      </c>
      <c r="BN26" s="3">
        <v>44849</v>
      </c>
      <c r="BO26" s="2">
        <v>55</v>
      </c>
      <c r="BP26" s="2">
        <v>55</v>
      </c>
      <c r="BQ26" s="2">
        <v>8</v>
      </c>
      <c r="BR26" s="2">
        <v>68</v>
      </c>
      <c r="BS26" s="1" t="s">
        <v>681</v>
      </c>
      <c r="BV26" s="2">
        <v>9650000121</v>
      </c>
      <c r="BW26" s="2">
        <v>10</v>
      </c>
    </row>
    <row r="27" spans="3:75">
      <c r="C27" s="28">
        <f t="shared" si="1"/>
        <v>2</v>
      </c>
      <c r="D27" s="19" t="str">
        <f t="shared" si="2"/>
        <v>Equipment LeasingEquipment Leasing</v>
      </c>
      <c r="E27" s="28">
        <f t="shared" si="3"/>
        <v>1</v>
      </c>
      <c r="F27" s="9">
        <f t="shared" si="4"/>
        <v>9600000025</v>
      </c>
      <c r="G27" s="10">
        <f t="shared" si="5"/>
        <v>44769</v>
      </c>
      <c r="H27" s="9" t="str">
        <f t="shared" si="6"/>
        <v>WXDG202207003</v>
      </c>
      <c r="I27" s="11" t="str">
        <f t="shared" si="7"/>
        <v>Equipment Leasing</v>
      </c>
      <c r="J27" s="6" t="str">
        <f t="shared" si="8"/>
        <v>Equipment Leasing</v>
      </c>
      <c r="K27" s="12" t="str">
        <f t="shared" si="9"/>
        <v>Equipment Leasing</v>
      </c>
      <c r="L27" s="12">
        <f t="shared" si="10"/>
        <v>0</v>
      </c>
      <c r="M27" s="6" t="str">
        <f t="shared" si="11"/>
        <v>Equipment Leasing</v>
      </c>
      <c r="N27" s="6" t="str">
        <f t="shared" si="12"/>
        <v>MRSU4818413</v>
      </c>
      <c r="O27" s="13" t="str">
        <f t="shared" si="13"/>
        <v>SUDUN2KSZ009771B</v>
      </c>
      <c r="P27" s="6">
        <f t="shared" si="14"/>
        <v>44829</v>
      </c>
      <c r="Q27" s="6" t="e">
        <f>VLOOKUP(AA27,'[1]TABELA MO'!$D:$D,1,0)</f>
        <v>#N/A</v>
      </c>
      <c r="R27" s="6" t="str">
        <f t="shared" si="15"/>
        <v>PO &gt; ok!</v>
      </c>
      <c r="V27" s="3">
        <v>44769</v>
      </c>
      <c r="W27" s="2">
        <v>15</v>
      </c>
      <c r="X27" s="1" t="s">
        <v>747</v>
      </c>
      <c r="Y27" s="1" t="s">
        <v>35</v>
      </c>
      <c r="Z27" s="5"/>
      <c r="AA27" s="1" t="s">
        <v>35</v>
      </c>
      <c r="AB27" s="2"/>
      <c r="AF27" s="1" t="s">
        <v>748</v>
      </c>
      <c r="AG27" s="1" t="s">
        <v>115</v>
      </c>
      <c r="AH27" s="1" t="s">
        <v>491</v>
      </c>
      <c r="AJ27" s="3">
        <v>44774</v>
      </c>
      <c r="AK27" s="3">
        <v>44774</v>
      </c>
      <c r="AL27" s="3">
        <v>44774</v>
      </c>
      <c r="AM27" s="3">
        <v>44775</v>
      </c>
      <c r="AN27" s="1" t="s">
        <v>587</v>
      </c>
      <c r="AP27" s="3">
        <v>44779</v>
      </c>
      <c r="AQ27" s="3">
        <v>44779</v>
      </c>
      <c r="AR27" s="3">
        <v>44808</v>
      </c>
      <c r="AS27" s="3">
        <v>44808</v>
      </c>
      <c r="AT27" s="1" t="s">
        <v>588</v>
      </c>
      <c r="AU27" s="1" t="s">
        <v>713</v>
      </c>
      <c r="AV27" s="3">
        <v>44816</v>
      </c>
      <c r="AW27" s="3">
        <v>44816</v>
      </c>
      <c r="AX27" s="3">
        <v>44829</v>
      </c>
      <c r="AY27" s="3">
        <v>44829</v>
      </c>
      <c r="BB27" s="3"/>
      <c r="BC27" s="3"/>
      <c r="BD27" s="3"/>
      <c r="BE27" s="3"/>
      <c r="BF27" s="3">
        <v>44829</v>
      </c>
      <c r="BG27" s="3">
        <v>44830</v>
      </c>
      <c r="BH27" s="3">
        <v>44831</v>
      </c>
      <c r="BI27" s="3">
        <v>44837</v>
      </c>
      <c r="BJ27" s="3">
        <v>44839</v>
      </c>
      <c r="BK27" s="3">
        <v>44837</v>
      </c>
      <c r="BL27" s="3">
        <v>44837</v>
      </c>
      <c r="BM27" s="3">
        <v>44838</v>
      </c>
      <c r="BN27" s="3">
        <v>44849</v>
      </c>
      <c r="BO27" s="2">
        <v>55</v>
      </c>
      <c r="BP27" s="2">
        <v>55</v>
      </c>
      <c r="BQ27" s="2">
        <v>8</v>
      </c>
      <c r="BR27" s="2">
        <v>68</v>
      </c>
      <c r="BS27" s="1" t="s">
        <v>681</v>
      </c>
      <c r="BV27" s="2">
        <v>9600000025</v>
      </c>
      <c r="BW27" s="2">
        <v>10</v>
      </c>
    </row>
    <row r="28" spans="3:75">
      <c r="C28" s="28">
        <f t="shared" si="1"/>
        <v>1</v>
      </c>
      <c r="D28" s="19" t="str">
        <f t="shared" si="2"/>
        <v>M22272T6SK4800</v>
      </c>
      <c r="E28" s="28">
        <f t="shared" si="3"/>
        <v>1</v>
      </c>
      <c r="F28" s="9">
        <f t="shared" si="4"/>
        <v>9660001313</v>
      </c>
      <c r="G28" s="10">
        <f t="shared" si="5"/>
        <v>44769</v>
      </c>
      <c r="H28" s="9" t="str">
        <f t="shared" si="6"/>
        <v>TC22000042</v>
      </c>
      <c r="I28" s="11" t="str">
        <f t="shared" si="7"/>
        <v>EX220(BR)/1.29.0</v>
      </c>
      <c r="J28" s="6" t="str">
        <f t="shared" si="8"/>
        <v>0150903896</v>
      </c>
      <c r="K28" s="12">
        <f t="shared" si="9"/>
        <v>4800</v>
      </c>
      <c r="L28" s="12">
        <f t="shared" si="10"/>
        <v>4800</v>
      </c>
      <c r="M28" s="6" t="str">
        <f t="shared" si="11"/>
        <v>M22272T6SK</v>
      </c>
      <c r="N28" s="6" t="str">
        <f t="shared" si="12"/>
        <v>MRSU4818413</v>
      </c>
      <c r="O28" s="13" t="str">
        <f t="shared" si="13"/>
        <v>SUDUN2KSZ009771C</v>
      </c>
      <c r="P28" s="6">
        <f t="shared" si="14"/>
        <v>44829</v>
      </c>
      <c r="Q28" s="6" t="e">
        <f>VLOOKUP(AA28,'[1]TABELA MO'!$D:$D,1,0)</f>
        <v>#N/A</v>
      </c>
      <c r="R28" s="6" t="str">
        <f t="shared" si="15"/>
        <v>PO &gt; ok!</v>
      </c>
      <c r="V28" s="3">
        <v>44769</v>
      </c>
      <c r="W28" s="2">
        <v>16</v>
      </c>
      <c r="X28" s="1" t="s">
        <v>749</v>
      </c>
      <c r="Y28" s="1" t="s">
        <v>750</v>
      </c>
      <c r="Z28" s="5" t="s">
        <v>60</v>
      </c>
      <c r="AA28" s="1" t="s">
        <v>61</v>
      </c>
      <c r="AB28" s="2">
        <v>4800</v>
      </c>
      <c r="AF28" s="1" t="s">
        <v>751</v>
      </c>
      <c r="AG28" s="1" t="s">
        <v>115</v>
      </c>
      <c r="AH28" s="1" t="s">
        <v>491</v>
      </c>
      <c r="AJ28" s="3">
        <v>44774</v>
      </c>
      <c r="AK28" s="3">
        <v>44774</v>
      </c>
      <c r="AL28" s="3">
        <v>44774</v>
      </c>
      <c r="AM28" s="3">
        <v>44775</v>
      </c>
      <c r="AN28" s="1" t="s">
        <v>587</v>
      </c>
      <c r="AP28" s="3">
        <v>44779</v>
      </c>
      <c r="AQ28" s="3">
        <v>44779</v>
      </c>
      <c r="AR28" s="3">
        <v>44808</v>
      </c>
      <c r="AS28" s="3">
        <v>44808</v>
      </c>
      <c r="AT28" s="1" t="s">
        <v>588</v>
      </c>
      <c r="AU28" s="1" t="s">
        <v>713</v>
      </c>
      <c r="AV28" s="3">
        <v>44816</v>
      </c>
      <c r="AW28" s="3">
        <v>44816</v>
      </c>
      <c r="AX28" s="3">
        <v>44829</v>
      </c>
      <c r="AY28" s="3">
        <v>44829</v>
      </c>
      <c r="BB28" s="3"/>
      <c r="BC28" s="3"/>
      <c r="BD28" s="3"/>
      <c r="BE28" s="3"/>
      <c r="BF28" s="3">
        <v>44829</v>
      </c>
      <c r="BG28" s="3">
        <v>44833</v>
      </c>
      <c r="BH28" s="3">
        <v>44834</v>
      </c>
      <c r="BI28" s="3">
        <v>44837</v>
      </c>
      <c r="BJ28" s="3">
        <v>44839</v>
      </c>
      <c r="BK28" s="3">
        <v>44837</v>
      </c>
      <c r="BL28" s="3">
        <v>44837</v>
      </c>
      <c r="BM28" s="3">
        <v>44838</v>
      </c>
      <c r="BN28" s="3">
        <v>44849</v>
      </c>
      <c r="BO28" s="2">
        <v>55</v>
      </c>
      <c r="BP28" s="2">
        <v>55</v>
      </c>
      <c r="BQ28" s="2">
        <v>8</v>
      </c>
      <c r="BR28" s="2">
        <v>68</v>
      </c>
      <c r="BS28" s="1" t="s">
        <v>681</v>
      </c>
      <c r="BV28" s="2">
        <v>9660001313</v>
      </c>
      <c r="BW28" s="2">
        <v>10</v>
      </c>
    </row>
    <row r="29" spans="3:75">
      <c r="C29" s="28">
        <f t="shared" si="1"/>
        <v>2</v>
      </c>
      <c r="D29" s="19" t="str">
        <f t="shared" si="2"/>
        <v>M22274Q2BK16000</v>
      </c>
      <c r="E29" s="28">
        <f t="shared" si="3"/>
        <v>1</v>
      </c>
      <c r="F29" s="9">
        <f t="shared" si="4"/>
        <v>9660001275</v>
      </c>
      <c r="G29" s="10">
        <f t="shared" si="5"/>
        <v>44776</v>
      </c>
      <c r="H29" s="9" t="str">
        <f t="shared" si="6"/>
        <v>TVC22000246</v>
      </c>
      <c r="I29" s="11" t="str">
        <f t="shared" si="7"/>
        <v>MR30G(BR)|1.28.0</v>
      </c>
      <c r="J29" s="6" t="str">
        <f t="shared" si="8"/>
        <v>0850800096</v>
      </c>
      <c r="K29" s="12">
        <f t="shared" si="9"/>
        <v>16000</v>
      </c>
      <c r="L29" s="12">
        <f t="shared" si="10"/>
        <v>16000</v>
      </c>
      <c r="M29" s="6" t="str">
        <f t="shared" si="11"/>
        <v>M22274Q2BK</v>
      </c>
      <c r="N29" s="6" t="str">
        <f t="shared" si="12"/>
        <v>PONU7957181</v>
      </c>
      <c r="O29" s="13" t="str">
        <f t="shared" si="13"/>
        <v>SUDUN2KSZ011867A</v>
      </c>
      <c r="P29" s="6">
        <f t="shared" si="14"/>
        <v>44836</v>
      </c>
      <c r="Q29" s="6" t="e">
        <f>VLOOKUP(AA29,'[1]TABELA MO'!$D:$D,1,0)</f>
        <v>#N/A</v>
      </c>
      <c r="R29" s="6" t="str">
        <f t="shared" si="15"/>
        <v>PO &gt; ok!</v>
      </c>
      <c r="V29" s="3">
        <v>44776</v>
      </c>
      <c r="W29" s="2">
        <v>17</v>
      </c>
      <c r="X29" s="1" t="s">
        <v>752</v>
      </c>
      <c r="Y29" s="1" t="s">
        <v>27</v>
      </c>
      <c r="Z29" s="5" t="s">
        <v>89</v>
      </c>
      <c r="AA29" s="1" t="s">
        <v>62</v>
      </c>
      <c r="AB29" s="2">
        <v>16000</v>
      </c>
      <c r="AC29" s="1" t="s">
        <v>753</v>
      </c>
      <c r="AD29" s="1" t="s">
        <v>63</v>
      </c>
      <c r="AE29" s="1" t="s">
        <v>64</v>
      </c>
      <c r="AF29" s="1" t="s">
        <v>754</v>
      </c>
      <c r="AG29" s="1" t="s">
        <v>115</v>
      </c>
      <c r="AH29" s="1" t="s">
        <v>491</v>
      </c>
      <c r="AI29" s="1" t="s">
        <v>755</v>
      </c>
      <c r="AJ29" s="3">
        <v>44781</v>
      </c>
      <c r="AK29" s="3">
        <v>44781</v>
      </c>
      <c r="AL29" s="3">
        <v>44781</v>
      </c>
      <c r="AM29" s="3">
        <v>44782</v>
      </c>
      <c r="AN29" s="1" t="s">
        <v>587</v>
      </c>
      <c r="AO29" s="1" t="s">
        <v>756</v>
      </c>
      <c r="AP29" s="3">
        <v>44788</v>
      </c>
      <c r="AQ29" s="3">
        <v>44789</v>
      </c>
      <c r="AR29" s="3">
        <v>44817</v>
      </c>
      <c r="AS29" s="3">
        <v>44817</v>
      </c>
      <c r="AT29" s="1" t="s">
        <v>588</v>
      </c>
      <c r="AU29" s="1" t="s">
        <v>757</v>
      </c>
      <c r="AV29" s="3">
        <v>44821</v>
      </c>
      <c r="AW29" s="3">
        <v>44821</v>
      </c>
      <c r="AX29" s="3">
        <v>44836</v>
      </c>
      <c r="AY29" s="3">
        <v>44836</v>
      </c>
      <c r="BB29" s="3"/>
      <c r="BC29" s="3"/>
      <c r="BD29" s="3"/>
      <c r="BE29" s="3"/>
      <c r="BF29" s="3">
        <v>44836</v>
      </c>
      <c r="BG29" s="3">
        <v>44838</v>
      </c>
      <c r="BH29" s="3">
        <v>44839</v>
      </c>
      <c r="BI29" s="3">
        <v>44844</v>
      </c>
      <c r="BJ29" s="3">
        <v>44846</v>
      </c>
      <c r="BK29" s="3">
        <v>44844</v>
      </c>
      <c r="BL29" s="3">
        <v>44844</v>
      </c>
      <c r="BM29" s="3">
        <v>44846</v>
      </c>
      <c r="BN29" s="3">
        <v>44856</v>
      </c>
      <c r="BO29" s="2">
        <v>55</v>
      </c>
      <c r="BP29" s="2">
        <v>55</v>
      </c>
      <c r="BQ29" s="2">
        <v>8</v>
      </c>
      <c r="BR29" s="2">
        <v>68</v>
      </c>
      <c r="BS29" s="1" t="s">
        <v>681</v>
      </c>
      <c r="BV29" s="2">
        <v>9660001275</v>
      </c>
      <c r="BW29" s="2">
        <v>10</v>
      </c>
    </row>
    <row r="30" spans="3:75">
      <c r="C30" s="28">
        <f t="shared" si="1"/>
        <v>2</v>
      </c>
      <c r="D30" s="19" t="str">
        <f t="shared" si="2"/>
        <v>M22274Q2BK16000</v>
      </c>
      <c r="E30" s="28">
        <f t="shared" si="3"/>
        <v>1</v>
      </c>
      <c r="F30" s="9">
        <f t="shared" si="4"/>
        <v>9660001276</v>
      </c>
      <c r="G30" s="10">
        <f t="shared" si="5"/>
        <v>44776</v>
      </c>
      <c r="H30" s="9" t="str">
        <f t="shared" si="6"/>
        <v>TVC22000247</v>
      </c>
      <c r="I30" s="11" t="str">
        <f t="shared" si="7"/>
        <v>MR30G(BR)|1.28.0</v>
      </c>
      <c r="J30" s="6" t="str">
        <f t="shared" si="8"/>
        <v>0850800096</v>
      </c>
      <c r="K30" s="12">
        <f t="shared" si="9"/>
        <v>16000</v>
      </c>
      <c r="L30" s="12">
        <f t="shared" si="10"/>
        <v>16000</v>
      </c>
      <c r="M30" s="6" t="str">
        <f t="shared" si="11"/>
        <v>M22274Q2BK</v>
      </c>
      <c r="N30" s="6" t="str">
        <f t="shared" si="12"/>
        <v>MSKU0910794</v>
      </c>
      <c r="O30" s="13" t="str">
        <f t="shared" si="13"/>
        <v>SUDUN2KSZ011867A</v>
      </c>
      <c r="P30" s="6">
        <f t="shared" si="14"/>
        <v>44836</v>
      </c>
      <c r="Q30" s="6" t="e">
        <f>VLOOKUP(AA30,'[1]TABELA MO'!$D:$D,1,0)</f>
        <v>#N/A</v>
      </c>
      <c r="R30" s="6" t="str">
        <f t="shared" si="15"/>
        <v>PO &gt; ok!</v>
      </c>
      <c r="V30" s="3">
        <v>44776</v>
      </c>
      <c r="W30" s="2"/>
      <c r="X30" s="1" t="s">
        <v>758</v>
      </c>
      <c r="Y30" s="1" t="s">
        <v>27</v>
      </c>
      <c r="Z30" s="5" t="s">
        <v>89</v>
      </c>
      <c r="AA30" s="1" t="s">
        <v>62</v>
      </c>
      <c r="AB30" s="2">
        <v>16000</v>
      </c>
      <c r="AC30" s="1" t="s">
        <v>759</v>
      </c>
      <c r="AD30" s="1" t="s">
        <v>65</v>
      </c>
      <c r="AE30" s="1" t="s">
        <v>66</v>
      </c>
      <c r="AG30" s="1" t="s">
        <v>115</v>
      </c>
      <c r="AH30" s="1" t="s">
        <v>491</v>
      </c>
      <c r="AI30" s="1" t="s">
        <v>755</v>
      </c>
      <c r="AJ30" s="3">
        <v>44781</v>
      </c>
      <c r="AK30" s="3">
        <v>44781</v>
      </c>
      <c r="AL30" s="3">
        <v>44781</v>
      </c>
      <c r="AM30" s="3">
        <v>44782</v>
      </c>
      <c r="AN30" s="1" t="s">
        <v>587</v>
      </c>
      <c r="AO30" s="1" t="s">
        <v>756</v>
      </c>
      <c r="AP30" s="3">
        <v>44788</v>
      </c>
      <c r="AQ30" s="3">
        <v>44789</v>
      </c>
      <c r="AR30" s="3">
        <v>44817</v>
      </c>
      <c r="AS30" s="3">
        <v>44817</v>
      </c>
      <c r="AT30" s="1" t="s">
        <v>588</v>
      </c>
      <c r="AU30" s="1" t="s">
        <v>757</v>
      </c>
      <c r="AV30" s="3">
        <v>44821</v>
      </c>
      <c r="AW30" s="3">
        <v>44821</v>
      </c>
      <c r="AX30" s="3">
        <v>44836</v>
      </c>
      <c r="AY30" s="3">
        <v>44836</v>
      </c>
      <c r="BB30" s="3"/>
      <c r="BC30" s="3"/>
      <c r="BD30" s="3"/>
      <c r="BE30" s="3"/>
      <c r="BF30" s="3">
        <v>44836</v>
      </c>
      <c r="BG30" s="3">
        <v>44838</v>
      </c>
      <c r="BH30" s="3">
        <v>44839</v>
      </c>
      <c r="BI30" s="3">
        <v>44844</v>
      </c>
      <c r="BJ30" s="3">
        <v>44846</v>
      </c>
      <c r="BK30" s="3">
        <v>44844</v>
      </c>
      <c r="BL30" s="3">
        <v>44844</v>
      </c>
      <c r="BM30" s="3">
        <v>44846</v>
      </c>
      <c r="BN30" s="3">
        <v>44856</v>
      </c>
      <c r="BO30" s="2">
        <v>55</v>
      </c>
      <c r="BP30" s="2">
        <v>55</v>
      </c>
      <c r="BQ30" s="2">
        <v>8</v>
      </c>
      <c r="BR30" s="2">
        <v>68</v>
      </c>
      <c r="BS30" s="1" t="s">
        <v>681</v>
      </c>
      <c r="BV30" s="2">
        <v>9660001276</v>
      </c>
      <c r="BW30" s="2">
        <v>10</v>
      </c>
    </row>
    <row r="31" spans="3:75">
      <c r="C31" s="28">
        <f t="shared" si="1"/>
        <v>3</v>
      </c>
      <c r="D31" s="19" t="str">
        <f t="shared" si="2"/>
        <v>M22274Q3BK21300</v>
      </c>
      <c r="E31" s="28">
        <f t="shared" si="3"/>
        <v>1</v>
      </c>
      <c r="F31" s="9">
        <f t="shared" si="4"/>
        <v>9660001277</v>
      </c>
      <c r="G31" s="10">
        <f t="shared" si="5"/>
        <v>44776</v>
      </c>
      <c r="H31" s="9" t="str">
        <f t="shared" si="6"/>
        <v>TVC22000248</v>
      </c>
      <c r="I31" s="11" t="str">
        <f t="shared" si="7"/>
        <v>EC220-G5(BR)|2.28.0</v>
      </c>
      <c r="J31" s="6" t="str">
        <f t="shared" si="8"/>
        <v>0150803870</v>
      </c>
      <c r="K31" s="12">
        <f t="shared" si="9"/>
        <v>21300</v>
      </c>
      <c r="L31" s="12">
        <f t="shared" si="10"/>
        <v>21300</v>
      </c>
      <c r="M31" s="6" t="str">
        <f t="shared" si="11"/>
        <v>M22274Q3BK</v>
      </c>
      <c r="N31" s="6" t="str">
        <f t="shared" si="12"/>
        <v>MRSU4167306</v>
      </c>
      <c r="O31" s="13" t="str">
        <f t="shared" si="13"/>
        <v>SUDUN2KSZ011870A</v>
      </c>
      <c r="P31" s="6">
        <f t="shared" si="14"/>
        <v>44836</v>
      </c>
      <c r="Q31" s="6" t="e">
        <f>VLOOKUP(AA31,'[1]TABELA MO'!$D:$D,1,0)</f>
        <v>#N/A</v>
      </c>
      <c r="R31" s="6" t="str">
        <f t="shared" si="15"/>
        <v>PO &gt; ok!</v>
      </c>
      <c r="V31" s="3">
        <v>44776</v>
      </c>
      <c r="W31" s="2">
        <v>18</v>
      </c>
      <c r="X31" s="1" t="s">
        <v>760</v>
      </c>
      <c r="Y31" s="1" t="s">
        <v>15</v>
      </c>
      <c r="Z31" s="5" t="s">
        <v>96</v>
      </c>
      <c r="AA31" s="1" t="s">
        <v>67</v>
      </c>
      <c r="AB31" s="2">
        <v>21300</v>
      </c>
      <c r="AC31" s="1" t="s">
        <v>761</v>
      </c>
      <c r="AD31" s="1" t="s">
        <v>68</v>
      </c>
      <c r="AE31" s="1" t="s">
        <v>69</v>
      </c>
      <c r="AF31" s="1" t="s">
        <v>762</v>
      </c>
      <c r="AG31" s="1" t="s">
        <v>115</v>
      </c>
      <c r="AH31" s="1" t="s">
        <v>491</v>
      </c>
      <c r="AI31" s="1" t="s">
        <v>755</v>
      </c>
      <c r="AJ31" s="3">
        <v>44781</v>
      </c>
      <c r="AK31" s="3">
        <v>44781</v>
      </c>
      <c r="AL31" s="3">
        <v>44781</v>
      </c>
      <c r="AM31" s="3">
        <v>44782</v>
      </c>
      <c r="AN31" s="1" t="s">
        <v>587</v>
      </c>
      <c r="AO31" s="1" t="s">
        <v>756</v>
      </c>
      <c r="AP31" s="3">
        <v>44788</v>
      </c>
      <c r="AQ31" s="3">
        <v>44789</v>
      </c>
      <c r="AR31" s="3">
        <v>44817</v>
      </c>
      <c r="AS31" s="3">
        <v>44817</v>
      </c>
      <c r="AT31" s="1" t="s">
        <v>588</v>
      </c>
      <c r="AU31" s="1" t="s">
        <v>757</v>
      </c>
      <c r="AV31" s="3">
        <v>44821</v>
      </c>
      <c r="AW31" s="3">
        <v>44821</v>
      </c>
      <c r="AX31" s="3">
        <v>44836</v>
      </c>
      <c r="AY31" s="3">
        <v>44836</v>
      </c>
      <c r="BB31" s="3"/>
      <c r="BC31" s="3"/>
      <c r="BD31" s="3"/>
      <c r="BE31" s="3"/>
      <c r="BF31" s="3">
        <v>44836</v>
      </c>
      <c r="BG31" s="3">
        <v>44838</v>
      </c>
      <c r="BH31" s="3">
        <v>44839</v>
      </c>
      <c r="BI31" s="3">
        <v>44845</v>
      </c>
      <c r="BJ31" s="3">
        <v>44846</v>
      </c>
      <c r="BK31" s="3">
        <v>44845</v>
      </c>
      <c r="BL31" s="3">
        <v>44845</v>
      </c>
      <c r="BM31" s="3">
        <v>44847</v>
      </c>
      <c r="BN31" s="3">
        <v>44856</v>
      </c>
      <c r="BO31" s="2">
        <v>55</v>
      </c>
      <c r="BP31" s="2">
        <v>55</v>
      </c>
      <c r="BQ31" s="2">
        <v>9</v>
      </c>
      <c r="BR31" s="2">
        <v>69</v>
      </c>
      <c r="BS31" s="1" t="s">
        <v>681</v>
      </c>
      <c r="BV31" s="2">
        <v>9660001277</v>
      </c>
      <c r="BW31" s="2">
        <v>10</v>
      </c>
    </row>
    <row r="32" spans="3:75">
      <c r="C32" s="28">
        <f t="shared" si="1"/>
        <v>3</v>
      </c>
      <c r="D32" s="19" t="str">
        <f t="shared" si="2"/>
        <v>M22274Q3BK21300</v>
      </c>
      <c r="E32" s="28">
        <f t="shared" si="3"/>
        <v>1</v>
      </c>
      <c r="F32" s="9">
        <f t="shared" si="4"/>
        <v>9660001278</v>
      </c>
      <c r="G32" s="10">
        <f t="shared" si="5"/>
        <v>44776</v>
      </c>
      <c r="H32" s="9" t="str">
        <f t="shared" si="6"/>
        <v>TVC22000249</v>
      </c>
      <c r="I32" s="11" t="str">
        <f t="shared" si="7"/>
        <v>EC220-G5(BR)|2.28.0</v>
      </c>
      <c r="J32" s="6" t="str">
        <f t="shared" si="8"/>
        <v>0150803870</v>
      </c>
      <c r="K32" s="12">
        <f t="shared" si="9"/>
        <v>21300</v>
      </c>
      <c r="L32" s="12">
        <f t="shared" si="10"/>
        <v>21300</v>
      </c>
      <c r="M32" s="6" t="str">
        <f t="shared" si="11"/>
        <v>M22274Q3BK</v>
      </c>
      <c r="N32" s="6" t="str">
        <f t="shared" si="12"/>
        <v>MRKU2094126</v>
      </c>
      <c r="O32" s="13" t="str">
        <f t="shared" si="13"/>
        <v>SUDUN2KSZ011870A</v>
      </c>
      <c r="P32" s="6">
        <f t="shared" si="14"/>
        <v>44836</v>
      </c>
      <c r="Q32" s="6" t="e">
        <f>VLOOKUP(AA32,'[1]TABELA MO'!$D:$D,1,0)</f>
        <v>#N/A</v>
      </c>
      <c r="R32" s="6" t="str">
        <f t="shared" si="15"/>
        <v>PO &gt; ok!</v>
      </c>
      <c r="V32" s="3">
        <v>44776</v>
      </c>
      <c r="W32" s="2"/>
      <c r="X32" s="1" t="s">
        <v>763</v>
      </c>
      <c r="Y32" s="1" t="s">
        <v>15</v>
      </c>
      <c r="Z32" s="5" t="s">
        <v>96</v>
      </c>
      <c r="AA32" s="1" t="s">
        <v>67</v>
      </c>
      <c r="AB32" s="2">
        <v>21300</v>
      </c>
      <c r="AC32" s="1" t="s">
        <v>764</v>
      </c>
      <c r="AD32" s="1" t="s">
        <v>70</v>
      </c>
      <c r="AE32" s="1" t="s">
        <v>71</v>
      </c>
      <c r="AG32" s="1" t="s">
        <v>115</v>
      </c>
      <c r="AH32" s="1" t="s">
        <v>491</v>
      </c>
      <c r="AI32" s="1" t="s">
        <v>755</v>
      </c>
      <c r="AJ32" s="3">
        <v>44781</v>
      </c>
      <c r="AK32" s="3">
        <v>44781</v>
      </c>
      <c r="AL32" s="3">
        <v>44781</v>
      </c>
      <c r="AM32" s="3">
        <v>44782</v>
      </c>
      <c r="AN32" s="1" t="s">
        <v>587</v>
      </c>
      <c r="AO32" s="1" t="s">
        <v>756</v>
      </c>
      <c r="AP32" s="3">
        <v>44788</v>
      </c>
      <c r="AQ32" s="3">
        <v>44789</v>
      </c>
      <c r="AR32" s="3">
        <v>44817</v>
      </c>
      <c r="AS32" s="3">
        <v>44817</v>
      </c>
      <c r="AT32" s="1" t="s">
        <v>588</v>
      </c>
      <c r="AU32" s="1" t="s">
        <v>757</v>
      </c>
      <c r="AV32" s="3">
        <v>44821</v>
      </c>
      <c r="AW32" s="3">
        <v>44821</v>
      </c>
      <c r="AX32" s="3">
        <v>44836</v>
      </c>
      <c r="AY32" s="3">
        <v>44836</v>
      </c>
      <c r="BB32" s="3"/>
      <c r="BC32" s="3"/>
      <c r="BD32" s="3"/>
      <c r="BE32" s="3"/>
      <c r="BF32" s="3">
        <v>44836</v>
      </c>
      <c r="BG32" s="3">
        <v>44838</v>
      </c>
      <c r="BH32" s="3">
        <v>44839</v>
      </c>
      <c r="BI32" s="3">
        <v>44845</v>
      </c>
      <c r="BJ32" s="3">
        <v>44846</v>
      </c>
      <c r="BK32" s="3">
        <v>44845</v>
      </c>
      <c r="BL32" s="3">
        <v>44845</v>
      </c>
      <c r="BM32" s="3">
        <v>44847</v>
      </c>
      <c r="BN32" s="3">
        <v>44856</v>
      </c>
      <c r="BO32" s="2">
        <v>55</v>
      </c>
      <c r="BP32" s="2">
        <v>55</v>
      </c>
      <c r="BQ32" s="2">
        <v>9</v>
      </c>
      <c r="BR32" s="2">
        <v>69</v>
      </c>
      <c r="BS32" s="1" t="s">
        <v>681</v>
      </c>
      <c r="BV32" s="2">
        <v>9660001278</v>
      </c>
      <c r="BW32" s="2">
        <v>10</v>
      </c>
    </row>
    <row r="33" spans="3:75">
      <c r="C33" s="28">
        <f t="shared" si="1"/>
        <v>3</v>
      </c>
      <c r="D33" s="19" t="str">
        <f t="shared" si="2"/>
        <v>M22274Q3BK21300</v>
      </c>
      <c r="E33" s="28">
        <f t="shared" si="3"/>
        <v>1</v>
      </c>
      <c r="F33" s="9">
        <f t="shared" si="4"/>
        <v>9660001279</v>
      </c>
      <c r="G33" s="10">
        <f t="shared" si="5"/>
        <v>44776</v>
      </c>
      <c r="H33" s="9" t="str">
        <f t="shared" si="6"/>
        <v>TVC22000250</v>
      </c>
      <c r="I33" s="11" t="str">
        <f t="shared" si="7"/>
        <v>EC220-G5(BR)|2.28.0</v>
      </c>
      <c r="J33" s="6" t="str">
        <f t="shared" si="8"/>
        <v>0150803870</v>
      </c>
      <c r="K33" s="12">
        <f t="shared" si="9"/>
        <v>21300</v>
      </c>
      <c r="L33" s="12">
        <f t="shared" si="10"/>
        <v>21300</v>
      </c>
      <c r="M33" s="6" t="str">
        <f t="shared" si="11"/>
        <v>M22274Q3BK</v>
      </c>
      <c r="N33" s="6" t="str">
        <f t="shared" si="12"/>
        <v>TRHU5092797</v>
      </c>
      <c r="O33" s="13" t="str">
        <f t="shared" si="13"/>
        <v>SUDUN2KSZ011870A</v>
      </c>
      <c r="P33" s="6">
        <f t="shared" si="14"/>
        <v>44836</v>
      </c>
      <c r="Q33" s="6" t="e">
        <f>VLOOKUP(AA33,'[1]TABELA MO'!$D:$D,1,0)</f>
        <v>#N/A</v>
      </c>
      <c r="R33" s="6" t="str">
        <f t="shared" si="15"/>
        <v>PO &gt; ok!</v>
      </c>
      <c r="V33" s="3">
        <v>44776</v>
      </c>
      <c r="W33" s="2"/>
      <c r="X33" s="1" t="s">
        <v>765</v>
      </c>
      <c r="Y33" s="1" t="s">
        <v>15</v>
      </c>
      <c r="Z33" s="5" t="s">
        <v>96</v>
      </c>
      <c r="AA33" s="1" t="s">
        <v>67</v>
      </c>
      <c r="AB33" s="2">
        <v>21300</v>
      </c>
      <c r="AC33" s="1" t="s">
        <v>766</v>
      </c>
      <c r="AD33" s="1" t="s">
        <v>72</v>
      </c>
      <c r="AE33" s="1" t="s">
        <v>73</v>
      </c>
      <c r="AG33" s="1" t="s">
        <v>115</v>
      </c>
      <c r="AH33" s="1" t="s">
        <v>491</v>
      </c>
      <c r="AI33" s="1" t="s">
        <v>755</v>
      </c>
      <c r="AJ33" s="3">
        <v>44781</v>
      </c>
      <c r="AK33" s="3">
        <v>44781</v>
      </c>
      <c r="AL33" s="3">
        <v>44781</v>
      </c>
      <c r="AM33" s="3">
        <v>44782</v>
      </c>
      <c r="AN33" s="1" t="s">
        <v>587</v>
      </c>
      <c r="AO33" s="1" t="s">
        <v>756</v>
      </c>
      <c r="AP33" s="3">
        <v>44788</v>
      </c>
      <c r="AQ33" s="3">
        <v>44789</v>
      </c>
      <c r="AR33" s="3">
        <v>44817</v>
      </c>
      <c r="AS33" s="3">
        <v>44817</v>
      </c>
      <c r="AT33" s="1" t="s">
        <v>588</v>
      </c>
      <c r="AU33" s="1" t="s">
        <v>757</v>
      </c>
      <c r="AV33" s="3">
        <v>44821</v>
      </c>
      <c r="AW33" s="3">
        <v>44821</v>
      </c>
      <c r="AX33" s="3">
        <v>44836</v>
      </c>
      <c r="AY33" s="3">
        <v>44836</v>
      </c>
      <c r="BB33" s="3"/>
      <c r="BC33" s="3"/>
      <c r="BD33" s="3"/>
      <c r="BE33" s="3"/>
      <c r="BF33" s="3">
        <v>44836</v>
      </c>
      <c r="BG33" s="3">
        <v>44838</v>
      </c>
      <c r="BH33" s="3">
        <v>44839</v>
      </c>
      <c r="BI33" s="3">
        <v>44845</v>
      </c>
      <c r="BJ33" s="3">
        <v>44846</v>
      </c>
      <c r="BK33" s="3">
        <v>44845</v>
      </c>
      <c r="BL33" s="3">
        <v>44845</v>
      </c>
      <c r="BM33" s="3">
        <v>44847</v>
      </c>
      <c r="BN33" s="3">
        <v>44856</v>
      </c>
      <c r="BO33" s="2">
        <v>55</v>
      </c>
      <c r="BP33" s="2">
        <v>55</v>
      </c>
      <c r="BQ33" s="2">
        <v>9</v>
      </c>
      <c r="BR33" s="2">
        <v>69</v>
      </c>
      <c r="BS33" s="1" t="s">
        <v>681</v>
      </c>
      <c r="BV33" s="2">
        <v>9660001279</v>
      </c>
      <c r="BW33" s="2">
        <v>10</v>
      </c>
    </row>
    <row r="34" spans="3:75">
      <c r="C34" s="28">
        <f t="shared" si="1"/>
        <v>2</v>
      </c>
      <c r="D34" s="19" t="str">
        <f t="shared" si="2"/>
        <v>M2228035BK16000</v>
      </c>
      <c r="E34" s="28">
        <f t="shared" si="3"/>
        <v>1</v>
      </c>
      <c r="F34" s="9">
        <f t="shared" si="4"/>
        <v>9660001337</v>
      </c>
      <c r="G34" s="10">
        <f t="shared" si="5"/>
        <v>44790</v>
      </c>
      <c r="H34" s="9" t="str">
        <f t="shared" si="6"/>
        <v>TVC22000263</v>
      </c>
      <c r="I34" s="11" t="str">
        <f t="shared" si="7"/>
        <v>MR30G(BR)|1.28.0</v>
      </c>
      <c r="J34" s="6" t="str">
        <f t="shared" si="8"/>
        <v>0850800096</v>
      </c>
      <c r="K34" s="12">
        <f t="shared" si="9"/>
        <v>16000</v>
      </c>
      <c r="L34" s="12">
        <f t="shared" si="10"/>
        <v>16000</v>
      </c>
      <c r="M34" s="6" t="str">
        <f t="shared" si="11"/>
        <v>M2228035BK</v>
      </c>
      <c r="N34" s="6" t="str">
        <f t="shared" si="12"/>
        <v>MRSU6118044</v>
      </c>
      <c r="O34" s="13" t="str">
        <f t="shared" si="13"/>
        <v>SUDUN2KSZ011904A</v>
      </c>
      <c r="P34" s="6">
        <f t="shared" si="14"/>
        <v>44856</v>
      </c>
      <c r="Q34" s="6" t="e">
        <f>VLOOKUP(AA34,'[1]TABELA MO'!$D:$D,1,0)</f>
        <v>#N/A</v>
      </c>
      <c r="R34" s="6" t="str">
        <f t="shared" si="15"/>
        <v>PO &gt; ok!</v>
      </c>
      <c r="V34" s="3">
        <v>44790</v>
      </c>
      <c r="W34" s="2">
        <v>19</v>
      </c>
      <c r="X34" s="1" t="s">
        <v>767</v>
      </c>
      <c r="Y34" s="1" t="s">
        <v>27</v>
      </c>
      <c r="Z34" s="5" t="s">
        <v>89</v>
      </c>
      <c r="AA34" s="1" t="s">
        <v>74</v>
      </c>
      <c r="AB34" s="2">
        <v>16000</v>
      </c>
      <c r="AC34" s="1" t="s">
        <v>768</v>
      </c>
      <c r="AD34" s="1" t="s">
        <v>769</v>
      </c>
      <c r="AE34" s="1" t="s">
        <v>770</v>
      </c>
      <c r="AF34" s="1" t="s">
        <v>771</v>
      </c>
      <c r="AG34" s="1" t="s">
        <v>115</v>
      </c>
      <c r="AH34" s="1" t="s">
        <v>491</v>
      </c>
      <c r="AI34" s="1" t="s">
        <v>75</v>
      </c>
      <c r="AJ34" s="3">
        <v>44795</v>
      </c>
      <c r="AK34" s="3">
        <v>44795</v>
      </c>
      <c r="AL34" s="3">
        <v>44795</v>
      </c>
      <c r="AM34" s="3">
        <v>44796</v>
      </c>
      <c r="AN34" s="1" t="s">
        <v>587</v>
      </c>
      <c r="AO34" s="1" t="s">
        <v>772</v>
      </c>
      <c r="AP34" s="3">
        <v>44800</v>
      </c>
      <c r="AQ34" s="3">
        <v>44801</v>
      </c>
      <c r="AR34" s="3">
        <v>44829</v>
      </c>
      <c r="AS34" s="3">
        <v>44829</v>
      </c>
      <c r="AT34" s="1" t="s">
        <v>588</v>
      </c>
      <c r="AU34" s="1" t="s">
        <v>773</v>
      </c>
      <c r="AV34" s="3">
        <v>44842</v>
      </c>
      <c r="AW34" s="3">
        <v>44843</v>
      </c>
      <c r="AX34" s="3">
        <v>44856</v>
      </c>
      <c r="AY34" s="3">
        <v>44856</v>
      </c>
      <c r="BB34" s="3"/>
      <c r="BC34" s="3"/>
      <c r="BD34" s="3"/>
      <c r="BE34" s="3"/>
      <c r="BF34" s="3">
        <v>44856</v>
      </c>
      <c r="BG34" s="3">
        <v>44859</v>
      </c>
      <c r="BH34" s="3">
        <v>44860</v>
      </c>
      <c r="BI34" s="3">
        <v>44866</v>
      </c>
      <c r="BJ34" s="3">
        <v>44866</v>
      </c>
      <c r="BK34" s="3">
        <v>44868</v>
      </c>
      <c r="BL34" s="3">
        <v>44866</v>
      </c>
      <c r="BM34" s="3">
        <v>44867</v>
      </c>
      <c r="BN34" s="3">
        <v>44876</v>
      </c>
      <c r="BO34" s="2">
        <v>61</v>
      </c>
      <c r="BP34" s="2">
        <v>61</v>
      </c>
      <c r="BQ34" s="2">
        <v>10</v>
      </c>
      <c r="BR34" s="2">
        <v>76</v>
      </c>
      <c r="BS34" s="1" t="s">
        <v>681</v>
      </c>
      <c r="BV34" s="2">
        <v>9660001337</v>
      </c>
      <c r="BW34" s="2">
        <v>10</v>
      </c>
    </row>
    <row r="35" spans="3:75">
      <c r="C35" s="28">
        <f t="shared" si="1"/>
        <v>2</v>
      </c>
      <c r="D35" s="19" t="str">
        <f t="shared" si="2"/>
        <v>M2228035BK16000</v>
      </c>
      <c r="E35" s="28">
        <f t="shared" si="3"/>
        <v>1</v>
      </c>
      <c r="F35" s="9">
        <f t="shared" si="4"/>
        <v>9660001338</v>
      </c>
      <c r="G35" s="10">
        <f t="shared" si="5"/>
        <v>44790</v>
      </c>
      <c r="H35" s="9" t="str">
        <f t="shared" si="6"/>
        <v>TVC22000264</v>
      </c>
      <c r="I35" s="11" t="str">
        <f t="shared" si="7"/>
        <v>MR30G(BR)|1.28.0</v>
      </c>
      <c r="J35" s="6" t="str">
        <f t="shared" si="8"/>
        <v>0850800096</v>
      </c>
      <c r="K35" s="12">
        <f t="shared" si="9"/>
        <v>16000</v>
      </c>
      <c r="L35" s="12">
        <f t="shared" si="10"/>
        <v>16000</v>
      </c>
      <c r="M35" s="6" t="str">
        <f t="shared" si="11"/>
        <v>M2228035BK</v>
      </c>
      <c r="N35" s="6" t="str">
        <f t="shared" si="12"/>
        <v>MRSU6085320</v>
      </c>
      <c r="O35" s="13" t="str">
        <f t="shared" si="13"/>
        <v>SUDUN2KSZ011905A</v>
      </c>
      <c r="P35" s="6">
        <f t="shared" si="14"/>
        <v>44856</v>
      </c>
      <c r="Q35" s="6" t="e">
        <f>VLOOKUP(AA35,'[1]TABELA MO'!$D:$D,1,0)</f>
        <v>#N/A</v>
      </c>
      <c r="R35" s="6" t="str">
        <f t="shared" si="15"/>
        <v>PO &gt; ok!</v>
      </c>
      <c r="V35" s="3">
        <v>44790</v>
      </c>
      <c r="W35" s="2">
        <v>20</v>
      </c>
      <c r="X35" s="1" t="s">
        <v>774</v>
      </c>
      <c r="Y35" s="1" t="s">
        <v>27</v>
      </c>
      <c r="Z35" s="5" t="s">
        <v>89</v>
      </c>
      <c r="AA35" s="1" t="s">
        <v>74</v>
      </c>
      <c r="AB35" s="2">
        <v>16000</v>
      </c>
      <c r="AC35" s="1" t="s">
        <v>775</v>
      </c>
      <c r="AD35" s="1" t="s">
        <v>776</v>
      </c>
      <c r="AE35" s="1" t="s">
        <v>777</v>
      </c>
      <c r="AF35" s="1" t="s">
        <v>76</v>
      </c>
      <c r="AG35" s="1" t="s">
        <v>115</v>
      </c>
      <c r="AH35" s="1" t="s">
        <v>491</v>
      </c>
      <c r="AI35" s="1" t="s">
        <v>75</v>
      </c>
      <c r="AJ35" s="3">
        <v>44795</v>
      </c>
      <c r="AK35" s="3">
        <v>44795</v>
      </c>
      <c r="AL35" s="3">
        <v>44795</v>
      </c>
      <c r="AM35" s="3">
        <v>44796</v>
      </c>
      <c r="AN35" s="1" t="s">
        <v>587</v>
      </c>
      <c r="AO35" s="1" t="s">
        <v>772</v>
      </c>
      <c r="AP35" s="3">
        <v>44800</v>
      </c>
      <c r="AQ35" s="3">
        <v>44801</v>
      </c>
      <c r="AR35" s="3">
        <v>44829</v>
      </c>
      <c r="AS35" s="3">
        <v>44829</v>
      </c>
      <c r="AT35" s="1" t="s">
        <v>588</v>
      </c>
      <c r="AU35" s="1" t="s">
        <v>773</v>
      </c>
      <c r="AV35" s="3">
        <v>44842</v>
      </c>
      <c r="AW35" s="3">
        <v>44843</v>
      </c>
      <c r="AX35" s="3">
        <v>44856</v>
      </c>
      <c r="AY35" s="3">
        <v>44856</v>
      </c>
      <c r="BB35" s="3"/>
      <c r="BC35" s="3"/>
      <c r="BD35" s="3"/>
      <c r="BE35" s="3"/>
      <c r="BF35" s="3">
        <v>44856</v>
      </c>
      <c r="BG35" s="3">
        <v>44859</v>
      </c>
      <c r="BH35" s="3">
        <v>44860</v>
      </c>
      <c r="BI35" s="3">
        <v>44866</v>
      </c>
      <c r="BJ35" s="3">
        <v>44866</v>
      </c>
      <c r="BK35" s="3">
        <v>44866</v>
      </c>
      <c r="BL35" s="3">
        <v>44868</v>
      </c>
      <c r="BM35" s="3">
        <v>44869</v>
      </c>
      <c r="BN35" s="3">
        <v>44876</v>
      </c>
      <c r="BO35" s="2">
        <v>61</v>
      </c>
      <c r="BP35" s="2">
        <v>61</v>
      </c>
      <c r="BQ35" s="2">
        <v>12</v>
      </c>
      <c r="BR35" s="2">
        <v>78</v>
      </c>
      <c r="BS35" s="1" t="s">
        <v>681</v>
      </c>
      <c r="BV35" s="2">
        <v>9660001338</v>
      </c>
      <c r="BW35" s="2">
        <v>10</v>
      </c>
    </row>
    <row r="36" spans="3:75">
      <c r="C36" s="28">
        <f t="shared" si="1"/>
        <v>3</v>
      </c>
      <c r="D36" s="19" t="str">
        <f t="shared" si="2"/>
        <v>Equipment SalesEquipment Sales</v>
      </c>
      <c r="E36" s="28">
        <f t="shared" si="3"/>
        <v>1</v>
      </c>
      <c r="F36" s="9">
        <f t="shared" si="4"/>
        <v>9650000125</v>
      </c>
      <c r="G36" s="10">
        <f t="shared" si="5"/>
        <v>44790</v>
      </c>
      <c r="H36" s="9" t="str">
        <f t="shared" si="6"/>
        <v>TVC22E00022</v>
      </c>
      <c r="I36" s="11" t="str">
        <f t="shared" si="7"/>
        <v>Equipment Sales</v>
      </c>
      <c r="J36" s="6" t="str">
        <f t="shared" si="8"/>
        <v>Equipment Sales</v>
      </c>
      <c r="K36" s="12" t="str">
        <f t="shared" si="9"/>
        <v>Equipment Sales</v>
      </c>
      <c r="L36" s="12">
        <f t="shared" si="10"/>
        <v>0</v>
      </c>
      <c r="M36" s="6" t="str">
        <f t="shared" si="11"/>
        <v>Equipment Sales</v>
      </c>
      <c r="N36" s="6" t="str">
        <f t="shared" si="12"/>
        <v>MRSU6085320</v>
      </c>
      <c r="O36" s="13" t="str">
        <f t="shared" si="13"/>
        <v>SUDUN2KSZ011905B</v>
      </c>
      <c r="P36" s="6">
        <f t="shared" si="14"/>
        <v>44856</v>
      </c>
      <c r="Q36" s="6" t="e">
        <f>VLOOKUP(AA36,'[1]TABELA MO'!$D:$D,1,0)</f>
        <v>#N/A</v>
      </c>
      <c r="R36" s="6" t="str">
        <f t="shared" si="15"/>
        <v>PO &gt; ok!</v>
      </c>
      <c r="V36" s="3">
        <v>44790</v>
      </c>
      <c r="W36" s="2">
        <v>21</v>
      </c>
      <c r="X36" s="1" t="s">
        <v>778</v>
      </c>
      <c r="Y36" s="1" t="s">
        <v>36</v>
      </c>
      <c r="Z36" s="5"/>
      <c r="AA36" s="1" t="s">
        <v>36</v>
      </c>
      <c r="AB36" s="2"/>
      <c r="AF36" s="1" t="s">
        <v>77</v>
      </c>
      <c r="AG36" s="1" t="s">
        <v>115</v>
      </c>
      <c r="AH36" s="1" t="s">
        <v>491</v>
      </c>
      <c r="AI36" s="1" t="s">
        <v>75</v>
      </c>
      <c r="AJ36" s="3">
        <v>44795</v>
      </c>
      <c r="AK36" s="3">
        <v>44795</v>
      </c>
      <c r="AL36" s="3">
        <v>44795</v>
      </c>
      <c r="AM36" s="3">
        <v>44796</v>
      </c>
      <c r="AN36" s="1" t="s">
        <v>587</v>
      </c>
      <c r="AO36" s="1" t="s">
        <v>772</v>
      </c>
      <c r="AP36" s="3">
        <v>44800</v>
      </c>
      <c r="AQ36" s="3">
        <v>44801</v>
      </c>
      <c r="AR36" s="3">
        <v>44829</v>
      </c>
      <c r="AS36" s="3">
        <v>44829</v>
      </c>
      <c r="AT36" s="1" t="s">
        <v>588</v>
      </c>
      <c r="AU36" s="1" t="s">
        <v>773</v>
      </c>
      <c r="AV36" s="3">
        <v>44842</v>
      </c>
      <c r="AW36" s="3">
        <v>44843</v>
      </c>
      <c r="AX36" s="3">
        <v>44856</v>
      </c>
      <c r="AY36" s="3">
        <v>44856</v>
      </c>
      <c r="BB36" s="3"/>
      <c r="BC36" s="3"/>
      <c r="BD36" s="3"/>
      <c r="BE36" s="3"/>
      <c r="BF36" s="3">
        <v>44856</v>
      </c>
      <c r="BG36" s="3">
        <v>44859</v>
      </c>
      <c r="BH36" s="3">
        <v>44860</v>
      </c>
      <c r="BI36" s="3">
        <v>44866</v>
      </c>
      <c r="BJ36" s="3">
        <v>44866</v>
      </c>
      <c r="BK36" s="3">
        <v>44866</v>
      </c>
      <c r="BL36" s="3">
        <v>44868</v>
      </c>
      <c r="BM36" s="3">
        <v>44869</v>
      </c>
      <c r="BN36" s="3">
        <v>44876</v>
      </c>
      <c r="BO36" s="2">
        <v>61</v>
      </c>
      <c r="BP36" s="2">
        <v>61</v>
      </c>
      <c r="BQ36" s="2">
        <v>12</v>
      </c>
      <c r="BR36" s="2">
        <v>78</v>
      </c>
      <c r="BS36" s="1" t="s">
        <v>681</v>
      </c>
      <c r="BV36" s="2">
        <v>9650000125</v>
      </c>
      <c r="BW36" s="2">
        <v>10</v>
      </c>
    </row>
    <row r="37" spans="3:75">
      <c r="C37" s="28">
        <f t="shared" si="1"/>
        <v>1</v>
      </c>
      <c r="D37" s="19" t="str">
        <f t="shared" si="2"/>
        <v>M2228036BK5900</v>
      </c>
      <c r="E37" s="28">
        <f t="shared" si="3"/>
        <v>1</v>
      </c>
      <c r="F37" s="9">
        <f t="shared" si="4"/>
        <v>9660001339</v>
      </c>
      <c r="G37" s="10">
        <f t="shared" si="5"/>
        <v>44790</v>
      </c>
      <c r="H37" s="9" t="str">
        <f t="shared" si="6"/>
        <v>TVC22000265</v>
      </c>
      <c r="I37" s="11" t="str">
        <f t="shared" si="7"/>
        <v>EC225-G5(BR)|1.8.0</v>
      </c>
      <c r="J37" s="6" t="str">
        <f t="shared" si="8"/>
        <v>0150803897</v>
      </c>
      <c r="K37" s="12">
        <f t="shared" si="9"/>
        <v>5900</v>
      </c>
      <c r="L37" s="12">
        <f t="shared" si="10"/>
        <v>5900</v>
      </c>
      <c r="M37" s="6" t="str">
        <f t="shared" si="11"/>
        <v>M2228036BK</v>
      </c>
      <c r="N37" s="6" t="str">
        <f t="shared" si="12"/>
        <v>TCLU5959249</v>
      </c>
      <c r="O37" s="13" t="str">
        <f t="shared" si="13"/>
        <v>SUDUN2KSZ011906A</v>
      </c>
      <c r="P37" s="6">
        <f t="shared" si="14"/>
        <v>44856</v>
      </c>
      <c r="Q37" s="6" t="str">
        <f>VLOOKUP(AA37,'[1]TABELA MO'!$D:$D,1,0)</f>
        <v>M2228036BK</v>
      </c>
      <c r="R37" s="6" t="str">
        <f t="shared" si="15"/>
        <v>PO &gt; ok!</v>
      </c>
      <c r="V37" s="3">
        <v>44790</v>
      </c>
      <c r="W37" s="2">
        <v>22</v>
      </c>
      <c r="X37" s="1" t="s">
        <v>779</v>
      </c>
      <c r="Y37" s="1" t="s">
        <v>24</v>
      </c>
      <c r="Z37" s="5" t="s">
        <v>84</v>
      </c>
      <c r="AA37" s="1" t="s">
        <v>78</v>
      </c>
      <c r="AB37" s="2">
        <v>5900</v>
      </c>
      <c r="AC37" s="1" t="s">
        <v>780</v>
      </c>
      <c r="AD37" s="1" t="s">
        <v>781</v>
      </c>
      <c r="AE37" s="1" t="s">
        <v>782</v>
      </c>
      <c r="AF37" s="1" t="s">
        <v>79</v>
      </c>
      <c r="AG37" s="1" t="s">
        <v>115</v>
      </c>
      <c r="AH37" s="1" t="s">
        <v>491</v>
      </c>
      <c r="AI37" s="1" t="s">
        <v>75</v>
      </c>
      <c r="AJ37" s="3">
        <v>44795</v>
      </c>
      <c r="AK37" s="3">
        <v>44795</v>
      </c>
      <c r="AL37" s="3">
        <v>44795</v>
      </c>
      <c r="AM37" s="3">
        <v>44796</v>
      </c>
      <c r="AN37" s="1" t="s">
        <v>587</v>
      </c>
      <c r="AO37" s="1" t="s">
        <v>772</v>
      </c>
      <c r="AP37" s="3">
        <v>44800</v>
      </c>
      <c r="AQ37" s="3">
        <v>44801</v>
      </c>
      <c r="AR37" s="3">
        <v>44829</v>
      </c>
      <c r="AS37" s="3">
        <v>44829</v>
      </c>
      <c r="AT37" s="1" t="s">
        <v>588</v>
      </c>
      <c r="AU37" s="1" t="s">
        <v>773</v>
      </c>
      <c r="AV37" s="3">
        <v>44842</v>
      </c>
      <c r="AW37" s="3">
        <v>44843</v>
      </c>
      <c r="AX37" s="3">
        <v>44856</v>
      </c>
      <c r="AY37" s="3">
        <v>44856</v>
      </c>
      <c r="BB37" s="3"/>
      <c r="BC37" s="3"/>
      <c r="BD37" s="3"/>
      <c r="BE37" s="3"/>
      <c r="BF37" s="3">
        <v>44856</v>
      </c>
      <c r="BG37" s="3">
        <v>44859</v>
      </c>
      <c r="BH37" s="3">
        <v>44860</v>
      </c>
      <c r="BI37" s="3">
        <v>44868</v>
      </c>
      <c r="BJ37" s="3">
        <v>44866</v>
      </c>
      <c r="BK37" s="3">
        <v>44868</v>
      </c>
      <c r="BL37" s="3">
        <v>44868</v>
      </c>
      <c r="BM37" s="3">
        <v>44869</v>
      </c>
      <c r="BN37" s="3">
        <v>44876</v>
      </c>
      <c r="BO37" s="2">
        <v>61</v>
      </c>
      <c r="BP37" s="2">
        <v>61</v>
      </c>
      <c r="BQ37" s="2">
        <v>12</v>
      </c>
      <c r="BR37" s="2">
        <v>78</v>
      </c>
      <c r="BS37" s="1" t="s">
        <v>681</v>
      </c>
      <c r="BU37" s="1" t="s">
        <v>783</v>
      </c>
      <c r="BV37" s="2">
        <v>9660001339</v>
      </c>
      <c r="BW37" s="2">
        <v>10</v>
      </c>
    </row>
    <row r="38" spans="3:75">
      <c r="C38" s="28">
        <f t="shared" si="1"/>
        <v>2</v>
      </c>
      <c r="D38" s="19" t="str">
        <f t="shared" si="2"/>
        <v>M2228037BK14200</v>
      </c>
      <c r="E38" s="28">
        <f t="shared" si="3"/>
        <v>1</v>
      </c>
      <c r="F38" s="9">
        <f t="shared" si="4"/>
        <v>9660001340</v>
      </c>
      <c r="G38" s="10">
        <f t="shared" si="5"/>
        <v>44790</v>
      </c>
      <c r="H38" s="9" t="str">
        <f t="shared" si="6"/>
        <v>TVC22000266</v>
      </c>
      <c r="I38" s="11" t="str">
        <f t="shared" si="7"/>
        <v>EC220-G5(BR)|2.28.0</v>
      </c>
      <c r="J38" s="6" t="str">
        <f t="shared" si="8"/>
        <v>0150803870</v>
      </c>
      <c r="K38" s="12">
        <f t="shared" si="9"/>
        <v>14200</v>
      </c>
      <c r="L38" s="12">
        <f t="shared" si="10"/>
        <v>14200</v>
      </c>
      <c r="M38" s="6" t="str">
        <f t="shared" si="11"/>
        <v>M2228037BK</v>
      </c>
      <c r="N38" s="6" t="str">
        <f t="shared" si="12"/>
        <v>CAAU6375451</v>
      </c>
      <c r="O38" s="13" t="str">
        <f t="shared" si="13"/>
        <v>SUDUN2KSZ011907A</v>
      </c>
      <c r="P38" s="6">
        <f t="shared" si="14"/>
        <v>44856</v>
      </c>
      <c r="Q38" s="6" t="e">
        <f>VLOOKUP(AA38,'[1]TABELA MO'!$D:$D,1,0)</f>
        <v>#N/A</v>
      </c>
      <c r="R38" s="6" t="str">
        <f t="shared" si="15"/>
        <v>PO &gt; ok!</v>
      </c>
      <c r="V38" s="3">
        <v>44790</v>
      </c>
      <c r="W38" s="2">
        <v>23</v>
      </c>
      <c r="X38" s="1" t="s">
        <v>784</v>
      </c>
      <c r="Y38" s="1" t="s">
        <v>15</v>
      </c>
      <c r="Z38" s="5" t="s">
        <v>96</v>
      </c>
      <c r="AA38" s="1" t="s">
        <v>80</v>
      </c>
      <c r="AB38" s="2">
        <v>14200</v>
      </c>
      <c r="AC38" s="1" t="s">
        <v>785</v>
      </c>
      <c r="AD38" s="1" t="s">
        <v>786</v>
      </c>
      <c r="AE38" s="1" t="s">
        <v>787</v>
      </c>
      <c r="AF38" s="1" t="s">
        <v>788</v>
      </c>
      <c r="AG38" s="1" t="s">
        <v>115</v>
      </c>
      <c r="AH38" s="1" t="s">
        <v>491</v>
      </c>
      <c r="AI38" s="1" t="s">
        <v>75</v>
      </c>
      <c r="AJ38" s="3">
        <v>44795</v>
      </c>
      <c r="AK38" s="3">
        <v>44795</v>
      </c>
      <c r="AL38" s="3">
        <v>44795</v>
      </c>
      <c r="AM38" s="3">
        <v>44796</v>
      </c>
      <c r="AN38" s="1" t="s">
        <v>587</v>
      </c>
      <c r="AO38" s="1" t="s">
        <v>772</v>
      </c>
      <c r="AP38" s="3">
        <v>44800</v>
      </c>
      <c r="AQ38" s="3">
        <v>44801</v>
      </c>
      <c r="AR38" s="3">
        <v>44829</v>
      </c>
      <c r="AS38" s="3">
        <v>44829</v>
      </c>
      <c r="AT38" s="1" t="s">
        <v>588</v>
      </c>
      <c r="AU38" s="1" t="s">
        <v>773</v>
      </c>
      <c r="AV38" s="3">
        <v>44842</v>
      </c>
      <c r="AW38" s="3">
        <v>44843</v>
      </c>
      <c r="AX38" s="3">
        <v>44856</v>
      </c>
      <c r="AY38" s="3">
        <v>44856</v>
      </c>
      <c r="BB38" s="3"/>
      <c r="BC38" s="3"/>
      <c r="BD38" s="3"/>
      <c r="BE38" s="3"/>
      <c r="BF38" s="3">
        <v>44856</v>
      </c>
      <c r="BG38" s="3">
        <v>44859</v>
      </c>
      <c r="BH38" s="3">
        <v>44860</v>
      </c>
      <c r="BI38" s="3">
        <v>44868</v>
      </c>
      <c r="BJ38" s="3">
        <v>44866</v>
      </c>
      <c r="BK38" s="3">
        <v>44869</v>
      </c>
      <c r="BL38" s="3">
        <v>44869</v>
      </c>
      <c r="BM38" s="3">
        <v>44872</v>
      </c>
      <c r="BN38" s="3">
        <v>44876</v>
      </c>
      <c r="BO38" s="2">
        <v>61</v>
      </c>
      <c r="BP38" s="2">
        <v>61</v>
      </c>
      <c r="BQ38" s="2">
        <v>13</v>
      </c>
      <c r="BR38" s="2">
        <v>79</v>
      </c>
      <c r="BS38" s="1" t="s">
        <v>681</v>
      </c>
      <c r="BU38" s="1" t="s">
        <v>783</v>
      </c>
      <c r="BV38" s="2">
        <v>9660001340</v>
      </c>
      <c r="BW38" s="2">
        <v>10</v>
      </c>
    </row>
    <row r="39" spans="3:75">
      <c r="C39" s="28">
        <f t="shared" si="1"/>
        <v>2</v>
      </c>
      <c r="D39" s="19" t="str">
        <f t="shared" si="2"/>
        <v>M2228037BK14200</v>
      </c>
      <c r="E39" s="28">
        <f t="shared" si="3"/>
        <v>1</v>
      </c>
      <c r="F39" s="9">
        <f t="shared" si="4"/>
        <v>9660001341</v>
      </c>
      <c r="G39" s="10">
        <f t="shared" si="5"/>
        <v>44790</v>
      </c>
      <c r="H39" s="9" t="str">
        <f t="shared" si="6"/>
        <v>TVC22000267</v>
      </c>
      <c r="I39" s="11" t="str">
        <f t="shared" si="7"/>
        <v>EC220-G5(BR)|2.28.0</v>
      </c>
      <c r="J39" s="6" t="str">
        <f t="shared" si="8"/>
        <v>0150803870</v>
      </c>
      <c r="K39" s="12">
        <f t="shared" si="9"/>
        <v>14200</v>
      </c>
      <c r="L39" s="12">
        <f t="shared" si="10"/>
        <v>14200</v>
      </c>
      <c r="M39" s="6" t="str">
        <f t="shared" si="11"/>
        <v>M2228037BK</v>
      </c>
      <c r="N39" s="6" t="str">
        <f t="shared" si="12"/>
        <v>MRSU4982957</v>
      </c>
      <c r="O39" s="13" t="str">
        <f t="shared" si="13"/>
        <v>SUDUN2KSZ011907A</v>
      </c>
      <c r="P39" s="6">
        <f t="shared" si="14"/>
        <v>44856</v>
      </c>
      <c r="Q39" s="6" t="e">
        <f>VLOOKUP(AA39,'[1]TABELA MO'!$D:$D,1,0)</f>
        <v>#N/A</v>
      </c>
      <c r="R39" s="6" t="str">
        <f t="shared" si="15"/>
        <v>PO &gt; ok!</v>
      </c>
      <c r="V39" s="3">
        <v>44790</v>
      </c>
      <c r="W39" s="2"/>
      <c r="X39" s="1" t="s">
        <v>789</v>
      </c>
      <c r="Y39" s="1" t="s">
        <v>15</v>
      </c>
      <c r="Z39" s="5" t="s">
        <v>96</v>
      </c>
      <c r="AA39" s="1" t="s">
        <v>80</v>
      </c>
      <c r="AB39" s="2">
        <v>14200</v>
      </c>
      <c r="AC39" s="1" t="s">
        <v>790</v>
      </c>
      <c r="AD39" s="1" t="s">
        <v>791</v>
      </c>
      <c r="AE39" s="1" t="s">
        <v>792</v>
      </c>
      <c r="AG39" s="1" t="s">
        <v>115</v>
      </c>
      <c r="AH39" s="1" t="s">
        <v>491</v>
      </c>
      <c r="AI39" s="1" t="s">
        <v>75</v>
      </c>
      <c r="AJ39" s="3">
        <v>44795</v>
      </c>
      <c r="AK39" s="3">
        <v>44795</v>
      </c>
      <c r="AL39" s="3">
        <v>44795</v>
      </c>
      <c r="AM39" s="3">
        <v>44796</v>
      </c>
      <c r="AN39" s="1" t="s">
        <v>587</v>
      </c>
      <c r="AO39" s="1" t="s">
        <v>772</v>
      </c>
      <c r="AP39" s="3">
        <v>44800</v>
      </c>
      <c r="AQ39" s="3">
        <v>44801</v>
      </c>
      <c r="AR39" s="3">
        <v>44829</v>
      </c>
      <c r="AS39" s="3">
        <v>44829</v>
      </c>
      <c r="AT39" s="1" t="s">
        <v>588</v>
      </c>
      <c r="AU39" s="1" t="s">
        <v>773</v>
      </c>
      <c r="AV39" s="3">
        <v>44842</v>
      </c>
      <c r="AW39" s="3">
        <v>44843</v>
      </c>
      <c r="AX39" s="3">
        <v>44856</v>
      </c>
      <c r="AY39" s="3">
        <v>44856</v>
      </c>
      <c r="BB39" s="3"/>
      <c r="BC39" s="3"/>
      <c r="BD39" s="3"/>
      <c r="BE39" s="3"/>
      <c r="BF39" s="3">
        <v>44856</v>
      </c>
      <c r="BG39" s="3">
        <v>44859</v>
      </c>
      <c r="BH39" s="3">
        <v>44860</v>
      </c>
      <c r="BI39" s="3">
        <v>44868</v>
      </c>
      <c r="BJ39" s="3">
        <v>44866</v>
      </c>
      <c r="BK39" s="3">
        <v>44869</v>
      </c>
      <c r="BL39" s="3">
        <v>44869</v>
      </c>
      <c r="BM39" s="3">
        <v>44872</v>
      </c>
      <c r="BN39" s="3">
        <v>44876</v>
      </c>
      <c r="BO39" s="2">
        <v>61</v>
      </c>
      <c r="BP39" s="2">
        <v>61</v>
      </c>
      <c r="BQ39" s="2">
        <v>13</v>
      </c>
      <c r="BR39" s="2">
        <v>79</v>
      </c>
      <c r="BS39" s="1" t="s">
        <v>681</v>
      </c>
      <c r="BU39" s="1" t="s">
        <v>783</v>
      </c>
      <c r="BV39" s="2">
        <v>9660001341</v>
      </c>
      <c r="BW39" s="2">
        <v>10</v>
      </c>
    </row>
    <row r="40" spans="3:75">
      <c r="C40" s="28">
        <f t="shared" si="1"/>
        <v>2</v>
      </c>
      <c r="D40" s="19" t="str">
        <f t="shared" si="2"/>
        <v>M22282J5BK14200</v>
      </c>
      <c r="E40" s="28">
        <f t="shared" si="3"/>
        <v>1</v>
      </c>
      <c r="F40" s="9">
        <f t="shared" si="4"/>
        <v>9660001386</v>
      </c>
      <c r="G40" s="10">
        <f t="shared" si="5"/>
        <v>44796</v>
      </c>
      <c r="H40" s="9" t="str">
        <f t="shared" si="6"/>
        <v>TVC22000271</v>
      </c>
      <c r="I40" s="11" t="str">
        <f t="shared" si="7"/>
        <v>EC220-G5(BR)|2.28.0</v>
      </c>
      <c r="J40" s="6" t="str">
        <f t="shared" si="8"/>
        <v>0150803870</v>
      </c>
      <c r="K40" s="12">
        <f t="shared" si="9"/>
        <v>14200</v>
      </c>
      <c r="L40" s="12">
        <f t="shared" si="10"/>
        <v>14200</v>
      </c>
      <c r="M40" s="6" t="str">
        <f t="shared" si="11"/>
        <v>M22282J5BK</v>
      </c>
      <c r="N40" s="6" t="str">
        <f t="shared" si="12"/>
        <v>MSKU0258562</v>
      </c>
      <c r="O40" s="13" t="str">
        <f t="shared" si="13"/>
        <v>SUDUN2KSZ011923A</v>
      </c>
      <c r="P40" s="6">
        <f t="shared" si="14"/>
        <v>44856</v>
      </c>
      <c r="Q40" s="6" t="e">
        <f>VLOOKUP(AA40,'[1]TABELA MO'!$D:$D,1,0)</f>
        <v>#N/A</v>
      </c>
      <c r="R40" s="6" t="str">
        <f t="shared" si="15"/>
        <v>PO &gt; ok!</v>
      </c>
      <c r="V40" s="3">
        <v>44796</v>
      </c>
      <c r="W40" s="2">
        <v>24</v>
      </c>
      <c r="X40" s="1" t="s">
        <v>793</v>
      </c>
      <c r="Y40" s="1" t="s">
        <v>15</v>
      </c>
      <c r="Z40" s="5" t="s">
        <v>96</v>
      </c>
      <c r="AA40" s="1" t="s">
        <v>81</v>
      </c>
      <c r="AB40" s="2">
        <v>14200</v>
      </c>
      <c r="AC40" s="1" t="s">
        <v>794</v>
      </c>
      <c r="AD40" s="1" t="s">
        <v>795</v>
      </c>
      <c r="AE40" s="1" t="s">
        <v>796</v>
      </c>
      <c r="AF40" s="1" t="s">
        <v>797</v>
      </c>
      <c r="AG40" s="1" t="s">
        <v>115</v>
      </c>
      <c r="AH40" s="1" t="s">
        <v>491</v>
      </c>
      <c r="AI40" s="1" t="s">
        <v>82</v>
      </c>
      <c r="AJ40" s="3">
        <v>44802</v>
      </c>
      <c r="AK40" s="3">
        <v>44803</v>
      </c>
      <c r="AL40" s="3">
        <v>44802</v>
      </c>
      <c r="AM40" s="3">
        <v>44804</v>
      </c>
      <c r="AN40" s="1" t="s">
        <v>587</v>
      </c>
      <c r="AO40" s="1" t="s">
        <v>798</v>
      </c>
      <c r="AP40" s="3">
        <v>44807</v>
      </c>
      <c r="AQ40" s="3">
        <v>44808</v>
      </c>
      <c r="AR40" s="3">
        <v>44836</v>
      </c>
      <c r="AS40" s="3">
        <v>44836</v>
      </c>
      <c r="AT40" s="1" t="s">
        <v>588</v>
      </c>
      <c r="AU40" s="1" t="s">
        <v>773</v>
      </c>
      <c r="AV40" s="3">
        <v>44842</v>
      </c>
      <c r="AW40" s="3">
        <v>44843</v>
      </c>
      <c r="AX40" s="3">
        <v>44856</v>
      </c>
      <c r="AY40" s="3">
        <v>44856</v>
      </c>
      <c r="BB40" s="3"/>
      <c r="BC40" s="3"/>
      <c r="BD40" s="3"/>
      <c r="BE40" s="3"/>
      <c r="BF40" s="3">
        <v>44856</v>
      </c>
      <c r="BG40" s="3">
        <v>44859</v>
      </c>
      <c r="BH40" s="3">
        <v>44860</v>
      </c>
      <c r="BI40" s="3">
        <v>44865</v>
      </c>
      <c r="BJ40" s="3">
        <v>44866</v>
      </c>
      <c r="BK40" s="3">
        <v>44869</v>
      </c>
      <c r="BL40" s="3">
        <v>44865</v>
      </c>
      <c r="BM40" s="3">
        <v>44866</v>
      </c>
      <c r="BN40" s="3">
        <v>44876</v>
      </c>
      <c r="BO40" s="2">
        <v>54</v>
      </c>
      <c r="BP40" s="2">
        <v>53</v>
      </c>
      <c r="BQ40" s="2">
        <v>9</v>
      </c>
      <c r="BR40" s="2">
        <v>69</v>
      </c>
      <c r="BS40" s="1" t="s">
        <v>681</v>
      </c>
      <c r="BV40" s="2">
        <v>9660001386</v>
      </c>
      <c r="BW40" s="2">
        <v>10</v>
      </c>
    </row>
    <row r="41" spans="3:75">
      <c r="C41" s="28">
        <f t="shared" si="1"/>
        <v>2</v>
      </c>
      <c r="D41" s="19" t="str">
        <f t="shared" si="2"/>
        <v>M22282J5BK14200</v>
      </c>
      <c r="E41" s="28">
        <f t="shared" si="3"/>
        <v>1</v>
      </c>
      <c r="F41" s="9">
        <f t="shared" si="4"/>
        <v>9660001387</v>
      </c>
      <c r="G41" s="10">
        <f t="shared" si="5"/>
        <v>44796</v>
      </c>
      <c r="H41" s="9" t="str">
        <f t="shared" si="6"/>
        <v>TVC22000272</v>
      </c>
      <c r="I41" s="11" t="str">
        <f t="shared" si="7"/>
        <v>EC220-G5(BR)|2.28.0</v>
      </c>
      <c r="J41" s="6" t="str">
        <f t="shared" si="8"/>
        <v>0150803870</v>
      </c>
      <c r="K41" s="12">
        <f t="shared" si="9"/>
        <v>14200</v>
      </c>
      <c r="L41" s="12">
        <f t="shared" si="10"/>
        <v>14200</v>
      </c>
      <c r="M41" s="6" t="str">
        <f t="shared" si="11"/>
        <v>M22282J5BK</v>
      </c>
      <c r="N41" s="6" t="str">
        <f t="shared" si="12"/>
        <v>TCLU1610840</v>
      </c>
      <c r="O41" s="13" t="str">
        <f t="shared" si="13"/>
        <v>SUDUN2KSZ011923A</v>
      </c>
      <c r="P41" s="6">
        <f t="shared" si="14"/>
        <v>44856</v>
      </c>
      <c r="Q41" s="6" t="e">
        <f>VLOOKUP(AA41,'[1]TABELA MO'!$D:$D,1,0)</f>
        <v>#N/A</v>
      </c>
      <c r="R41" s="6" t="str">
        <f t="shared" si="15"/>
        <v>PO &gt; ok!</v>
      </c>
      <c r="V41" s="3">
        <v>44796</v>
      </c>
      <c r="W41" s="2"/>
      <c r="X41" s="1" t="s">
        <v>799</v>
      </c>
      <c r="Y41" s="1" t="s">
        <v>15</v>
      </c>
      <c r="Z41" s="5" t="s">
        <v>96</v>
      </c>
      <c r="AA41" s="1" t="s">
        <v>81</v>
      </c>
      <c r="AB41" s="2">
        <v>14200</v>
      </c>
      <c r="AC41" s="1" t="s">
        <v>800</v>
      </c>
      <c r="AD41" s="1" t="s">
        <v>801</v>
      </c>
      <c r="AE41" s="1" t="s">
        <v>802</v>
      </c>
      <c r="AG41" s="1" t="s">
        <v>115</v>
      </c>
      <c r="AH41" s="1" t="s">
        <v>491</v>
      </c>
      <c r="AI41" s="1" t="s">
        <v>82</v>
      </c>
      <c r="AJ41" s="3">
        <v>44802</v>
      </c>
      <c r="AK41" s="3">
        <v>44803</v>
      </c>
      <c r="AL41" s="3">
        <v>44802</v>
      </c>
      <c r="AM41" s="3">
        <v>44804</v>
      </c>
      <c r="AN41" s="1" t="s">
        <v>587</v>
      </c>
      <c r="AO41" s="1" t="s">
        <v>798</v>
      </c>
      <c r="AP41" s="3">
        <v>44807</v>
      </c>
      <c r="AQ41" s="3">
        <v>44808</v>
      </c>
      <c r="AR41" s="3">
        <v>44836</v>
      </c>
      <c r="AS41" s="3">
        <v>44836</v>
      </c>
      <c r="AT41" s="1" t="s">
        <v>588</v>
      </c>
      <c r="AU41" s="1" t="s">
        <v>773</v>
      </c>
      <c r="AV41" s="3">
        <v>44842</v>
      </c>
      <c r="AW41" s="3">
        <v>44843</v>
      </c>
      <c r="AX41" s="3">
        <v>44856</v>
      </c>
      <c r="AY41" s="3">
        <v>44856</v>
      </c>
      <c r="BB41" s="3"/>
      <c r="BC41" s="3"/>
      <c r="BD41" s="3"/>
      <c r="BE41" s="3"/>
      <c r="BF41" s="3">
        <v>44856</v>
      </c>
      <c r="BG41" s="3">
        <v>44859</v>
      </c>
      <c r="BH41" s="3">
        <v>44860</v>
      </c>
      <c r="BI41" s="3">
        <v>44865</v>
      </c>
      <c r="BJ41" s="3">
        <v>44866</v>
      </c>
      <c r="BK41" s="3">
        <v>44869</v>
      </c>
      <c r="BL41" s="3">
        <v>44865</v>
      </c>
      <c r="BM41" s="3">
        <v>44866</v>
      </c>
      <c r="BN41" s="3">
        <v>44876</v>
      </c>
      <c r="BO41" s="2">
        <v>54</v>
      </c>
      <c r="BP41" s="2">
        <v>53</v>
      </c>
      <c r="BQ41" s="2">
        <v>9</v>
      </c>
      <c r="BR41" s="2">
        <v>69</v>
      </c>
      <c r="BS41" s="1" t="s">
        <v>681</v>
      </c>
      <c r="BV41" s="2">
        <v>9660001387</v>
      </c>
      <c r="BW41" s="2">
        <v>10</v>
      </c>
    </row>
    <row r="42" spans="3:75">
      <c r="C42" s="28">
        <f t="shared" si="1"/>
        <v>2</v>
      </c>
      <c r="D42" s="19" t="str">
        <f t="shared" si="2"/>
        <v>M22282J6BK16000</v>
      </c>
      <c r="E42" s="28">
        <f t="shared" si="3"/>
        <v>1</v>
      </c>
      <c r="F42" s="9">
        <f t="shared" si="4"/>
        <v>9660001388</v>
      </c>
      <c r="G42" s="10">
        <f t="shared" si="5"/>
        <v>44796</v>
      </c>
      <c r="H42" s="9" t="str">
        <f t="shared" si="6"/>
        <v>TVC22000273</v>
      </c>
      <c r="I42" s="11" t="str">
        <f t="shared" si="7"/>
        <v>MR30G(BR)|1.28.0</v>
      </c>
      <c r="J42" s="6" t="str">
        <f t="shared" si="8"/>
        <v>0850800096</v>
      </c>
      <c r="K42" s="12">
        <f t="shared" si="9"/>
        <v>16000</v>
      </c>
      <c r="L42" s="12">
        <f t="shared" si="10"/>
        <v>16000</v>
      </c>
      <c r="M42" s="6" t="str">
        <f t="shared" si="11"/>
        <v>M22282J6BK</v>
      </c>
      <c r="N42" s="6" t="str">
        <f t="shared" si="12"/>
        <v>MRSU6080437</v>
      </c>
      <c r="O42" s="13" t="str">
        <f t="shared" si="13"/>
        <v>SUDUN2KSZ011925A</v>
      </c>
      <c r="P42" s="6">
        <f t="shared" si="14"/>
        <v>44856</v>
      </c>
      <c r="Q42" s="6" t="e">
        <f>VLOOKUP(AA42,'[1]TABELA MO'!$D:$D,1,0)</f>
        <v>#N/A</v>
      </c>
      <c r="R42" s="6" t="str">
        <f t="shared" si="15"/>
        <v>PO &gt; ok!</v>
      </c>
      <c r="V42" s="3">
        <v>44796</v>
      </c>
      <c r="W42" s="2">
        <v>25</v>
      </c>
      <c r="X42" s="1" t="s">
        <v>803</v>
      </c>
      <c r="Y42" s="1" t="s">
        <v>27</v>
      </c>
      <c r="Z42" s="5" t="s">
        <v>89</v>
      </c>
      <c r="AA42" s="1" t="s">
        <v>83</v>
      </c>
      <c r="AB42" s="2">
        <v>16000</v>
      </c>
      <c r="AC42" s="1" t="s">
        <v>804</v>
      </c>
      <c r="AD42" s="1" t="s">
        <v>805</v>
      </c>
      <c r="AE42" s="1" t="s">
        <v>806</v>
      </c>
      <c r="AF42" s="1" t="s">
        <v>807</v>
      </c>
      <c r="AG42" s="1" t="s">
        <v>115</v>
      </c>
      <c r="AH42" s="1" t="s">
        <v>491</v>
      </c>
      <c r="AI42" s="1" t="s">
        <v>82</v>
      </c>
      <c r="AJ42" s="3">
        <v>44802</v>
      </c>
      <c r="AK42" s="3">
        <v>44803</v>
      </c>
      <c r="AL42" s="3">
        <v>44802</v>
      </c>
      <c r="AM42" s="3">
        <v>44804</v>
      </c>
      <c r="AN42" s="1" t="s">
        <v>587</v>
      </c>
      <c r="AO42" s="1" t="s">
        <v>798</v>
      </c>
      <c r="AP42" s="3">
        <v>44807</v>
      </c>
      <c r="AQ42" s="3">
        <v>44808</v>
      </c>
      <c r="AR42" s="3">
        <v>44836</v>
      </c>
      <c r="AS42" s="3">
        <v>44836</v>
      </c>
      <c r="AT42" s="1" t="s">
        <v>588</v>
      </c>
      <c r="AU42" s="1" t="s">
        <v>773</v>
      </c>
      <c r="AV42" s="3">
        <v>44842</v>
      </c>
      <c r="AW42" s="3">
        <v>44843</v>
      </c>
      <c r="AX42" s="3">
        <v>44856</v>
      </c>
      <c r="AY42" s="3">
        <v>44856</v>
      </c>
      <c r="BB42" s="3"/>
      <c r="BC42" s="3"/>
      <c r="BD42" s="3"/>
      <c r="BE42" s="3"/>
      <c r="BF42" s="3">
        <v>44856</v>
      </c>
      <c r="BG42" s="3">
        <v>44859</v>
      </c>
      <c r="BH42" s="3">
        <v>44860</v>
      </c>
      <c r="BI42" s="3">
        <v>44869</v>
      </c>
      <c r="BJ42" s="3">
        <v>44866</v>
      </c>
      <c r="BK42" s="3">
        <v>44869</v>
      </c>
      <c r="BL42" s="3">
        <v>44869</v>
      </c>
      <c r="BM42" s="3">
        <v>44872</v>
      </c>
      <c r="BN42" s="3">
        <v>44876</v>
      </c>
      <c r="BO42" s="2">
        <v>54</v>
      </c>
      <c r="BP42" s="2">
        <v>53</v>
      </c>
      <c r="BQ42" s="2">
        <v>13</v>
      </c>
      <c r="BR42" s="2">
        <v>73</v>
      </c>
      <c r="BS42" s="1" t="s">
        <v>681</v>
      </c>
      <c r="BU42" s="1" t="s">
        <v>783</v>
      </c>
      <c r="BV42" s="2">
        <v>9660001388</v>
      </c>
      <c r="BW42" s="2">
        <v>10</v>
      </c>
    </row>
    <row r="43" spans="3:75">
      <c r="C43" s="28">
        <f t="shared" si="1"/>
        <v>2</v>
      </c>
      <c r="D43" s="19" t="str">
        <f t="shared" si="2"/>
        <v>M22282J6BK16000</v>
      </c>
      <c r="E43" s="28">
        <f t="shared" si="3"/>
        <v>1</v>
      </c>
      <c r="F43" s="9">
        <f t="shared" si="4"/>
        <v>9660001389</v>
      </c>
      <c r="G43" s="10">
        <f t="shared" si="5"/>
        <v>44796</v>
      </c>
      <c r="H43" s="9" t="str">
        <f t="shared" si="6"/>
        <v>TVC22000274</v>
      </c>
      <c r="I43" s="11" t="str">
        <f t="shared" si="7"/>
        <v>MR30G(BR)|1.28.0</v>
      </c>
      <c r="J43" s="6" t="str">
        <f t="shared" si="8"/>
        <v>0850800096</v>
      </c>
      <c r="K43" s="12">
        <f t="shared" si="9"/>
        <v>16000</v>
      </c>
      <c r="L43" s="12">
        <f t="shared" si="10"/>
        <v>16000</v>
      </c>
      <c r="M43" s="6" t="str">
        <f t="shared" si="11"/>
        <v>M22282J6BK</v>
      </c>
      <c r="N43" s="6" t="str">
        <f t="shared" si="12"/>
        <v>MRSU6409667</v>
      </c>
      <c r="O43" s="13" t="str">
        <f t="shared" si="13"/>
        <v>SUDUN2KSZ011925A</v>
      </c>
      <c r="P43" s="6">
        <f t="shared" si="14"/>
        <v>44856</v>
      </c>
      <c r="Q43" s="6" t="e">
        <f>VLOOKUP(AA43,'[1]TABELA MO'!$D:$D,1,0)</f>
        <v>#N/A</v>
      </c>
      <c r="R43" s="6" t="str">
        <f t="shared" si="15"/>
        <v>PO &gt; ok!</v>
      </c>
      <c r="V43" s="3">
        <v>44796</v>
      </c>
      <c r="W43" s="2"/>
      <c r="X43" s="1" t="s">
        <v>808</v>
      </c>
      <c r="Y43" s="1" t="s">
        <v>27</v>
      </c>
      <c r="Z43" s="5" t="s">
        <v>89</v>
      </c>
      <c r="AA43" s="1" t="s">
        <v>83</v>
      </c>
      <c r="AB43" s="2">
        <v>16000</v>
      </c>
      <c r="AC43" s="1" t="s">
        <v>809</v>
      </c>
      <c r="AD43" s="1" t="s">
        <v>810</v>
      </c>
      <c r="AE43" s="1" t="s">
        <v>811</v>
      </c>
      <c r="AG43" s="1" t="s">
        <v>115</v>
      </c>
      <c r="AH43" s="1" t="s">
        <v>491</v>
      </c>
      <c r="AI43" s="1" t="s">
        <v>82</v>
      </c>
      <c r="AJ43" s="3">
        <v>44802</v>
      </c>
      <c r="AK43" s="3">
        <v>44803</v>
      </c>
      <c r="AL43" s="3">
        <v>44802</v>
      </c>
      <c r="AM43" s="3">
        <v>44804</v>
      </c>
      <c r="AN43" s="1" t="s">
        <v>587</v>
      </c>
      <c r="AO43" s="1" t="s">
        <v>798</v>
      </c>
      <c r="AP43" s="3">
        <v>44807</v>
      </c>
      <c r="AQ43" s="3">
        <v>44808</v>
      </c>
      <c r="AR43" s="3">
        <v>44836</v>
      </c>
      <c r="AS43" s="3">
        <v>44836</v>
      </c>
      <c r="AT43" s="1" t="s">
        <v>588</v>
      </c>
      <c r="AU43" s="1" t="s">
        <v>773</v>
      </c>
      <c r="AV43" s="3">
        <v>44842</v>
      </c>
      <c r="AW43" s="3">
        <v>44843</v>
      </c>
      <c r="AX43" s="3">
        <v>44856</v>
      </c>
      <c r="AY43" s="3">
        <v>44856</v>
      </c>
      <c r="BB43" s="3"/>
      <c r="BC43" s="3"/>
      <c r="BD43" s="3"/>
      <c r="BE43" s="3"/>
      <c r="BF43" s="3">
        <v>44856</v>
      </c>
      <c r="BG43" s="3">
        <v>44859</v>
      </c>
      <c r="BH43" s="3">
        <v>44860</v>
      </c>
      <c r="BI43" s="3">
        <v>44869</v>
      </c>
      <c r="BJ43" s="3">
        <v>44866</v>
      </c>
      <c r="BK43" s="3">
        <v>44869</v>
      </c>
      <c r="BL43" s="3">
        <v>44872</v>
      </c>
      <c r="BM43" s="3">
        <v>44873</v>
      </c>
      <c r="BN43" s="3">
        <v>44876</v>
      </c>
      <c r="BO43" s="2">
        <v>54</v>
      </c>
      <c r="BP43" s="2">
        <v>53</v>
      </c>
      <c r="BQ43" s="2">
        <v>16</v>
      </c>
      <c r="BR43" s="2">
        <v>76</v>
      </c>
      <c r="BS43" s="1" t="s">
        <v>681</v>
      </c>
      <c r="BU43" s="1" t="s">
        <v>783</v>
      </c>
      <c r="BV43" s="2">
        <v>9660001389</v>
      </c>
      <c r="BW43" s="2">
        <v>10</v>
      </c>
    </row>
    <row r="44" spans="3:75">
      <c r="C44" s="28">
        <f t="shared" si="1"/>
        <v>2</v>
      </c>
      <c r="D44" s="19" t="str">
        <f t="shared" si="2"/>
        <v>M2228413BK7300</v>
      </c>
      <c r="E44" s="28">
        <f t="shared" si="3"/>
        <v>1</v>
      </c>
      <c r="F44" s="9">
        <f t="shared" si="4"/>
        <v>9660001391</v>
      </c>
      <c r="G44" s="10">
        <f t="shared" si="5"/>
        <v>44804</v>
      </c>
      <c r="H44" s="9" t="str">
        <f t="shared" si="6"/>
        <v>TVC22000278</v>
      </c>
      <c r="I44" s="11" t="str">
        <f t="shared" si="7"/>
        <v>EC225-G5(BR)|1.8.0</v>
      </c>
      <c r="J44" s="6" t="str">
        <f t="shared" si="8"/>
        <v>0150803897</v>
      </c>
      <c r="K44" s="12">
        <f t="shared" si="9"/>
        <v>7300</v>
      </c>
      <c r="L44" s="12">
        <f t="shared" si="10"/>
        <v>7300</v>
      </c>
      <c r="M44" s="6" t="str">
        <f t="shared" si="11"/>
        <v>M2228413BK</v>
      </c>
      <c r="N44" s="6" t="str">
        <f t="shared" si="12"/>
        <v>MRKU3141433</v>
      </c>
      <c r="O44" s="13" t="str">
        <f t="shared" si="13"/>
        <v>SUDUN2KSZ013017A</v>
      </c>
      <c r="P44" s="6">
        <f t="shared" si="14"/>
        <v>44874</v>
      </c>
      <c r="Q44" s="6" t="str">
        <f>VLOOKUP(AA44,'[1]TABELA MO'!$D:$D,1,0)</f>
        <v>M2228413BK</v>
      </c>
      <c r="R44" s="6" t="str">
        <f t="shared" si="15"/>
        <v>PO &gt; ok!</v>
      </c>
      <c r="V44" s="3">
        <v>44804</v>
      </c>
      <c r="W44" s="2">
        <v>26</v>
      </c>
      <c r="X44" s="1" t="s">
        <v>812</v>
      </c>
      <c r="Y44" s="1" t="s">
        <v>24</v>
      </c>
      <c r="Z44" s="5" t="s">
        <v>84</v>
      </c>
      <c r="AA44" s="1" t="s">
        <v>85</v>
      </c>
      <c r="AB44" s="2">
        <v>7300</v>
      </c>
      <c r="AC44" s="1" t="s">
        <v>813</v>
      </c>
      <c r="AD44" s="1" t="s">
        <v>86</v>
      </c>
      <c r="AE44" s="1" t="s">
        <v>87</v>
      </c>
      <c r="AF44" s="1" t="s">
        <v>814</v>
      </c>
      <c r="AG44" s="1" t="s">
        <v>115</v>
      </c>
      <c r="AH44" s="1" t="s">
        <v>491</v>
      </c>
      <c r="AI44" s="1" t="s">
        <v>93</v>
      </c>
      <c r="AJ44" s="3">
        <v>44809</v>
      </c>
      <c r="AK44" s="3">
        <v>44809</v>
      </c>
      <c r="AL44" s="3">
        <v>44809</v>
      </c>
      <c r="AM44" s="3">
        <v>44809</v>
      </c>
      <c r="AN44" s="1" t="s">
        <v>587</v>
      </c>
      <c r="AO44" s="1" t="s">
        <v>815</v>
      </c>
      <c r="AP44" s="3">
        <v>44817</v>
      </c>
      <c r="AQ44" s="3">
        <v>44817</v>
      </c>
      <c r="AR44" s="3">
        <v>44847</v>
      </c>
      <c r="AS44" s="3">
        <v>44847</v>
      </c>
      <c r="AT44" s="1" t="s">
        <v>588</v>
      </c>
      <c r="AU44" s="1" t="s">
        <v>816</v>
      </c>
      <c r="AV44" s="3">
        <v>44861</v>
      </c>
      <c r="AW44" s="3">
        <v>44861</v>
      </c>
      <c r="AX44" s="3">
        <v>44874</v>
      </c>
      <c r="AY44" s="3">
        <v>44874</v>
      </c>
      <c r="BB44" s="3"/>
      <c r="BC44" s="3"/>
      <c r="BD44" s="3"/>
      <c r="BE44" s="3"/>
      <c r="BF44" s="3">
        <v>44874</v>
      </c>
      <c r="BG44" s="3">
        <v>44875</v>
      </c>
      <c r="BH44" s="3">
        <v>44876</v>
      </c>
      <c r="BI44" s="3">
        <v>44882</v>
      </c>
      <c r="BJ44" s="3">
        <v>44883</v>
      </c>
      <c r="BK44" s="3">
        <v>44881</v>
      </c>
      <c r="BL44" s="3">
        <v>44882</v>
      </c>
      <c r="BM44" s="3">
        <v>44886</v>
      </c>
      <c r="BN44" s="3">
        <v>44894</v>
      </c>
      <c r="BO44" s="2">
        <v>65</v>
      </c>
      <c r="BP44" s="2">
        <v>65</v>
      </c>
      <c r="BQ44" s="2">
        <v>8</v>
      </c>
      <c r="BR44" s="2">
        <v>78</v>
      </c>
      <c r="BS44" s="1" t="s">
        <v>681</v>
      </c>
      <c r="BV44" s="2">
        <v>9660001391</v>
      </c>
      <c r="BW44" s="2">
        <v>10</v>
      </c>
    </row>
    <row r="45" spans="3:75">
      <c r="C45" s="28">
        <f t="shared" si="1"/>
        <v>2</v>
      </c>
      <c r="D45" s="19" t="str">
        <f t="shared" si="2"/>
        <v>M2228414BK12000</v>
      </c>
      <c r="E45" s="28">
        <f t="shared" si="3"/>
        <v>1</v>
      </c>
      <c r="F45" s="9">
        <f t="shared" si="4"/>
        <v>9660001392</v>
      </c>
      <c r="G45" s="10">
        <f t="shared" si="5"/>
        <v>44804</v>
      </c>
      <c r="H45" s="9" t="str">
        <f t="shared" si="6"/>
        <v>TVC22000279</v>
      </c>
      <c r="I45" s="11" t="str">
        <f t="shared" si="7"/>
        <v>MR30G(BR)|1.28.0</v>
      </c>
      <c r="J45" s="6" t="str">
        <f t="shared" si="8"/>
        <v>0850800096</v>
      </c>
      <c r="K45" s="12">
        <f t="shared" si="9"/>
        <v>12000</v>
      </c>
      <c r="L45" s="12">
        <f t="shared" si="10"/>
        <v>12000</v>
      </c>
      <c r="M45" s="6" t="str">
        <f t="shared" si="11"/>
        <v>M2228414BK</v>
      </c>
      <c r="N45" s="6" t="str">
        <f t="shared" si="12"/>
        <v>GESU6832403</v>
      </c>
      <c r="O45" s="13" t="str">
        <f t="shared" si="13"/>
        <v>SUDUN2KSZ013018A</v>
      </c>
      <c r="P45" s="6">
        <f t="shared" si="14"/>
        <v>44874</v>
      </c>
      <c r="Q45" s="6" t="e">
        <f>VLOOKUP(AA45,'[1]TABELA MO'!$D:$D,1,0)</f>
        <v>#N/A</v>
      </c>
      <c r="R45" s="6" t="str">
        <f t="shared" si="15"/>
        <v>PO &gt; ok!</v>
      </c>
      <c r="V45" s="3">
        <v>44804</v>
      </c>
      <c r="W45" s="2">
        <v>27</v>
      </c>
      <c r="X45" s="1" t="s">
        <v>88</v>
      </c>
      <c r="Y45" s="1" t="s">
        <v>27</v>
      </c>
      <c r="Z45" s="5" t="s">
        <v>89</v>
      </c>
      <c r="AA45" s="1" t="s">
        <v>90</v>
      </c>
      <c r="AB45" s="2">
        <v>12000</v>
      </c>
      <c r="AC45" s="1" t="s">
        <v>817</v>
      </c>
      <c r="AD45" s="1" t="s">
        <v>91</v>
      </c>
      <c r="AE45" s="1" t="s">
        <v>92</v>
      </c>
      <c r="AF45" s="1" t="s">
        <v>818</v>
      </c>
      <c r="AG45" s="1" t="s">
        <v>115</v>
      </c>
      <c r="AH45" s="1" t="s">
        <v>491</v>
      </c>
      <c r="AI45" s="1" t="s">
        <v>93</v>
      </c>
      <c r="AJ45" s="3">
        <v>44809</v>
      </c>
      <c r="AK45" s="3">
        <v>44809</v>
      </c>
      <c r="AL45" s="3">
        <v>44809</v>
      </c>
      <c r="AM45" s="3">
        <v>44809</v>
      </c>
      <c r="AN45" s="1" t="s">
        <v>587</v>
      </c>
      <c r="AO45" s="1" t="s">
        <v>815</v>
      </c>
      <c r="AP45" s="3">
        <v>44817</v>
      </c>
      <c r="AQ45" s="3">
        <v>44817</v>
      </c>
      <c r="AR45" s="3">
        <v>44847</v>
      </c>
      <c r="AS45" s="3">
        <v>44847</v>
      </c>
      <c r="AT45" s="1" t="s">
        <v>588</v>
      </c>
      <c r="AU45" s="1" t="s">
        <v>816</v>
      </c>
      <c r="AV45" s="3">
        <v>44861</v>
      </c>
      <c r="AW45" s="3">
        <v>44861</v>
      </c>
      <c r="AX45" s="3">
        <v>44874</v>
      </c>
      <c r="AY45" s="3">
        <v>44874</v>
      </c>
      <c r="BB45" s="3"/>
      <c r="BC45" s="3"/>
      <c r="BD45" s="3"/>
      <c r="BE45" s="3"/>
      <c r="BF45" s="3">
        <v>44874</v>
      </c>
      <c r="BG45" s="3">
        <v>44875</v>
      </c>
      <c r="BH45" s="3">
        <v>44876</v>
      </c>
      <c r="BI45" s="3">
        <v>44879</v>
      </c>
      <c r="BJ45" s="3">
        <v>44883</v>
      </c>
      <c r="BK45" s="3">
        <v>44881</v>
      </c>
      <c r="BL45" s="3">
        <v>44879</v>
      </c>
      <c r="BM45" s="3">
        <v>44881</v>
      </c>
      <c r="BN45" s="3">
        <v>44894</v>
      </c>
      <c r="BO45" s="2">
        <v>65</v>
      </c>
      <c r="BP45" s="2">
        <v>65</v>
      </c>
      <c r="BQ45" s="2">
        <v>5</v>
      </c>
      <c r="BR45" s="2">
        <v>75</v>
      </c>
      <c r="BS45" s="1" t="s">
        <v>681</v>
      </c>
      <c r="BV45" s="2">
        <v>9660001392</v>
      </c>
      <c r="BW45" s="2">
        <v>9</v>
      </c>
    </row>
    <row r="46" spans="3:75">
      <c r="C46" s="28">
        <f t="shared" si="1"/>
        <v>2</v>
      </c>
      <c r="D46" s="19" t="str">
        <f t="shared" si="2"/>
        <v>M2228413BK7300</v>
      </c>
      <c r="E46" s="28">
        <f t="shared" si="3"/>
        <v>2</v>
      </c>
      <c r="F46" s="9">
        <f t="shared" si="4"/>
        <v>9660001393</v>
      </c>
      <c r="G46" s="10">
        <f t="shared" si="5"/>
        <v>44804</v>
      </c>
      <c r="H46" s="9" t="str">
        <f t="shared" si="6"/>
        <v>TVC22000280</v>
      </c>
      <c r="I46" s="11" t="str">
        <f t="shared" si="7"/>
        <v>EC225-G5(BR)|1.8.0</v>
      </c>
      <c r="J46" s="6" t="str">
        <f t="shared" si="8"/>
        <v>0150803897</v>
      </c>
      <c r="K46" s="12">
        <f t="shared" si="9"/>
        <v>7300</v>
      </c>
      <c r="L46" s="12">
        <f t="shared" si="10"/>
        <v>19300</v>
      </c>
      <c r="M46" s="6" t="str">
        <f t="shared" si="11"/>
        <v>M2228413BK</v>
      </c>
      <c r="N46" s="6" t="str">
        <f t="shared" si="12"/>
        <v>MRSU5396288</v>
      </c>
      <c r="O46" s="13" t="str">
        <f t="shared" si="13"/>
        <v>SUDUN2KSZ013019A</v>
      </c>
      <c r="P46" s="6">
        <f t="shared" si="14"/>
        <v>44874</v>
      </c>
      <c r="Q46" s="6" t="str">
        <f>VLOOKUP(AA46,'[1]TABELA MO'!$D:$D,1,0)</f>
        <v>M2228413BK</v>
      </c>
      <c r="R46" s="6" t="str">
        <f t="shared" si="15"/>
        <v>PO &gt; ok!</v>
      </c>
      <c r="V46" s="3">
        <v>44804</v>
      </c>
      <c r="W46" s="2">
        <v>28</v>
      </c>
      <c r="X46" s="1" t="s">
        <v>819</v>
      </c>
      <c r="Y46" s="1" t="s">
        <v>24</v>
      </c>
      <c r="Z46" s="5" t="s">
        <v>84</v>
      </c>
      <c r="AA46" s="1" t="s">
        <v>85</v>
      </c>
      <c r="AB46" s="2">
        <v>7300</v>
      </c>
      <c r="AC46" s="1" t="s">
        <v>820</v>
      </c>
      <c r="AD46" s="1" t="s">
        <v>94</v>
      </c>
      <c r="AE46" s="1" t="s">
        <v>95</v>
      </c>
      <c r="AF46" s="1" t="s">
        <v>821</v>
      </c>
      <c r="AG46" s="1" t="s">
        <v>115</v>
      </c>
      <c r="AH46" s="1" t="s">
        <v>491</v>
      </c>
      <c r="AI46" s="1" t="s">
        <v>93</v>
      </c>
      <c r="AJ46" s="3">
        <v>44809</v>
      </c>
      <c r="AK46" s="3">
        <v>44809</v>
      </c>
      <c r="AL46" s="3">
        <v>44809</v>
      </c>
      <c r="AM46" s="3">
        <v>44809</v>
      </c>
      <c r="AN46" s="1" t="s">
        <v>587</v>
      </c>
      <c r="AO46" s="1" t="s">
        <v>815</v>
      </c>
      <c r="AP46" s="3">
        <v>44817</v>
      </c>
      <c r="AQ46" s="3">
        <v>44817</v>
      </c>
      <c r="AR46" s="3">
        <v>44847</v>
      </c>
      <c r="AS46" s="3">
        <v>44847</v>
      </c>
      <c r="AT46" s="1" t="s">
        <v>588</v>
      </c>
      <c r="AU46" s="1" t="s">
        <v>816</v>
      </c>
      <c r="AV46" s="3">
        <v>44861</v>
      </c>
      <c r="AW46" s="3">
        <v>44861</v>
      </c>
      <c r="AX46" s="3">
        <v>44874</v>
      </c>
      <c r="AY46" s="3">
        <v>44874</v>
      </c>
      <c r="BB46" s="3"/>
      <c r="BC46" s="3"/>
      <c r="BD46" s="3"/>
      <c r="BE46" s="3"/>
      <c r="BF46" s="3">
        <v>44874</v>
      </c>
      <c r="BG46" s="3">
        <v>44875</v>
      </c>
      <c r="BH46" s="3">
        <v>44876</v>
      </c>
      <c r="BI46" s="3">
        <v>44882</v>
      </c>
      <c r="BJ46" s="3">
        <v>44883</v>
      </c>
      <c r="BK46" s="3">
        <v>44881</v>
      </c>
      <c r="BL46" s="3">
        <v>44882</v>
      </c>
      <c r="BM46" s="3">
        <v>44886</v>
      </c>
      <c r="BN46" s="3">
        <v>44894</v>
      </c>
      <c r="BO46" s="2">
        <v>65</v>
      </c>
      <c r="BP46" s="2">
        <v>65</v>
      </c>
      <c r="BQ46" s="2">
        <v>8</v>
      </c>
      <c r="BR46" s="2">
        <v>78</v>
      </c>
      <c r="BS46" s="1" t="s">
        <v>681</v>
      </c>
      <c r="BV46" s="2">
        <v>9660001393</v>
      </c>
      <c r="BW46" s="2">
        <v>9</v>
      </c>
    </row>
    <row r="47" spans="3:75">
      <c r="C47" s="28">
        <f t="shared" si="1"/>
        <v>2</v>
      </c>
      <c r="D47" s="19" t="str">
        <f t="shared" si="2"/>
        <v>M2228414BK12000</v>
      </c>
      <c r="E47" s="28">
        <f t="shared" si="3"/>
        <v>2</v>
      </c>
      <c r="F47" s="9">
        <f t="shared" si="4"/>
        <v>9660001393</v>
      </c>
      <c r="G47" s="10">
        <f t="shared" si="5"/>
        <v>44804</v>
      </c>
      <c r="H47" s="9" t="str">
        <f t="shared" si="6"/>
        <v>TVC22000280</v>
      </c>
      <c r="I47" s="11" t="str">
        <f t="shared" si="7"/>
        <v>MR30G(BR)|1.28.0</v>
      </c>
      <c r="J47" s="6" t="str">
        <f t="shared" si="8"/>
        <v>0850800096</v>
      </c>
      <c r="K47" s="12">
        <f t="shared" si="9"/>
        <v>12000</v>
      </c>
      <c r="L47" s="12">
        <f t="shared" si="10"/>
        <v>19300</v>
      </c>
      <c r="M47" s="6" t="str">
        <f t="shared" si="11"/>
        <v>M2228414BK</v>
      </c>
      <c r="N47" s="6" t="str">
        <f t="shared" si="12"/>
        <v>MRSU5396288</v>
      </c>
      <c r="O47" s="13" t="str">
        <f t="shared" si="13"/>
        <v>SUDUN2KSZ013019A</v>
      </c>
      <c r="P47" s="6">
        <f t="shared" si="14"/>
        <v>44874</v>
      </c>
      <c r="Q47" s="6" t="e">
        <f>VLOOKUP(AA47,'[1]TABELA MO'!$D:$D,1,0)</f>
        <v>#N/A</v>
      </c>
      <c r="R47" s="6" t="str">
        <f t="shared" si="15"/>
        <v>PO &gt; ok!</v>
      </c>
      <c r="V47" s="3">
        <v>44804</v>
      </c>
      <c r="W47" s="2"/>
      <c r="Y47" s="1" t="s">
        <v>27</v>
      </c>
      <c r="Z47" s="5" t="s">
        <v>89</v>
      </c>
      <c r="AA47" s="1" t="s">
        <v>90</v>
      </c>
      <c r="AB47" s="2">
        <v>12000</v>
      </c>
      <c r="AG47" s="1" t="s">
        <v>115</v>
      </c>
      <c r="AH47" s="1" t="s">
        <v>491</v>
      </c>
      <c r="AI47" s="1" t="s">
        <v>93</v>
      </c>
      <c r="AJ47" s="3">
        <v>44809</v>
      </c>
      <c r="AK47" s="3">
        <v>44809</v>
      </c>
      <c r="AL47" s="3">
        <v>44809</v>
      </c>
      <c r="AM47" s="3">
        <v>44809</v>
      </c>
      <c r="AN47" s="1" t="s">
        <v>587</v>
      </c>
      <c r="AO47" s="1" t="s">
        <v>815</v>
      </c>
      <c r="AP47" s="3">
        <v>44817</v>
      </c>
      <c r="AQ47" s="3">
        <v>44817</v>
      </c>
      <c r="AR47" s="3">
        <v>44847</v>
      </c>
      <c r="AS47" s="3">
        <v>44847</v>
      </c>
      <c r="AT47" s="1" t="s">
        <v>588</v>
      </c>
      <c r="AU47" s="1" t="s">
        <v>816</v>
      </c>
      <c r="AV47" s="3">
        <v>44861</v>
      </c>
      <c r="AW47" s="3">
        <v>44861</v>
      </c>
      <c r="AX47" s="3">
        <v>44874</v>
      </c>
      <c r="AY47" s="3">
        <v>44874</v>
      </c>
      <c r="BB47" s="3"/>
      <c r="BC47" s="3"/>
      <c r="BD47" s="3"/>
      <c r="BE47" s="3"/>
      <c r="BF47" s="3">
        <v>44874</v>
      </c>
      <c r="BG47" s="3">
        <v>44875</v>
      </c>
      <c r="BH47" s="3">
        <v>44876</v>
      </c>
      <c r="BI47" s="3">
        <v>44882</v>
      </c>
      <c r="BJ47" s="3">
        <v>44883</v>
      </c>
      <c r="BK47" s="3">
        <v>44881</v>
      </c>
      <c r="BL47" s="3">
        <v>44882</v>
      </c>
      <c r="BM47" s="3">
        <v>44886</v>
      </c>
      <c r="BN47" s="3">
        <v>44894</v>
      </c>
      <c r="BO47" s="2">
        <v>65</v>
      </c>
      <c r="BP47" s="2">
        <v>65</v>
      </c>
      <c r="BQ47" s="2">
        <v>8</v>
      </c>
      <c r="BR47" s="2">
        <v>78</v>
      </c>
      <c r="BS47" s="1" t="s">
        <v>681</v>
      </c>
      <c r="BV47" s="2">
        <v>9660001393</v>
      </c>
      <c r="BW47" s="2">
        <v>9</v>
      </c>
    </row>
    <row r="48" spans="3:75">
      <c r="C48" s="28">
        <f t="shared" si="1"/>
        <v>3</v>
      </c>
      <c r="D48" s="19" t="str">
        <f t="shared" si="2"/>
        <v>M2228415BK15300</v>
      </c>
      <c r="E48" s="28">
        <f t="shared" si="3"/>
        <v>1</v>
      </c>
      <c r="F48" s="9">
        <f t="shared" si="4"/>
        <v>9660001394</v>
      </c>
      <c r="G48" s="10">
        <f t="shared" si="5"/>
        <v>44804</v>
      </c>
      <c r="H48" s="9" t="str">
        <f t="shared" si="6"/>
        <v>TVC22000281</v>
      </c>
      <c r="I48" s="11" t="str">
        <f t="shared" si="7"/>
        <v>EC220-G5(BR)|2.28.0</v>
      </c>
      <c r="J48" s="6" t="str">
        <f t="shared" si="8"/>
        <v>0150803870</v>
      </c>
      <c r="K48" s="12">
        <f t="shared" si="9"/>
        <v>15300</v>
      </c>
      <c r="L48" s="12">
        <f t="shared" si="10"/>
        <v>15300</v>
      </c>
      <c r="M48" s="6" t="str">
        <f t="shared" si="11"/>
        <v>M2228415BK</v>
      </c>
      <c r="N48" s="6" t="str">
        <f t="shared" si="12"/>
        <v>TCNU4189310</v>
      </c>
      <c r="O48" s="13" t="str">
        <f t="shared" si="13"/>
        <v>SUDUN2KSZ013020A</v>
      </c>
      <c r="P48" s="6">
        <f t="shared" si="14"/>
        <v>44874</v>
      </c>
      <c r="Q48" s="6" t="e">
        <f>VLOOKUP(AA48,'[1]TABELA MO'!$D:$D,1,0)</f>
        <v>#N/A</v>
      </c>
      <c r="R48" s="6" t="str">
        <f t="shared" si="15"/>
        <v>PO &gt; ok!</v>
      </c>
      <c r="V48" s="3">
        <v>44804</v>
      </c>
      <c r="W48" s="2">
        <v>29</v>
      </c>
      <c r="X48" s="1" t="s">
        <v>822</v>
      </c>
      <c r="Y48" s="1" t="s">
        <v>15</v>
      </c>
      <c r="Z48" s="5" t="s">
        <v>96</v>
      </c>
      <c r="AA48" s="1" t="s">
        <v>97</v>
      </c>
      <c r="AB48" s="2">
        <v>15300</v>
      </c>
      <c r="AC48" s="1" t="s">
        <v>823</v>
      </c>
      <c r="AD48" s="1" t="s">
        <v>98</v>
      </c>
      <c r="AE48" s="1" t="s">
        <v>99</v>
      </c>
      <c r="AF48" s="1" t="s">
        <v>824</v>
      </c>
      <c r="AG48" s="1" t="s">
        <v>115</v>
      </c>
      <c r="AH48" s="1" t="s">
        <v>491</v>
      </c>
      <c r="AI48" s="1" t="s">
        <v>93</v>
      </c>
      <c r="AJ48" s="3">
        <v>44809</v>
      </c>
      <c r="AK48" s="3">
        <v>44809</v>
      </c>
      <c r="AL48" s="3">
        <v>44809</v>
      </c>
      <c r="AM48" s="3">
        <v>44809</v>
      </c>
      <c r="AN48" s="1" t="s">
        <v>587</v>
      </c>
      <c r="AO48" s="1" t="s">
        <v>815</v>
      </c>
      <c r="AP48" s="3">
        <v>44817</v>
      </c>
      <c r="AQ48" s="3">
        <v>44817</v>
      </c>
      <c r="AR48" s="3">
        <v>44847</v>
      </c>
      <c r="AS48" s="3">
        <v>44847</v>
      </c>
      <c r="AT48" s="1" t="s">
        <v>588</v>
      </c>
      <c r="AU48" s="1" t="s">
        <v>816</v>
      </c>
      <c r="AV48" s="3">
        <v>44861</v>
      </c>
      <c r="AW48" s="3">
        <v>44861</v>
      </c>
      <c r="AX48" s="3">
        <v>44874</v>
      </c>
      <c r="AY48" s="3">
        <v>44874</v>
      </c>
      <c r="BB48" s="3"/>
      <c r="BC48" s="3"/>
      <c r="BD48" s="3"/>
      <c r="BE48" s="3"/>
      <c r="BF48" s="3">
        <v>44874</v>
      </c>
      <c r="BG48" s="3">
        <v>44875</v>
      </c>
      <c r="BH48" s="3">
        <v>44876</v>
      </c>
      <c r="BI48" s="3">
        <v>44879</v>
      </c>
      <c r="BJ48" s="3">
        <v>44883</v>
      </c>
      <c r="BK48" s="3">
        <v>44881</v>
      </c>
      <c r="BL48" s="3">
        <v>44879</v>
      </c>
      <c r="BM48" s="3">
        <v>44881</v>
      </c>
      <c r="BN48" s="3">
        <v>44894</v>
      </c>
      <c r="BO48" s="2">
        <v>65</v>
      </c>
      <c r="BP48" s="2">
        <v>65</v>
      </c>
      <c r="BQ48" s="2">
        <v>5</v>
      </c>
      <c r="BR48" s="2">
        <v>75</v>
      </c>
      <c r="BS48" s="1" t="s">
        <v>681</v>
      </c>
      <c r="BV48" s="2">
        <v>9660001394</v>
      </c>
      <c r="BW48" s="2">
        <v>9</v>
      </c>
    </row>
    <row r="49" spans="3:75">
      <c r="C49" s="28">
        <f t="shared" si="1"/>
        <v>3</v>
      </c>
      <c r="D49" s="19" t="str">
        <f t="shared" si="2"/>
        <v>M2228415BK15300</v>
      </c>
      <c r="E49" s="28">
        <f t="shared" si="3"/>
        <v>1</v>
      </c>
      <c r="F49" s="9">
        <f t="shared" si="4"/>
        <v>9660001395</v>
      </c>
      <c r="G49" s="10">
        <f t="shared" si="5"/>
        <v>44804</v>
      </c>
      <c r="H49" s="9" t="str">
        <f t="shared" si="6"/>
        <v>TVC22000282</v>
      </c>
      <c r="I49" s="11" t="str">
        <f t="shared" si="7"/>
        <v>EC220-G5(BR)|2.28.0</v>
      </c>
      <c r="J49" s="6" t="str">
        <f t="shared" si="8"/>
        <v>0150803870</v>
      </c>
      <c r="K49" s="12">
        <f t="shared" si="9"/>
        <v>15300</v>
      </c>
      <c r="L49" s="12">
        <f t="shared" si="10"/>
        <v>15300</v>
      </c>
      <c r="M49" s="6" t="str">
        <f t="shared" si="11"/>
        <v>M2228415BK</v>
      </c>
      <c r="N49" s="6" t="str">
        <f t="shared" si="12"/>
        <v>BEAU5754470</v>
      </c>
      <c r="O49" s="13" t="str">
        <f t="shared" si="13"/>
        <v>SUDUN2KSZ013020A</v>
      </c>
      <c r="P49" s="6">
        <f t="shared" si="14"/>
        <v>44874</v>
      </c>
      <c r="Q49" s="6" t="e">
        <f>VLOOKUP(AA49,'[1]TABELA MO'!$D:$D,1,0)</f>
        <v>#N/A</v>
      </c>
      <c r="R49" s="6" t="str">
        <f t="shared" si="15"/>
        <v>PO &gt; ok!</v>
      </c>
      <c r="V49" s="3">
        <v>44804</v>
      </c>
      <c r="W49" s="2"/>
      <c r="X49" s="1" t="s">
        <v>825</v>
      </c>
      <c r="Y49" s="1" t="s">
        <v>15</v>
      </c>
      <c r="Z49" s="5" t="s">
        <v>96</v>
      </c>
      <c r="AA49" s="1" t="s">
        <v>97</v>
      </c>
      <c r="AB49" s="2">
        <v>15300</v>
      </c>
      <c r="AC49" s="1" t="s">
        <v>826</v>
      </c>
      <c r="AD49" s="1" t="s">
        <v>100</v>
      </c>
      <c r="AE49" s="1" t="s">
        <v>101</v>
      </c>
      <c r="AG49" s="1" t="s">
        <v>115</v>
      </c>
      <c r="AH49" s="1" t="s">
        <v>491</v>
      </c>
      <c r="AI49" s="1" t="s">
        <v>93</v>
      </c>
      <c r="AJ49" s="3">
        <v>44809</v>
      </c>
      <c r="AK49" s="3">
        <v>44809</v>
      </c>
      <c r="AL49" s="3">
        <v>44809</v>
      </c>
      <c r="AM49" s="3">
        <v>44809</v>
      </c>
      <c r="AN49" s="1" t="s">
        <v>587</v>
      </c>
      <c r="AO49" s="1" t="s">
        <v>815</v>
      </c>
      <c r="AP49" s="3">
        <v>44817</v>
      </c>
      <c r="AQ49" s="3">
        <v>44817</v>
      </c>
      <c r="AR49" s="3">
        <v>44847</v>
      </c>
      <c r="AS49" s="3">
        <v>44847</v>
      </c>
      <c r="AT49" s="1" t="s">
        <v>588</v>
      </c>
      <c r="AU49" s="1" t="s">
        <v>816</v>
      </c>
      <c r="AV49" s="3">
        <v>44861</v>
      </c>
      <c r="AW49" s="3">
        <v>44861</v>
      </c>
      <c r="AX49" s="3">
        <v>44874</v>
      </c>
      <c r="AY49" s="3">
        <v>44874</v>
      </c>
      <c r="BB49" s="3"/>
      <c r="BC49" s="3"/>
      <c r="BD49" s="3"/>
      <c r="BE49" s="3"/>
      <c r="BF49" s="3">
        <v>44874</v>
      </c>
      <c r="BG49" s="3">
        <v>44875</v>
      </c>
      <c r="BH49" s="3">
        <v>44876</v>
      </c>
      <c r="BI49" s="3">
        <v>44879</v>
      </c>
      <c r="BJ49" s="3">
        <v>44883</v>
      </c>
      <c r="BK49" s="3">
        <v>44881</v>
      </c>
      <c r="BL49" s="3">
        <v>44879</v>
      </c>
      <c r="BM49" s="3">
        <v>44881</v>
      </c>
      <c r="BN49" s="3">
        <v>44894</v>
      </c>
      <c r="BO49" s="2">
        <v>65</v>
      </c>
      <c r="BP49" s="2">
        <v>65</v>
      </c>
      <c r="BQ49" s="2">
        <v>5</v>
      </c>
      <c r="BR49" s="2">
        <v>75</v>
      </c>
      <c r="BS49" s="1" t="s">
        <v>681</v>
      </c>
      <c r="BV49" s="2">
        <v>9660001395</v>
      </c>
      <c r="BW49" s="2">
        <v>9</v>
      </c>
    </row>
    <row r="50" spans="3:75">
      <c r="C50" s="28">
        <f t="shared" si="1"/>
        <v>3</v>
      </c>
      <c r="D50" s="19" t="str">
        <f t="shared" si="2"/>
        <v>M2228415BK15300</v>
      </c>
      <c r="E50" s="28">
        <f t="shared" si="3"/>
        <v>2</v>
      </c>
      <c r="F50" s="9">
        <f t="shared" si="4"/>
        <v>9660001396</v>
      </c>
      <c r="G50" s="10">
        <f t="shared" si="5"/>
        <v>44804</v>
      </c>
      <c r="H50" s="9" t="str">
        <f t="shared" si="6"/>
        <v>TVC22000283</v>
      </c>
      <c r="I50" s="11" t="str">
        <f t="shared" si="7"/>
        <v>EC220-G5(BR)|2.28.0</v>
      </c>
      <c r="J50" s="6" t="str">
        <f t="shared" si="8"/>
        <v>0150803870</v>
      </c>
      <c r="K50" s="12">
        <f t="shared" si="9"/>
        <v>15300</v>
      </c>
      <c r="L50" s="12">
        <f t="shared" si="10"/>
        <v>19500</v>
      </c>
      <c r="M50" s="6" t="str">
        <f t="shared" si="11"/>
        <v>M2228415BK</v>
      </c>
      <c r="N50" s="6" t="str">
        <f t="shared" si="12"/>
        <v>CAAU5179840</v>
      </c>
      <c r="O50" s="13" t="str">
        <f t="shared" si="13"/>
        <v>SUDUN2KSZ013022A</v>
      </c>
      <c r="P50" s="6">
        <f t="shared" si="14"/>
        <v>44874</v>
      </c>
      <c r="Q50" s="6" t="e">
        <f>VLOOKUP(AA50,'[1]TABELA MO'!$D:$D,1,0)</f>
        <v>#N/A</v>
      </c>
      <c r="R50" s="6" t="str">
        <f t="shared" si="15"/>
        <v>PO &gt; ok!</v>
      </c>
      <c r="V50" s="3">
        <v>44804</v>
      </c>
      <c r="W50" s="2">
        <v>30</v>
      </c>
      <c r="X50" s="1" t="s">
        <v>827</v>
      </c>
      <c r="Y50" s="1" t="s">
        <v>15</v>
      </c>
      <c r="Z50" s="5" t="s">
        <v>96</v>
      </c>
      <c r="AA50" s="1" t="s">
        <v>97</v>
      </c>
      <c r="AB50" s="2">
        <v>15300</v>
      </c>
      <c r="AC50" s="1" t="s">
        <v>828</v>
      </c>
      <c r="AD50" s="1" t="s">
        <v>102</v>
      </c>
      <c r="AE50" s="1" t="s">
        <v>103</v>
      </c>
      <c r="AF50" s="1" t="s">
        <v>829</v>
      </c>
      <c r="AG50" s="1" t="s">
        <v>115</v>
      </c>
      <c r="AH50" s="1" t="s">
        <v>491</v>
      </c>
      <c r="AI50" s="1" t="s">
        <v>93</v>
      </c>
      <c r="AJ50" s="3">
        <v>44809</v>
      </c>
      <c r="AK50" s="3">
        <v>44809</v>
      </c>
      <c r="AL50" s="3">
        <v>44809</v>
      </c>
      <c r="AM50" s="3">
        <v>44809</v>
      </c>
      <c r="AN50" s="1" t="s">
        <v>587</v>
      </c>
      <c r="AO50" s="1" t="s">
        <v>815</v>
      </c>
      <c r="AP50" s="3">
        <v>44817</v>
      </c>
      <c r="AQ50" s="3">
        <v>44817</v>
      </c>
      <c r="AR50" s="3">
        <v>44847</v>
      </c>
      <c r="AS50" s="3">
        <v>44847</v>
      </c>
      <c r="AT50" s="1" t="s">
        <v>588</v>
      </c>
      <c r="AU50" s="1" t="s">
        <v>816</v>
      </c>
      <c r="AV50" s="3">
        <v>44861</v>
      </c>
      <c r="AW50" s="3">
        <v>44861</v>
      </c>
      <c r="AX50" s="3">
        <v>44874</v>
      </c>
      <c r="AY50" s="3">
        <v>44874</v>
      </c>
      <c r="BB50" s="3"/>
      <c r="BC50" s="3"/>
      <c r="BD50" s="3"/>
      <c r="BE50" s="3"/>
      <c r="BF50" s="3">
        <v>44874</v>
      </c>
      <c r="BG50" s="3">
        <v>44875</v>
      </c>
      <c r="BH50" s="3">
        <v>44876</v>
      </c>
      <c r="BI50" s="3">
        <v>44882</v>
      </c>
      <c r="BJ50" s="3">
        <v>44883</v>
      </c>
      <c r="BK50" s="3">
        <v>44881</v>
      </c>
      <c r="BL50" s="3">
        <v>44882</v>
      </c>
      <c r="BM50" s="3">
        <v>44886</v>
      </c>
      <c r="BN50" s="3">
        <v>44894</v>
      </c>
      <c r="BO50" s="2">
        <v>65</v>
      </c>
      <c r="BP50" s="2">
        <v>65</v>
      </c>
      <c r="BQ50" s="2">
        <v>8</v>
      </c>
      <c r="BR50" s="2">
        <v>78</v>
      </c>
      <c r="BS50" s="1" t="s">
        <v>681</v>
      </c>
      <c r="BV50" s="2">
        <v>9660001396</v>
      </c>
      <c r="BW50" s="2">
        <v>9</v>
      </c>
    </row>
    <row r="51" spans="3:75">
      <c r="C51" s="28">
        <f t="shared" si="1"/>
        <v>1</v>
      </c>
      <c r="D51" s="19" t="str">
        <f t="shared" si="2"/>
        <v>M2228422BK4200</v>
      </c>
      <c r="E51" s="28">
        <f t="shared" si="3"/>
        <v>2</v>
      </c>
      <c r="F51" s="9">
        <f t="shared" si="4"/>
        <v>9660001396</v>
      </c>
      <c r="G51" s="10">
        <f t="shared" si="5"/>
        <v>44804</v>
      </c>
      <c r="H51" s="9" t="str">
        <f t="shared" si="6"/>
        <v>TVC22000283</v>
      </c>
      <c r="I51" s="11" t="str">
        <f t="shared" si="7"/>
        <v>MR70X(BR)|1.8.0</v>
      </c>
      <c r="J51" s="6" t="str">
        <f t="shared" si="8"/>
        <v>0850800106</v>
      </c>
      <c r="K51" s="12">
        <f t="shared" si="9"/>
        <v>4200</v>
      </c>
      <c r="L51" s="12">
        <f t="shared" si="10"/>
        <v>19500</v>
      </c>
      <c r="M51" s="6" t="str">
        <f t="shared" si="11"/>
        <v>M2228422BK</v>
      </c>
      <c r="N51" s="6" t="str">
        <f t="shared" si="12"/>
        <v>CAAU5179840</v>
      </c>
      <c r="O51" s="13" t="str">
        <f t="shared" si="13"/>
        <v>SUDUN2KSZ013022A</v>
      </c>
      <c r="P51" s="6">
        <f t="shared" si="14"/>
        <v>44874</v>
      </c>
      <c r="Q51" s="6" t="e">
        <f>VLOOKUP(AA51,'[1]TABELA MO'!$D:$D,1,0)</f>
        <v>#N/A</v>
      </c>
      <c r="R51" s="6" t="str">
        <f t="shared" si="15"/>
        <v>PO &gt; ok!</v>
      </c>
      <c r="V51" s="3">
        <v>44804</v>
      </c>
      <c r="W51" s="2"/>
      <c r="Y51" s="1" t="s">
        <v>104</v>
      </c>
      <c r="Z51" s="5" t="s">
        <v>105</v>
      </c>
      <c r="AA51" s="1" t="s">
        <v>106</v>
      </c>
      <c r="AB51" s="2">
        <v>4200</v>
      </c>
      <c r="AG51" s="1" t="s">
        <v>115</v>
      </c>
      <c r="AH51" s="1" t="s">
        <v>491</v>
      </c>
      <c r="AI51" s="1" t="s">
        <v>93</v>
      </c>
      <c r="AJ51" s="3">
        <v>44809</v>
      </c>
      <c r="AK51" s="3">
        <v>44809</v>
      </c>
      <c r="AL51" s="3">
        <v>44809</v>
      </c>
      <c r="AM51" s="3">
        <v>44809</v>
      </c>
      <c r="AN51" s="1" t="s">
        <v>587</v>
      </c>
      <c r="AO51" s="1" t="s">
        <v>815</v>
      </c>
      <c r="AP51" s="3">
        <v>44817</v>
      </c>
      <c r="AQ51" s="3">
        <v>44817</v>
      </c>
      <c r="AR51" s="3">
        <v>44847</v>
      </c>
      <c r="AS51" s="3">
        <v>44847</v>
      </c>
      <c r="AT51" s="1" t="s">
        <v>588</v>
      </c>
      <c r="AU51" s="1" t="s">
        <v>816</v>
      </c>
      <c r="AV51" s="3">
        <v>44861</v>
      </c>
      <c r="AW51" s="3">
        <v>44861</v>
      </c>
      <c r="AX51" s="3">
        <v>44874</v>
      </c>
      <c r="AY51" s="3">
        <v>44874</v>
      </c>
      <c r="BB51" s="3"/>
      <c r="BC51" s="3"/>
      <c r="BD51" s="3"/>
      <c r="BE51" s="3"/>
      <c r="BF51" s="3">
        <v>44874</v>
      </c>
      <c r="BG51" s="3">
        <v>44875</v>
      </c>
      <c r="BH51" s="3">
        <v>44876</v>
      </c>
      <c r="BI51" s="3">
        <v>44882</v>
      </c>
      <c r="BJ51" s="3">
        <v>44883</v>
      </c>
      <c r="BK51" s="3">
        <v>44881</v>
      </c>
      <c r="BL51" s="3">
        <v>44882</v>
      </c>
      <c r="BM51" s="3">
        <v>44886</v>
      </c>
      <c r="BN51" s="3">
        <v>44894</v>
      </c>
      <c r="BO51" s="2">
        <v>65</v>
      </c>
      <c r="BP51" s="2">
        <v>65</v>
      </c>
      <c r="BQ51" s="2">
        <v>8</v>
      </c>
      <c r="BR51" s="2">
        <v>78</v>
      </c>
      <c r="BS51" s="1" t="s">
        <v>681</v>
      </c>
      <c r="BV51" s="2">
        <v>9660001396</v>
      </c>
      <c r="BW51" s="2">
        <v>9</v>
      </c>
    </row>
    <row r="52" spans="3:75">
      <c r="C52" s="28">
        <f t="shared" si="1"/>
        <v>1</v>
      </c>
      <c r="D52" s="19" t="str">
        <f t="shared" si="2"/>
        <v>M22283H4SK5100</v>
      </c>
      <c r="E52" s="28">
        <f t="shared" si="3"/>
        <v>1</v>
      </c>
      <c r="F52" s="9">
        <f t="shared" si="4"/>
        <v>9660001390</v>
      </c>
      <c r="G52" s="10">
        <f t="shared" si="5"/>
        <v>44804</v>
      </c>
      <c r="H52" s="9" t="str">
        <f t="shared" si="6"/>
        <v>TC22000043</v>
      </c>
      <c r="I52" s="11" t="str">
        <f t="shared" si="7"/>
        <v>EX220(BR)|1.29.0</v>
      </c>
      <c r="J52" s="6" t="str">
        <f t="shared" si="8"/>
        <v>0150903896</v>
      </c>
      <c r="K52" s="12">
        <f t="shared" si="9"/>
        <v>5100</v>
      </c>
      <c r="L52" s="12">
        <f t="shared" si="10"/>
        <v>5100</v>
      </c>
      <c r="M52" s="6" t="str">
        <f t="shared" si="11"/>
        <v>M22283H4SK</v>
      </c>
      <c r="N52" s="6" t="str">
        <f t="shared" si="12"/>
        <v>HASU4895174</v>
      </c>
      <c r="O52" s="13" t="str">
        <f t="shared" si="13"/>
        <v>SUDUN2KSZ013025A</v>
      </c>
      <c r="P52" s="6">
        <f t="shared" si="14"/>
        <v>44874</v>
      </c>
      <c r="Q52" s="6" t="e">
        <f>VLOOKUP(AA52,'[1]TABELA MO'!$D:$D,1,0)</f>
        <v>#N/A</v>
      </c>
      <c r="R52" s="6" t="str">
        <f t="shared" si="15"/>
        <v>PO &gt; ok!</v>
      </c>
      <c r="V52" s="3">
        <v>44804</v>
      </c>
      <c r="W52" s="2">
        <v>31</v>
      </c>
      <c r="X52" s="1" t="s">
        <v>830</v>
      </c>
      <c r="Y52" s="1" t="s">
        <v>107</v>
      </c>
      <c r="Z52" s="5" t="s">
        <v>60</v>
      </c>
      <c r="AA52" s="1" t="s">
        <v>108</v>
      </c>
      <c r="AB52" s="2">
        <v>5100</v>
      </c>
      <c r="AC52" s="1" t="s">
        <v>831</v>
      </c>
      <c r="AD52" s="1" t="s">
        <v>109</v>
      </c>
      <c r="AE52" s="1" t="s">
        <v>110</v>
      </c>
      <c r="AF52" s="1" t="s">
        <v>832</v>
      </c>
      <c r="AG52" s="1" t="s">
        <v>115</v>
      </c>
      <c r="AH52" s="1" t="s">
        <v>491</v>
      </c>
      <c r="AI52" s="1" t="s">
        <v>93</v>
      </c>
      <c r="AJ52" s="3">
        <v>44809</v>
      </c>
      <c r="AK52" s="3">
        <v>44809</v>
      </c>
      <c r="AL52" s="3">
        <v>44809</v>
      </c>
      <c r="AM52" s="3">
        <v>44809</v>
      </c>
      <c r="AN52" s="1" t="s">
        <v>587</v>
      </c>
      <c r="AO52" s="1" t="s">
        <v>815</v>
      </c>
      <c r="AP52" s="3">
        <v>44817</v>
      </c>
      <c r="AQ52" s="3">
        <v>44817</v>
      </c>
      <c r="AR52" s="3">
        <v>44847</v>
      </c>
      <c r="AS52" s="3">
        <v>44847</v>
      </c>
      <c r="AT52" s="1" t="s">
        <v>588</v>
      </c>
      <c r="AU52" s="1" t="s">
        <v>816</v>
      </c>
      <c r="AV52" s="3">
        <v>44861</v>
      </c>
      <c r="AW52" s="3">
        <v>44861</v>
      </c>
      <c r="AX52" s="3">
        <v>44874</v>
      </c>
      <c r="AY52" s="3">
        <v>44874</v>
      </c>
      <c r="BB52" s="3"/>
      <c r="BC52" s="3"/>
      <c r="BD52" s="3"/>
      <c r="BE52" s="3"/>
      <c r="BF52" s="3">
        <v>44874</v>
      </c>
      <c r="BG52" s="3">
        <v>44875</v>
      </c>
      <c r="BH52" s="3">
        <v>44876</v>
      </c>
      <c r="BI52" s="3">
        <v>44887</v>
      </c>
      <c r="BJ52" s="3">
        <v>44883</v>
      </c>
      <c r="BK52" s="3">
        <v>44883</v>
      </c>
      <c r="BL52" s="3">
        <v>44887</v>
      </c>
      <c r="BM52" s="3">
        <v>44888</v>
      </c>
      <c r="BN52" s="3">
        <v>44894</v>
      </c>
      <c r="BO52" s="2">
        <v>65</v>
      </c>
      <c r="BP52" s="2">
        <v>65</v>
      </c>
      <c r="BQ52" s="2">
        <v>13</v>
      </c>
      <c r="BR52" s="2">
        <v>83</v>
      </c>
      <c r="BS52" s="1" t="s">
        <v>681</v>
      </c>
      <c r="BU52" s="1" t="s">
        <v>783</v>
      </c>
      <c r="BV52" s="2">
        <v>9660001390</v>
      </c>
      <c r="BW52" s="2">
        <v>9</v>
      </c>
    </row>
    <row r="53" spans="3:75">
      <c r="C53" s="28">
        <f t="shared" si="1"/>
        <v>2</v>
      </c>
      <c r="D53" s="19" t="str">
        <f t="shared" si="2"/>
        <v>M22284W4BK14200</v>
      </c>
      <c r="E53" s="28">
        <f t="shared" si="3"/>
        <v>1</v>
      </c>
      <c r="F53" s="9">
        <f t="shared" si="4"/>
        <v>9660001495</v>
      </c>
      <c r="G53" s="10">
        <f t="shared" si="5"/>
        <v>44810</v>
      </c>
      <c r="H53" s="9" t="str">
        <f t="shared" si="6"/>
        <v>TVC22000290</v>
      </c>
      <c r="I53" s="11" t="str">
        <f t="shared" si="7"/>
        <v>EC220-G5(BR)|2.28.0</v>
      </c>
      <c r="J53" s="6" t="str">
        <f t="shared" si="8"/>
        <v>0150803870</v>
      </c>
      <c r="K53" s="12">
        <f t="shared" si="9"/>
        <v>14200</v>
      </c>
      <c r="L53" s="12">
        <f t="shared" si="10"/>
        <v>14200</v>
      </c>
      <c r="M53" s="6" t="str">
        <f t="shared" si="11"/>
        <v>M22284W4BK</v>
      </c>
      <c r="N53" s="6" t="str">
        <f t="shared" si="12"/>
        <v>MRKU4999371</v>
      </c>
      <c r="O53" s="13" t="str">
        <f t="shared" si="13"/>
        <v>SUDUN2KSZ013032A</v>
      </c>
      <c r="P53" s="6">
        <f t="shared" si="14"/>
        <v>44874</v>
      </c>
      <c r="Q53" s="6" t="e">
        <f>VLOOKUP(AA53,'[1]TABELA MO'!$D:$D,1,0)</f>
        <v>#N/A</v>
      </c>
      <c r="R53" s="6" t="str">
        <f t="shared" si="15"/>
        <v>PO &gt; ok!</v>
      </c>
      <c r="V53" s="3">
        <v>44810</v>
      </c>
      <c r="W53" s="2">
        <v>32</v>
      </c>
      <c r="X53" s="1" t="s">
        <v>833</v>
      </c>
      <c r="Y53" s="1" t="s">
        <v>15</v>
      </c>
      <c r="Z53" s="5" t="s">
        <v>96</v>
      </c>
      <c r="AA53" s="1" t="s">
        <v>111</v>
      </c>
      <c r="AB53" s="2">
        <v>14200</v>
      </c>
      <c r="AC53" s="1" t="s">
        <v>112</v>
      </c>
      <c r="AD53" s="1" t="s">
        <v>113</v>
      </c>
      <c r="AE53" s="1" t="s">
        <v>114</v>
      </c>
      <c r="AF53" s="1" t="s">
        <v>834</v>
      </c>
      <c r="AG53" s="1" t="s">
        <v>115</v>
      </c>
      <c r="AH53" s="1" t="s">
        <v>491</v>
      </c>
      <c r="AI53" s="1" t="s">
        <v>835</v>
      </c>
      <c r="AJ53" s="3">
        <v>44816</v>
      </c>
      <c r="AK53" s="3">
        <v>44816</v>
      </c>
      <c r="AL53" s="3">
        <v>44816</v>
      </c>
      <c r="AM53" s="3">
        <v>44816</v>
      </c>
      <c r="AN53" s="1" t="s">
        <v>587</v>
      </c>
      <c r="AO53" s="1" t="s">
        <v>836</v>
      </c>
      <c r="AP53" s="3">
        <v>44822</v>
      </c>
      <c r="AQ53" s="3">
        <v>44823</v>
      </c>
      <c r="AR53" s="3">
        <v>44850</v>
      </c>
      <c r="AS53" s="3">
        <v>44850</v>
      </c>
      <c r="AT53" s="1" t="s">
        <v>588</v>
      </c>
      <c r="AU53" s="1" t="s">
        <v>816</v>
      </c>
      <c r="AV53" s="3">
        <v>44861</v>
      </c>
      <c r="AW53" s="3">
        <v>44861</v>
      </c>
      <c r="AX53" s="3">
        <v>44874</v>
      </c>
      <c r="AY53" s="3">
        <v>44874</v>
      </c>
      <c r="BB53" s="3"/>
      <c r="BC53" s="3"/>
      <c r="BD53" s="3"/>
      <c r="BE53" s="3"/>
      <c r="BF53" s="3">
        <v>44874</v>
      </c>
      <c r="BG53" s="3">
        <v>44875</v>
      </c>
      <c r="BH53" s="3">
        <v>44876</v>
      </c>
      <c r="BI53" s="3">
        <v>44883</v>
      </c>
      <c r="BJ53" s="3">
        <v>44883</v>
      </c>
      <c r="BK53" s="3">
        <v>44883</v>
      </c>
      <c r="BL53" s="3">
        <v>44883</v>
      </c>
      <c r="BM53" s="3">
        <v>44886</v>
      </c>
      <c r="BN53" s="3">
        <v>44894</v>
      </c>
      <c r="BO53" s="2">
        <v>58</v>
      </c>
      <c r="BP53" s="2">
        <v>58</v>
      </c>
      <c r="BQ53" s="2">
        <v>9</v>
      </c>
      <c r="BR53" s="2">
        <v>73</v>
      </c>
      <c r="BS53" s="1" t="s">
        <v>681</v>
      </c>
      <c r="BV53" s="2">
        <v>9660001495</v>
      </c>
      <c r="BW53" s="2">
        <v>9</v>
      </c>
    </row>
    <row r="54" spans="3:75">
      <c r="C54" s="28">
        <f t="shared" si="1"/>
        <v>2</v>
      </c>
      <c r="D54" s="19" t="str">
        <f t="shared" si="2"/>
        <v>M22284W4BK14200</v>
      </c>
      <c r="E54" s="28">
        <f t="shared" si="3"/>
        <v>1</v>
      </c>
      <c r="F54" s="9">
        <f t="shared" si="4"/>
        <v>9660001496</v>
      </c>
      <c r="G54" s="10">
        <f t="shared" si="5"/>
        <v>44810</v>
      </c>
      <c r="H54" s="9" t="str">
        <f t="shared" si="6"/>
        <v>TVC22000291</v>
      </c>
      <c r="I54" s="11" t="str">
        <f t="shared" si="7"/>
        <v>EC220-G5(BR)|2.28.0</v>
      </c>
      <c r="J54" s="6" t="str">
        <f t="shared" si="8"/>
        <v>0150803870</v>
      </c>
      <c r="K54" s="12">
        <f t="shared" si="9"/>
        <v>14200</v>
      </c>
      <c r="L54" s="12">
        <f t="shared" si="10"/>
        <v>14200</v>
      </c>
      <c r="M54" s="6" t="str">
        <f t="shared" si="11"/>
        <v>M22284W4BK</v>
      </c>
      <c r="N54" s="6" t="str">
        <f t="shared" si="12"/>
        <v>FFAU2344883</v>
      </c>
      <c r="O54" s="13" t="str">
        <f t="shared" si="13"/>
        <v>SUDUN2KSZ013032A</v>
      </c>
      <c r="P54" s="6">
        <f t="shared" si="14"/>
        <v>44874</v>
      </c>
      <c r="Q54" s="6" t="e">
        <f>VLOOKUP(AA54,'[1]TABELA MO'!$D:$D,1,0)</f>
        <v>#N/A</v>
      </c>
      <c r="R54" s="6" t="str">
        <f t="shared" si="15"/>
        <v>PO &gt; ok!</v>
      </c>
      <c r="V54" s="3">
        <v>44810</v>
      </c>
      <c r="W54" s="2"/>
      <c r="X54" s="1" t="s">
        <v>837</v>
      </c>
      <c r="Y54" s="1" t="s">
        <v>15</v>
      </c>
      <c r="Z54" s="5" t="s">
        <v>96</v>
      </c>
      <c r="AA54" s="1" t="s">
        <v>111</v>
      </c>
      <c r="AB54" s="2">
        <v>14200</v>
      </c>
      <c r="AC54" s="1" t="s">
        <v>838</v>
      </c>
      <c r="AD54" s="1" t="s">
        <v>116</v>
      </c>
      <c r="AE54" s="1" t="s">
        <v>117</v>
      </c>
      <c r="AG54" s="1" t="s">
        <v>115</v>
      </c>
      <c r="AH54" s="1" t="s">
        <v>491</v>
      </c>
      <c r="AI54" s="1" t="s">
        <v>835</v>
      </c>
      <c r="AJ54" s="3">
        <v>44816</v>
      </c>
      <c r="AK54" s="3">
        <v>44816</v>
      </c>
      <c r="AL54" s="3">
        <v>44816</v>
      </c>
      <c r="AM54" s="3">
        <v>44816</v>
      </c>
      <c r="AN54" s="1" t="s">
        <v>587</v>
      </c>
      <c r="AO54" s="1" t="s">
        <v>836</v>
      </c>
      <c r="AP54" s="3">
        <v>44822</v>
      </c>
      <c r="AQ54" s="3">
        <v>44823</v>
      </c>
      <c r="AR54" s="3">
        <v>44850</v>
      </c>
      <c r="AS54" s="3">
        <v>44850</v>
      </c>
      <c r="AT54" s="1" t="s">
        <v>588</v>
      </c>
      <c r="AU54" s="1" t="s">
        <v>816</v>
      </c>
      <c r="AV54" s="3">
        <v>44861</v>
      </c>
      <c r="AW54" s="3">
        <v>44861</v>
      </c>
      <c r="AX54" s="3">
        <v>44874</v>
      </c>
      <c r="AY54" s="3">
        <v>44874</v>
      </c>
      <c r="BB54" s="3"/>
      <c r="BC54" s="3"/>
      <c r="BD54" s="3"/>
      <c r="BE54" s="3"/>
      <c r="BF54" s="3">
        <v>44874</v>
      </c>
      <c r="BG54" s="3">
        <v>44875</v>
      </c>
      <c r="BH54" s="3">
        <v>44876</v>
      </c>
      <c r="BI54" s="3">
        <v>44883</v>
      </c>
      <c r="BJ54" s="3">
        <v>44883</v>
      </c>
      <c r="BK54" s="3">
        <v>44883</v>
      </c>
      <c r="BL54" s="3">
        <v>44883</v>
      </c>
      <c r="BM54" s="3">
        <v>44886</v>
      </c>
      <c r="BN54" s="3">
        <v>44894</v>
      </c>
      <c r="BO54" s="2">
        <v>58</v>
      </c>
      <c r="BP54" s="2">
        <v>58</v>
      </c>
      <c r="BQ54" s="2">
        <v>9</v>
      </c>
      <c r="BR54" s="2">
        <v>73</v>
      </c>
      <c r="BS54" s="1" t="s">
        <v>681</v>
      </c>
      <c r="BV54" s="2">
        <v>9660001496</v>
      </c>
      <c r="BW54" s="2">
        <v>9</v>
      </c>
    </row>
    <row r="55" spans="3:75">
      <c r="C55" s="28">
        <f t="shared" si="1"/>
        <v>1</v>
      </c>
      <c r="D55" s="19" t="str">
        <f t="shared" si="2"/>
        <v>M2228510BK5900</v>
      </c>
      <c r="E55" s="28">
        <f t="shared" si="3"/>
        <v>1</v>
      </c>
      <c r="F55" s="9">
        <f t="shared" si="4"/>
        <v>9660001497</v>
      </c>
      <c r="G55" s="10">
        <f t="shared" si="5"/>
        <v>44810</v>
      </c>
      <c r="H55" s="9" t="str">
        <f t="shared" si="6"/>
        <v>TVC22000292</v>
      </c>
      <c r="I55" s="11" t="str">
        <f t="shared" si="7"/>
        <v>EC225-G5(BR)|1.8.0</v>
      </c>
      <c r="J55" s="6" t="str">
        <f t="shared" si="8"/>
        <v>0150803897</v>
      </c>
      <c r="K55" s="12">
        <f t="shared" si="9"/>
        <v>5900</v>
      </c>
      <c r="L55" s="12">
        <f t="shared" si="10"/>
        <v>5900</v>
      </c>
      <c r="M55" s="6" t="str">
        <f t="shared" si="11"/>
        <v>M2228510BK</v>
      </c>
      <c r="N55" s="6" t="str">
        <f t="shared" si="12"/>
        <v>SUDU8658229</v>
      </c>
      <c r="O55" s="13" t="str">
        <f t="shared" si="13"/>
        <v>SUDUN2KSZ013047A</v>
      </c>
      <c r="P55" s="6">
        <f t="shared" si="14"/>
        <v>44874</v>
      </c>
      <c r="Q55" s="6" t="str">
        <f>VLOOKUP(AA55,'[1]TABELA MO'!$D:$D,1,0)</f>
        <v>M2228510BK</v>
      </c>
      <c r="R55" s="6" t="str">
        <f t="shared" si="15"/>
        <v>PO &gt; ok!</v>
      </c>
      <c r="V55" s="3">
        <v>44810</v>
      </c>
      <c r="W55" s="2">
        <v>33</v>
      </c>
      <c r="X55" s="1" t="s">
        <v>839</v>
      </c>
      <c r="Y55" s="1" t="s">
        <v>24</v>
      </c>
      <c r="Z55" s="5" t="s">
        <v>84</v>
      </c>
      <c r="AA55" s="1" t="s">
        <v>118</v>
      </c>
      <c r="AB55" s="2">
        <v>5900</v>
      </c>
      <c r="AC55" s="1" t="s">
        <v>119</v>
      </c>
      <c r="AD55" s="1" t="s">
        <v>120</v>
      </c>
      <c r="AE55" s="1" t="s">
        <v>121</v>
      </c>
      <c r="AF55" s="1" t="s">
        <v>840</v>
      </c>
      <c r="AG55" s="1" t="s">
        <v>115</v>
      </c>
      <c r="AH55" s="1" t="s">
        <v>491</v>
      </c>
      <c r="AI55" s="1" t="s">
        <v>835</v>
      </c>
      <c r="AJ55" s="3">
        <v>44816</v>
      </c>
      <c r="AK55" s="3">
        <v>44816</v>
      </c>
      <c r="AL55" s="3">
        <v>44816</v>
      </c>
      <c r="AM55" s="3">
        <v>44816</v>
      </c>
      <c r="AN55" s="1" t="s">
        <v>587</v>
      </c>
      <c r="AO55" s="1" t="s">
        <v>836</v>
      </c>
      <c r="AP55" s="3">
        <v>44822</v>
      </c>
      <c r="AQ55" s="3">
        <v>44823</v>
      </c>
      <c r="AR55" s="3">
        <v>44850</v>
      </c>
      <c r="AS55" s="3">
        <v>44850</v>
      </c>
      <c r="AT55" s="1" t="s">
        <v>588</v>
      </c>
      <c r="AU55" s="1" t="s">
        <v>816</v>
      </c>
      <c r="AV55" s="3">
        <v>44861</v>
      </c>
      <c r="AW55" s="3">
        <v>44861</v>
      </c>
      <c r="AX55" s="3">
        <v>44874</v>
      </c>
      <c r="AY55" s="3">
        <v>44874</v>
      </c>
      <c r="BB55" s="3"/>
      <c r="BC55" s="3"/>
      <c r="BD55" s="3"/>
      <c r="BE55" s="3"/>
      <c r="BF55" s="3">
        <v>44874</v>
      </c>
      <c r="BG55" s="3">
        <v>44875</v>
      </c>
      <c r="BH55" s="3">
        <v>44876</v>
      </c>
      <c r="BI55" s="3">
        <v>44890</v>
      </c>
      <c r="BJ55" s="3">
        <v>44883</v>
      </c>
      <c r="BK55" s="3">
        <v>44890</v>
      </c>
      <c r="BL55" s="3">
        <v>44890</v>
      </c>
      <c r="BM55" s="3">
        <v>44893</v>
      </c>
      <c r="BN55" s="3">
        <v>44894</v>
      </c>
      <c r="BO55" s="2">
        <v>58</v>
      </c>
      <c r="BP55" s="2">
        <v>58</v>
      </c>
      <c r="BQ55" s="2">
        <v>16</v>
      </c>
      <c r="BR55" s="2">
        <v>80</v>
      </c>
      <c r="BS55" s="1" t="s">
        <v>681</v>
      </c>
      <c r="BU55" s="1" t="s">
        <v>783</v>
      </c>
      <c r="BV55" s="2">
        <v>9660001497</v>
      </c>
      <c r="BW55" s="2">
        <v>9</v>
      </c>
    </row>
    <row r="56" spans="3:75">
      <c r="C56" s="28">
        <f t="shared" si="1"/>
        <v>2</v>
      </c>
      <c r="D56" s="19" t="str">
        <f t="shared" si="2"/>
        <v>M2228511BK16000</v>
      </c>
      <c r="E56" s="28">
        <f t="shared" si="3"/>
        <v>1</v>
      </c>
      <c r="F56" s="9">
        <f t="shared" si="4"/>
        <v>9660001498</v>
      </c>
      <c r="G56" s="10">
        <f t="shared" si="5"/>
        <v>44810</v>
      </c>
      <c r="H56" s="9" t="str">
        <f t="shared" si="6"/>
        <v>TVC22000293</v>
      </c>
      <c r="I56" s="11" t="str">
        <f t="shared" si="7"/>
        <v>MR30G(BR)|1.28.0</v>
      </c>
      <c r="J56" s="6" t="str">
        <f t="shared" si="8"/>
        <v>0850800096</v>
      </c>
      <c r="K56" s="12">
        <f t="shared" si="9"/>
        <v>16000</v>
      </c>
      <c r="L56" s="12">
        <f t="shared" si="10"/>
        <v>16000</v>
      </c>
      <c r="M56" s="6" t="str">
        <f t="shared" si="11"/>
        <v>M2228511BK</v>
      </c>
      <c r="N56" s="6" t="str">
        <f t="shared" si="12"/>
        <v>MRSU6082640</v>
      </c>
      <c r="O56" s="13" t="str">
        <f t="shared" si="13"/>
        <v>SUDUN2KSZ013030A</v>
      </c>
      <c r="P56" s="6">
        <f t="shared" si="14"/>
        <v>44874</v>
      </c>
      <c r="Q56" s="6" t="str">
        <f>VLOOKUP(AA56,'[1]TABELA MO'!$D:$D,1,0)</f>
        <v>M2228511BK</v>
      </c>
      <c r="R56" s="6" t="str">
        <f t="shared" si="15"/>
        <v>PO &gt; ok!</v>
      </c>
      <c r="V56" s="3">
        <v>44810</v>
      </c>
      <c r="W56" s="2">
        <v>34</v>
      </c>
      <c r="X56" s="1" t="s">
        <v>841</v>
      </c>
      <c r="Y56" s="1" t="s">
        <v>27</v>
      </c>
      <c r="Z56" s="5" t="s">
        <v>89</v>
      </c>
      <c r="AA56" s="1" t="s">
        <v>122</v>
      </c>
      <c r="AB56" s="2">
        <v>16000</v>
      </c>
      <c r="AC56" s="1" t="s">
        <v>123</v>
      </c>
      <c r="AD56" s="1" t="s">
        <v>124</v>
      </c>
      <c r="AE56" s="1" t="s">
        <v>125</v>
      </c>
      <c r="AF56" s="1" t="s">
        <v>842</v>
      </c>
      <c r="AG56" s="1" t="s">
        <v>115</v>
      </c>
      <c r="AH56" s="1" t="s">
        <v>491</v>
      </c>
      <c r="AI56" s="1" t="s">
        <v>835</v>
      </c>
      <c r="AJ56" s="3">
        <v>44816</v>
      </c>
      <c r="AK56" s="3">
        <v>44816</v>
      </c>
      <c r="AL56" s="3">
        <v>44816</v>
      </c>
      <c r="AM56" s="3">
        <v>44816</v>
      </c>
      <c r="AN56" s="1" t="s">
        <v>587</v>
      </c>
      <c r="AO56" s="1" t="s">
        <v>836</v>
      </c>
      <c r="AP56" s="3">
        <v>44822</v>
      </c>
      <c r="AQ56" s="3">
        <v>44823</v>
      </c>
      <c r="AR56" s="3">
        <v>44850</v>
      </c>
      <c r="AS56" s="3">
        <v>44850</v>
      </c>
      <c r="AT56" s="1" t="s">
        <v>588</v>
      </c>
      <c r="AU56" s="1" t="s">
        <v>816</v>
      </c>
      <c r="AV56" s="3">
        <v>44861</v>
      </c>
      <c r="AW56" s="3">
        <v>44861</v>
      </c>
      <c r="AX56" s="3">
        <v>44874</v>
      </c>
      <c r="AY56" s="3">
        <v>44874</v>
      </c>
      <c r="BB56" s="3"/>
      <c r="BC56" s="3"/>
      <c r="BD56" s="3"/>
      <c r="BE56" s="3"/>
      <c r="BF56" s="3">
        <v>44874</v>
      </c>
      <c r="BG56" s="3">
        <v>44875</v>
      </c>
      <c r="BH56" s="3">
        <v>44876</v>
      </c>
      <c r="BI56" s="3">
        <v>44879</v>
      </c>
      <c r="BJ56" s="3">
        <v>44883</v>
      </c>
      <c r="BK56" s="3">
        <v>44879</v>
      </c>
      <c r="BL56" s="3">
        <v>44879</v>
      </c>
      <c r="BM56" s="3">
        <v>44881</v>
      </c>
      <c r="BN56" s="3">
        <v>44894</v>
      </c>
      <c r="BO56" s="2">
        <v>58</v>
      </c>
      <c r="BP56" s="2">
        <v>58</v>
      </c>
      <c r="BQ56" s="2">
        <v>5</v>
      </c>
      <c r="BR56" s="2">
        <v>69</v>
      </c>
      <c r="BS56" s="1" t="s">
        <v>681</v>
      </c>
      <c r="BV56" s="2">
        <v>9660001498</v>
      </c>
      <c r="BW56" s="2">
        <v>9</v>
      </c>
    </row>
    <row r="57" spans="3:75">
      <c r="C57" s="28">
        <f t="shared" si="1"/>
        <v>2</v>
      </c>
      <c r="D57" s="19" t="str">
        <f t="shared" si="2"/>
        <v>M2228511BK16000</v>
      </c>
      <c r="E57" s="28">
        <f t="shared" si="3"/>
        <v>1</v>
      </c>
      <c r="F57" s="9">
        <f t="shared" si="4"/>
        <v>9660001499</v>
      </c>
      <c r="G57" s="10">
        <f t="shared" si="5"/>
        <v>44810</v>
      </c>
      <c r="H57" s="9" t="str">
        <f t="shared" si="6"/>
        <v>TVC22000294</v>
      </c>
      <c r="I57" s="11" t="str">
        <f t="shared" si="7"/>
        <v>MR30G(BR)|1.28.0</v>
      </c>
      <c r="J57" s="6" t="str">
        <f t="shared" si="8"/>
        <v>0850800096</v>
      </c>
      <c r="K57" s="12">
        <f t="shared" si="9"/>
        <v>16000</v>
      </c>
      <c r="L57" s="12">
        <f t="shared" si="10"/>
        <v>16000</v>
      </c>
      <c r="M57" s="6" t="str">
        <f t="shared" si="11"/>
        <v>M2228511BK</v>
      </c>
      <c r="N57" s="6" t="str">
        <f t="shared" si="12"/>
        <v>MRSU4149982</v>
      </c>
      <c r="O57" s="13" t="str">
        <f t="shared" si="13"/>
        <v>SUDUN2KSZ013030A</v>
      </c>
      <c r="P57" s="6">
        <f t="shared" si="14"/>
        <v>44874</v>
      </c>
      <c r="Q57" s="6" t="str">
        <f>VLOOKUP(AA57,'[1]TABELA MO'!$D:$D,1,0)</f>
        <v>M2228511BK</v>
      </c>
      <c r="R57" s="6" t="str">
        <f t="shared" si="15"/>
        <v>PO &gt; ok!</v>
      </c>
      <c r="V57" s="3">
        <v>44810</v>
      </c>
      <c r="W57" s="2"/>
      <c r="X57" s="1" t="s">
        <v>843</v>
      </c>
      <c r="Y57" s="1" t="s">
        <v>27</v>
      </c>
      <c r="Z57" s="5" t="s">
        <v>89</v>
      </c>
      <c r="AA57" s="1" t="s">
        <v>122</v>
      </c>
      <c r="AB57" s="2">
        <v>16000</v>
      </c>
      <c r="AC57" s="1" t="s">
        <v>126</v>
      </c>
      <c r="AD57" s="1" t="s">
        <v>127</v>
      </c>
      <c r="AE57" s="1" t="s">
        <v>128</v>
      </c>
      <c r="AG57" s="1" t="s">
        <v>115</v>
      </c>
      <c r="AH57" s="1" t="s">
        <v>491</v>
      </c>
      <c r="AI57" s="1" t="s">
        <v>835</v>
      </c>
      <c r="AJ57" s="3">
        <v>44816</v>
      </c>
      <c r="AK57" s="3">
        <v>44816</v>
      </c>
      <c r="AL57" s="3">
        <v>44816</v>
      </c>
      <c r="AM57" s="3">
        <v>44816</v>
      </c>
      <c r="AN57" s="1" t="s">
        <v>587</v>
      </c>
      <c r="AO57" s="1" t="s">
        <v>836</v>
      </c>
      <c r="AP57" s="3">
        <v>44822</v>
      </c>
      <c r="AQ57" s="3">
        <v>44823</v>
      </c>
      <c r="AR57" s="3">
        <v>44850</v>
      </c>
      <c r="AS57" s="3">
        <v>44850</v>
      </c>
      <c r="AT57" s="1" t="s">
        <v>588</v>
      </c>
      <c r="AU57" s="1" t="s">
        <v>816</v>
      </c>
      <c r="AV57" s="3">
        <v>44861</v>
      </c>
      <c r="AW57" s="3">
        <v>44861</v>
      </c>
      <c r="AX57" s="3">
        <v>44874</v>
      </c>
      <c r="AY57" s="3">
        <v>44874</v>
      </c>
      <c r="BB57" s="3"/>
      <c r="BC57" s="3"/>
      <c r="BD57" s="3"/>
      <c r="BE57" s="3"/>
      <c r="BF57" s="3">
        <v>44874</v>
      </c>
      <c r="BG57" s="3">
        <v>44875</v>
      </c>
      <c r="BH57" s="3">
        <v>44876</v>
      </c>
      <c r="BI57" s="3">
        <v>44879</v>
      </c>
      <c r="BJ57" s="3">
        <v>44883</v>
      </c>
      <c r="BK57" s="3">
        <v>44879</v>
      </c>
      <c r="BL57" s="3">
        <v>44879</v>
      </c>
      <c r="BM57" s="3">
        <v>44881</v>
      </c>
      <c r="BN57" s="3">
        <v>44894</v>
      </c>
      <c r="BO57" s="2">
        <v>58</v>
      </c>
      <c r="BP57" s="2">
        <v>58</v>
      </c>
      <c r="BQ57" s="2">
        <v>5</v>
      </c>
      <c r="BR57" s="2">
        <v>69</v>
      </c>
      <c r="BS57" s="1" t="s">
        <v>681</v>
      </c>
      <c r="BV57" s="2">
        <v>9660001499</v>
      </c>
      <c r="BW57" s="2">
        <v>9</v>
      </c>
    </row>
    <row r="58" spans="3:75">
      <c r="C58" s="28">
        <f t="shared" si="1"/>
        <v>2</v>
      </c>
      <c r="D58" s="19" t="str">
        <f t="shared" si="2"/>
        <v>M2229136BK14200</v>
      </c>
      <c r="E58" s="28">
        <f t="shared" si="3"/>
        <v>1</v>
      </c>
      <c r="F58" s="9">
        <f t="shared" si="4"/>
        <v>9660001503</v>
      </c>
      <c r="G58" s="10">
        <f t="shared" si="5"/>
        <v>44819</v>
      </c>
      <c r="H58" s="9" t="str">
        <f t="shared" si="6"/>
        <v>TVC22000299</v>
      </c>
      <c r="I58" s="11" t="str">
        <f t="shared" si="7"/>
        <v>EC220-G5(BR)|2.28.0</v>
      </c>
      <c r="J58" s="6" t="str">
        <f t="shared" si="8"/>
        <v>0150803870</v>
      </c>
      <c r="K58" s="12">
        <f t="shared" si="9"/>
        <v>14200</v>
      </c>
      <c r="L58" s="12">
        <f t="shared" si="10"/>
        <v>14200</v>
      </c>
      <c r="M58" s="6" t="str">
        <f t="shared" si="11"/>
        <v>M2229136BK</v>
      </c>
      <c r="N58" s="6" t="str">
        <f t="shared" si="12"/>
        <v>MRKU5957560</v>
      </c>
      <c r="O58" s="13" t="str">
        <f t="shared" si="13"/>
        <v>SUDUN2KSZ013605A</v>
      </c>
      <c r="P58" s="6">
        <f t="shared" si="14"/>
        <v>44877</v>
      </c>
      <c r="Q58" s="6" t="e">
        <f>VLOOKUP(AA58,'[1]TABELA MO'!$D:$D,1,0)</f>
        <v>#N/A</v>
      </c>
      <c r="R58" s="6" t="str">
        <f t="shared" si="15"/>
        <v>PO &gt; ok!</v>
      </c>
      <c r="V58" s="3">
        <v>44819</v>
      </c>
      <c r="W58" s="2">
        <v>35</v>
      </c>
      <c r="X58" s="1" t="s">
        <v>844</v>
      </c>
      <c r="Y58" s="1" t="s">
        <v>15</v>
      </c>
      <c r="Z58" s="5" t="s">
        <v>96</v>
      </c>
      <c r="AA58" s="1" t="s">
        <v>129</v>
      </c>
      <c r="AB58" s="2">
        <v>14200</v>
      </c>
      <c r="AC58" s="1" t="s">
        <v>130</v>
      </c>
      <c r="AD58" s="1" t="s">
        <v>131</v>
      </c>
      <c r="AE58" s="1" t="s">
        <v>132</v>
      </c>
      <c r="AF58" s="1" t="s">
        <v>845</v>
      </c>
      <c r="AG58" s="1" t="s">
        <v>115</v>
      </c>
      <c r="AH58" s="1" t="s">
        <v>491</v>
      </c>
      <c r="AI58" s="1" t="s">
        <v>846</v>
      </c>
      <c r="AJ58" s="3">
        <v>44823</v>
      </c>
      <c r="AK58" s="3">
        <v>44823</v>
      </c>
      <c r="AL58" s="3">
        <v>44823</v>
      </c>
      <c r="AM58" s="3">
        <v>44823</v>
      </c>
      <c r="AN58" s="1" t="s">
        <v>587</v>
      </c>
      <c r="AO58" s="1" t="s">
        <v>847</v>
      </c>
      <c r="AP58" s="3">
        <v>44828</v>
      </c>
      <c r="AQ58" s="3">
        <v>44828</v>
      </c>
      <c r="AR58" s="3">
        <v>44857</v>
      </c>
      <c r="AS58" s="3">
        <v>44857</v>
      </c>
      <c r="AT58" s="1" t="s">
        <v>588</v>
      </c>
      <c r="AU58" s="1" t="s">
        <v>848</v>
      </c>
      <c r="AV58" s="3">
        <v>44863</v>
      </c>
      <c r="AW58" s="3">
        <v>44863</v>
      </c>
      <c r="AX58" s="3">
        <v>44877</v>
      </c>
      <c r="AY58" s="3">
        <v>44877</v>
      </c>
      <c r="BB58" s="3"/>
      <c r="BC58" s="3"/>
      <c r="BD58" s="3"/>
      <c r="BE58" s="3"/>
      <c r="BF58" s="3">
        <v>44877</v>
      </c>
      <c r="BG58" s="3">
        <v>44881</v>
      </c>
      <c r="BH58" s="3">
        <v>44882</v>
      </c>
      <c r="BI58" s="3">
        <v>44894</v>
      </c>
      <c r="BJ58" s="3">
        <v>44886</v>
      </c>
      <c r="BK58" s="3">
        <v>44894</v>
      </c>
      <c r="BL58" s="3">
        <v>44894</v>
      </c>
      <c r="BM58" s="3">
        <v>44895</v>
      </c>
      <c r="BN58" s="3">
        <v>44897</v>
      </c>
      <c r="BO58" s="2">
        <v>54</v>
      </c>
      <c r="BP58" s="2">
        <v>54</v>
      </c>
      <c r="BQ58" s="2">
        <v>17</v>
      </c>
      <c r="BR58" s="2">
        <v>75</v>
      </c>
      <c r="BS58" s="1" t="s">
        <v>681</v>
      </c>
      <c r="BU58" s="1" t="s">
        <v>783</v>
      </c>
      <c r="BV58" s="2">
        <v>9660001503</v>
      </c>
      <c r="BW58" s="2">
        <v>9</v>
      </c>
    </row>
    <row r="59" spans="3:75">
      <c r="C59" s="28">
        <f t="shared" si="1"/>
        <v>2</v>
      </c>
      <c r="D59" s="19" t="str">
        <f t="shared" si="2"/>
        <v>M2229136BK14200</v>
      </c>
      <c r="E59" s="28">
        <f t="shared" si="3"/>
        <v>1</v>
      </c>
      <c r="F59" s="9">
        <f t="shared" si="4"/>
        <v>9660001504</v>
      </c>
      <c r="G59" s="10">
        <f t="shared" si="5"/>
        <v>44818</v>
      </c>
      <c r="H59" s="9" t="str">
        <f t="shared" si="6"/>
        <v>TVC22000300</v>
      </c>
      <c r="I59" s="11" t="str">
        <f t="shared" si="7"/>
        <v>EC220-G5(BR)|2.28.0</v>
      </c>
      <c r="J59" s="6" t="str">
        <f t="shared" si="8"/>
        <v>0150803870</v>
      </c>
      <c r="K59" s="12">
        <f t="shared" si="9"/>
        <v>14200</v>
      </c>
      <c r="L59" s="12">
        <f t="shared" si="10"/>
        <v>14200</v>
      </c>
      <c r="M59" s="6" t="str">
        <f t="shared" si="11"/>
        <v>M2229136BK</v>
      </c>
      <c r="N59" s="6" t="str">
        <f t="shared" si="12"/>
        <v>PONU8045291</v>
      </c>
      <c r="O59" s="13" t="str">
        <f t="shared" si="13"/>
        <v>SUDUN2KSZ013605A</v>
      </c>
      <c r="P59" s="6">
        <f t="shared" si="14"/>
        <v>44877</v>
      </c>
      <c r="Q59" s="6" t="e">
        <f>VLOOKUP(AA59,'[1]TABELA MO'!$D:$D,1,0)</f>
        <v>#N/A</v>
      </c>
      <c r="R59" s="6" t="str">
        <f t="shared" si="15"/>
        <v>PO &gt; ok!</v>
      </c>
      <c r="V59" s="3">
        <v>44818</v>
      </c>
      <c r="W59" s="2"/>
      <c r="X59" s="1" t="s">
        <v>849</v>
      </c>
      <c r="Y59" s="1" t="s">
        <v>15</v>
      </c>
      <c r="Z59" s="5" t="s">
        <v>96</v>
      </c>
      <c r="AA59" s="1" t="s">
        <v>129</v>
      </c>
      <c r="AB59" s="2">
        <v>14200</v>
      </c>
      <c r="AC59" s="1" t="s">
        <v>850</v>
      </c>
      <c r="AD59" s="1" t="s">
        <v>133</v>
      </c>
      <c r="AE59" s="1" t="s">
        <v>134</v>
      </c>
      <c r="AG59" s="1" t="s">
        <v>115</v>
      </c>
      <c r="AH59" s="1" t="s">
        <v>491</v>
      </c>
      <c r="AI59" s="1" t="s">
        <v>846</v>
      </c>
      <c r="AJ59" s="3">
        <v>44823</v>
      </c>
      <c r="AK59" s="3">
        <v>44823</v>
      </c>
      <c r="AL59" s="3">
        <v>44823</v>
      </c>
      <c r="AM59" s="3">
        <v>44823</v>
      </c>
      <c r="AN59" s="1" t="s">
        <v>587</v>
      </c>
      <c r="AO59" s="1" t="s">
        <v>847</v>
      </c>
      <c r="AP59" s="3">
        <v>44828</v>
      </c>
      <c r="AQ59" s="3">
        <v>44828</v>
      </c>
      <c r="AR59" s="3">
        <v>44857</v>
      </c>
      <c r="AS59" s="3">
        <v>44857</v>
      </c>
      <c r="AT59" s="1" t="s">
        <v>588</v>
      </c>
      <c r="AU59" s="1" t="s">
        <v>848</v>
      </c>
      <c r="AV59" s="3">
        <v>44863</v>
      </c>
      <c r="AW59" s="3">
        <v>44863</v>
      </c>
      <c r="AX59" s="3">
        <v>44877</v>
      </c>
      <c r="AY59" s="3">
        <v>44877</v>
      </c>
      <c r="BB59" s="3"/>
      <c r="BC59" s="3"/>
      <c r="BD59" s="3"/>
      <c r="BE59" s="3"/>
      <c r="BF59" s="3">
        <v>44877</v>
      </c>
      <c r="BG59" s="3">
        <v>44881</v>
      </c>
      <c r="BH59" s="3">
        <v>44882</v>
      </c>
      <c r="BI59" s="3">
        <v>44894</v>
      </c>
      <c r="BJ59" s="3">
        <v>44886</v>
      </c>
      <c r="BK59" s="3">
        <v>44894</v>
      </c>
      <c r="BL59" s="3">
        <v>44894</v>
      </c>
      <c r="BM59" s="3">
        <v>44895</v>
      </c>
      <c r="BN59" s="3">
        <v>44897</v>
      </c>
      <c r="BO59" s="2">
        <v>54</v>
      </c>
      <c r="BP59" s="2">
        <v>54</v>
      </c>
      <c r="BQ59" s="2">
        <v>17</v>
      </c>
      <c r="BR59" s="2">
        <v>76</v>
      </c>
      <c r="BS59" s="1" t="s">
        <v>681</v>
      </c>
      <c r="BU59" s="1" t="s">
        <v>783</v>
      </c>
      <c r="BV59" s="2">
        <v>9660001504</v>
      </c>
      <c r="BW59" s="2">
        <v>9</v>
      </c>
    </row>
    <row r="60" spans="3:75">
      <c r="C60" s="28">
        <f t="shared" si="1"/>
        <v>2</v>
      </c>
      <c r="D60" s="19" t="str">
        <f t="shared" si="2"/>
        <v>M2229137BK16000</v>
      </c>
      <c r="E60" s="28">
        <f t="shared" si="3"/>
        <v>1</v>
      </c>
      <c r="F60" s="9">
        <f t="shared" si="4"/>
        <v>9660001505</v>
      </c>
      <c r="G60" s="10">
        <f t="shared" si="5"/>
        <v>44819</v>
      </c>
      <c r="H60" s="9" t="str">
        <f t="shared" si="6"/>
        <v>TVC22000301</v>
      </c>
      <c r="I60" s="11" t="str">
        <f t="shared" si="7"/>
        <v>MR30G(BR)|1.28.0</v>
      </c>
      <c r="J60" s="6" t="str">
        <f t="shared" si="8"/>
        <v>0850800096</v>
      </c>
      <c r="K60" s="12">
        <f t="shared" si="9"/>
        <v>16000</v>
      </c>
      <c r="L60" s="12">
        <f t="shared" si="10"/>
        <v>16000</v>
      </c>
      <c r="M60" s="6" t="str">
        <f t="shared" si="11"/>
        <v>M2229137BK</v>
      </c>
      <c r="N60" s="6" t="str">
        <f t="shared" si="12"/>
        <v>MRSU4871995</v>
      </c>
      <c r="O60" s="13" t="str">
        <f t="shared" si="13"/>
        <v>SUDUN2KSZ013611A</v>
      </c>
      <c r="P60" s="6">
        <f t="shared" si="14"/>
        <v>44877</v>
      </c>
      <c r="Q60" s="6" t="str">
        <f>VLOOKUP(AA60,'[1]TABELA MO'!$D:$D,1,0)</f>
        <v>M2229137BK</v>
      </c>
      <c r="R60" s="6" t="str">
        <f t="shared" si="15"/>
        <v>PO &gt; ok!</v>
      </c>
      <c r="V60" s="3">
        <v>44819</v>
      </c>
      <c r="W60" s="2">
        <v>36</v>
      </c>
      <c r="X60" s="1" t="s">
        <v>851</v>
      </c>
      <c r="Y60" s="1" t="s">
        <v>27</v>
      </c>
      <c r="Z60" s="5" t="s">
        <v>89</v>
      </c>
      <c r="AA60" s="1" t="s">
        <v>135</v>
      </c>
      <c r="AB60" s="2">
        <v>16000</v>
      </c>
      <c r="AC60" s="1" t="s">
        <v>136</v>
      </c>
      <c r="AD60" s="1" t="s">
        <v>137</v>
      </c>
      <c r="AE60" s="1" t="s">
        <v>138</v>
      </c>
      <c r="AF60" s="1" t="s">
        <v>852</v>
      </c>
      <c r="AG60" s="1" t="s">
        <v>115</v>
      </c>
      <c r="AH60" s="1" t="s">
        <v>491</v>
      </c>
      <c r="AI60" s="1" t="s">
        <v>846</v>
      </c>
      <c r="AJ60" s="3">
        <v>44823</v>
      </c>
      <c r="AK60" s="3">
        <v>44823</v>
      </c>
      <c r="AL60" s="3">
        <v>44823</v>
      </c>
      <c r="AM60" s="3">
        <v>44823</v>
      </c>
      <c r="AN60" s="1" t="s">
        <v>587</v>
      </c>
      <c r="AO60" s="1" t="s">
        <v>847</v>
      </c>
      <c r="AP60" s="3">
        <v>44828</v>
      </c>
      <c r="AQ60" s="3">
        <v>44828</v>
      </c>
      <c r="AR60" s="3">
        <v>44857</v>
      </c>
      <c r="AS60" s="3">
        <v>44857</v>
      </c>
      <c r="AT60" s="1" t="s">
        <v>588</v>
      </c>
      <c r="AU60" s="1" t="s">
        <v>848</v>
      </c>
      <c r="AV60" s="3">
        <v>44863</v>
      </c>
      <c r="AW60" s="3">
        <v>44863</v>
      </c>
      <c r="AX60" s="3">
        <v>44877</v>
      </c>
      <c r="AY60" s="3">
        <v>44877</v>
      </c>
      <c r="BB60" s="3"/>
      <c r="BC60" s="3"/>
      <c r="BD60" s="3"/>
      <c r="BE60" s="3"/>
      <c r="BF60" s="3">
        <v>44877</v>
      </c>
      <c r="BG60" s="3">
        <v>44881</v>
      </c>
      <c r="BH60" s="3">
        <v>44882</v>
      </c>
      <c r="BI60" s="3">
        <v>44890</v>
      </c>
      <c r="BJ60" s="3">
        <v>44886</v>
      </c>
      <c r="BK60" s="3">
        <v>44893</v>
      </c>
      <c r="BL60" s="3">
        <v>44890</v>
      </c>
      <c r="BM60" s="3">
        <v>44893</v>
      </c>
      <c r="BN60" s="3">
        <v>44897</v>
      </c>
      <c r="BO60" s="2">
        <v>54</v>
      </c>
      <c r="BP60" s="2">
        <v>54</v>
      </c>
      <c r="BQ60" s="2">
        <v>13</v>
      </c>
      <c r="BR60" s="2">
        <v>71</v>
      </c>
      <c r="BS60" s="1" t="s">
        <v>681</v>
      </c>
      <c r="BU60" s="1" t="s">
        <v>783</v>
      </c>
      <c r="BV60" s="2">
        <v>9660001505</v>
      </c>
      <c r="BW60" s="2">
        <v>9</v>
      </c>
    </row>
    <row r="61" spans="3:75">
      <c r="C61" s="28">
        <f t="shared" si="1"/>
        <v>2</v>
      </c>
      <c r="D61" s="19" t="str">
        <f t="shared" si="2"/>
        <v>M2229137BK16000</v>
      </c>
      <c r="E61" s="28">
        <f t="shared" si="3"/>
        <v>1</v>
      </c>
      <c r="F61" s="9">
        <f t="shared" si="4"/>
        <v>9660001506</v>
      </c>
      <c r="G61" s="10">
        <f t="shared" si="5"/>
        <v>44818</v>
      </c>
      <c r="H61" s="9" t="str">
        <f t="shared" si="6"/>
        <v>TVC22000302</v>
      </c>
      <c r="I61" s="11" t="str">
        <f t="shared" si="7"/>
        <v>MR30G(BR)|1.28.0</v>
      </c>
      <c r="J61" s="6" t="str">
        <f t="shared" si="8"/>
        <v>0850800096</v>
      </c>
      <c r="K61" s="12">
        <f t="shared" si="9"/>
        <v>16000</v>
      </c>
      <c r="L61" s="12">
        <f t="shared" si="10"/>
        <v>16000</v>
      </c>
      <c r="M61" s="6" t="str">
        <f t="shared" si="11"/>
        <v>M2229137BK</v>
      </c>
      <c r="N61" s="6" t="str">
        <f t="shared" si="12"/>
        <v>MSKU8763257</v>
      </c>
      <c r="O61" s="13" t="str">
        <f t="shared" si="13"/>
        <v>SUDUN2KSZ013611A</v>
      </c>
      <c r="P61" s="6">
        <f t="shared" si="14"/>
        <v>44877</v>
      </c>
      <c r="Q61" s="6" t="str">
        <f>VLOOKUP(AA61,'[1]TABELA MO'!$D:$D,1,0)</f>
        <v>M2229137BK</v>
      </c>
      <c r="R61" s="6" t="str">
        <f t="shared" si="15"/>
        <v>PO &gt; ok!</v>
      </c>
      <c r="V61" s="3">
        <v>44818</v>
      </c>
      <c r="W61" s="2"/>
      <c r="X61" s="1" t="s">
        <v>853</v>
      </c>
      <c r="Y61" s="1" t="s">
        <v>27</v>
      </c>
      <c r="Z61" s="5" t="s">
        <v>89</v>
      </c>
      <c r="AA61" s="1" t="s">
        <v>135</v>
      </c>
      <c r="AB61" s="2">
        <v>16000</v>
      </c>
      <c r="AC61" s="1" t="s">
        <v>139</v>
      </c>
      <c r="AD61" s="1" t="s">
        <v>140</v>
      </c>
      <c r="AE61" s="1" t="s">
        <v>141</v>
      </c>
      <c r="AG61" s="1" t="s">
        <v>115</v>
      </c>
      <c r="AH61" s="1" t="s">
        <v>491</v>
      </c>
      <c r="AI61" s="1" t="s">
        <v>846</v>
      </c>
      <c r="AJ61" s="3">
        <v>44823</v>
      </c>
      <c r="AK61" s="3">
        <v>44823</v>
      </c>
      <c r="AL61" s="3">
        <v>44823</v>
      </c>
      <c r="AM61" s="3">
        <v>44823</v>
      </c>
      <c r="AN61" s="1" t="s">
        <v>587</v>
      </c>
      <c r="AO61" s="1" t="s">
        <v>847</v>
      </c>
      <c r="AP61" s="3">
        <v>44828</v>
      </c>
      <c r="AQ61" s="3">
        <v>44828</v>
      </c>
      <c r="AR61" s="3">
        <v>44857</v>
      </c>
      <c r="AS61" s="3">
        <v>44857</v>
      </c>
      <c r="AT61" s="1" t="s">
        <v>588</v>
      </c>
      <c r="AU61" s="1" t="s">
        <v>848</v>
      </c>
      <c r="AV61" s="3">
        <v>44863</v>
      </c>
      <c r="AW61" s="3">
        <v>44863</v>
      </c>
      <c r="AX61" s="3">
        <v>44877</v>
      </c>
      <c r="AY61" s="3">
        <v>44877</v>
      </c>
      <c r="BB61" s="3"/>
      <c r="BC61" s="3"/>
      <c r="BD61" s="3"/>
      <c r="BE61" s="3"/>
      <c r="BF61" s="3">
        <v>44877</v>
      </c>
      <c r="BG61" s="3">
        <v>44881</v>
      </c>
      <c r="BH61" s="3">
        <v>44882</v>
      </c>
      <c r="BI61" s="3">
        <v>44890</v>
      </c>
      <c r="BJ61" s="3">
        <v>44886</v>
      </c>
      <c r="BK61" s="3">
        <v>44893</v>
      </c>
      <c r="BL61" s="3">
        <v>44890</v>
      </c>
      <c r="BM61" s="3">
        <v>44893</v>
      </c>
      <c r="BN61" s="3">
        <v>44897</v>
      </c>
      <c r="BO61" s="2">
        <v>54</v>
      </c>
      <c r="BP61" s="2">
        <v>54</v>
      </c>
      <c r="BQ61" s="2">
        <v>13</v>
      </c>
      <c r="BR61" s="2">
        <v>72</v>
      </c>
      <c r="BS61" s="1" t="s">
        <v>681</v>
      </c>
      <c r="BU61" s="1" t="s">
        <v>783</v>
      </c>
      <c r="BV61" s="2">
        <v>9660001506</v>
      </c>
      <c r="BW61" s="2">
        <v>9</v>
      </c>
    </row>
    <row r="62" spans="3:75">
      <c r="C62" s="28">
        <f t="shared" si="1"/>
        <v>2</v>
      </c>
      <c r="D62" s="19" t="str">
        <f t="shared" si="2"/>
        <v>M22292K5BK16000</v>
      </c>
      <c r="E62" s="28">
        <f t="shared" si="3"/>
        <v>1</v>
      </c>
      <c r="F62" s="9">
        <f t="shared" si="4"/>
        <v>9660001507</v>
      </c>
      <c r="G62" s="10">
        <f t="shared" si="5"/>
        <v>44826</v>
      </c>
      <c r="H62" s="9" t="str">
        <f t="shared" si="6"/>
        <v>TVC22000307</v>
      </c>
      <c r="I62" s="11" t="str">
        <f t="shared" si="7"/>
        <v>MR30G(BR)|1.28.0</v>
      </c>
      <c r="J62" s="6" t="str">
        <f t="shared" si="8"/>
        <v>0850800096</v>
      </c>
      <c r="K62" s="12">
        <f t="shared" si="9"/>
        <v>16000</v>
      </c>
      <c r="L62" s="12">
        <f t="shared" si="10"/>
        <v>16000</v>
      </c>
      <c r="M62" s="6" t="str">
        <f t="shared" si="11"/>
        <v>M22292K5BK</v>
      </c>
      <c r="N62" s="6" t="str">
        <f t="shared" si="12"/>
        <v>MRSU4262793</v>
      </c>
      <c r="O62" s="13" t="str">
        <f t="shared" si="13"/>
        <v>SUDUN2KSZ013617A</v>
      </c>
      <c r="P62" s="6">
        <f t="shared" si="14"/>
        <v>44880</v>
      </c>
      <c r="Q62" s="6" t="str">
        <f>VLOOKUP(AA62,'[1]TABELA MO'!$D:$D,1,0)</f>
        <v>M22292K5BK</v>
      </c>
      <c r="R62" s="6" t="str">
        <f t="shared" si="15"/>
        <v>PO &gt; ok!</v>
      </c>
      <c r="V62" s="3">
        <v>44826</v>
      </c>
      <c r="W62" s="2">
        <v>37</v>
      </c>
      <c r="X62" s="1" t="s">
        <v>854</v>
      </c>
      <c r="Y62" s="1" t="s">
        <v>27</v>
      </c>
      <c r="Z62" s="5" t="s">
        <v>89</v>
      </c>
      <c r="AA62" s="1" t="s">
        <v>142</v>
      </c>
      <c r="AB62" s="2">
        <v>16000</v>
      </c>
      <c r="AC62" s="1" t="s">
        <v>855</v>
      </c>
      <c r="AD62" s="1" t="s">
        <v>143</v>
      </c>
      <c r="AE62" s="1" t="s">
        <v>856</v>
      </c>
      <c r="AF62" s="1" t="s">
        <v>857</v>
      </c>
      <c r="AG62" s="1" t="s">
        <v>115</v>
      </c>
      <c r="AH62" s="1" t="s">
        <v>491</v>
      </c>
      <c r="AI62" s="1" t="s">
        <v>858</v>
      </c>
      <c r="AJ62" s="3">
        <v>44830</v>
      </c>
      <c r="AK62" s="3">
        <v>44830</v>
      </c>
      <c r="AL62" s="3">
        <v>44830</v>
      </c>
      <c r="AM62" s="3">
        <v>44830</v>
      </c>
      <c r="AN62" s="1" t="s">
        <v>587</v>
      </c>
      <c r="AO62" s="1" t="s">
        <v>859</v>
      </c>
      <c r="AP62" s="3">
        <v>44835</v>
      </c>
      <c r="AQ62" s="3">
        <v>44835</v>
      </c>
      <c r="AR62" s="3">
        <v>44864</v>
      </c>
      <c r="AS62" s="3">
        <v>44864</v>
      </c>
      <c r="AT62" s="1" t="s">
        <v>588</v>
      </c>
      <c r="AU62" s="1" t="s">
        <v>860</v>
      </c>
      <c r="AV62" s="3">
        <v>44871</v>
      </c>
      <c r="AW62" s="3">
        <v>44871</v>
      </c>
      <c r="AX62" s="3">
        <v>44880</v>
      </c>
      <c r="AY62" s="3">
        <v>44880</v>
      </c>
      <c r="BB62" s="3"/>
      <c r="BC62" s="3"/>
      <c r="BD62" s="3"/>
      <c r="BE62" s="3"/>
      <c r="BF62" s="3">
        <v>44880</v>
      </c>
      <c r="BG62" s="3">
        <v>44881</v>
      </c>
      <c r="BH62" s="3">
        <v>44882</v>
      </c>
      <c r="BI62" s="3">
        <v>44888</v>
      </c>
      <c r="BJ62" s="3">
        <v>44889</v>
      </c>
      <c r="BK62" s="3">
        <v>44888</v>
      </c>
      <c r="BL62" s="3">
        <v>44888</v>
      </c>
      <c r="BM62" s="3">
        <v>44890</v>
      </c>
      <c r="BN62" s="3">
        <v>44900</v>
      </c>
      <c r="BO62" s="2">
        <v>50</v>
      </c>
      <c r="BP62" s="2">
        <v>50</v>
      </c>
      <c r="BQ62" s="2">
        <v>8</v>
      </c>
      <c r="BR62" s="2">
        <v>62</v>
      </c>
      <c r="BS62" s="1" t="s">
        <v>681</v>
      </c>
      <c r="BV62" s="2">
        <v>9660001507</v>
      </c>
      <c r="BW62" s="2">
        <v>9</v>
      </c>
    </row>
    <row r="63" spans="3:75">
      <c r="C63" s="28">
        <f t="shared" si="1"/>
        <v>2</v>
      </c>
      <c r="D63" s="19" t="str">
        <f t="shared" si="2"/>
        <v>M22292K5BK16000</v>
      </c>
      <c r="E63" s="28">
        <f t="shared" si="3"/>
        <v>1</v>
      </c>
      <c r="F63" s="9">
        <f t="shared" si="4"/>
        <v>9660001508</v>
      </c>
      <c r="G63" s="10">
        <f t="shared" si="5"/>
        <v>44825</v>
      </c>
      <c r="H63" s="9" t="str">
        <f t="shared" si="6"/>
        <v>TVC22000308</v>
      </c>
      <c r="I63" s="11" t="str">
        <f t="shared" si="7"/>
        <v>MR30G(BR)|1.28.0</v>
      </c>
      <c r="J63" s="6" t="str">
        <f t="shared" si="8"/>
        <v>0850800096</v>
      </c>
      <c r="K63" s="12">
        <f t="shared" si="9"/>
        <v>16000</v>
      </c>
      <c r="L63" s="12">
        <f t="shared" si="10"/>
        <v>16000</v>
      </c>
      <c r="M63" s="6" t="str">
        <f t="shared" si="11"/>
        <v>M22292K5BK</v>
      </c>
      <c r="N63" s="6" t="str">
        <f t="shared" si="12"/>
        <v>TCNU6284316</v>
      </c>
      <c r="O63" s="13" t="str">
        <f t="shared" si="13"/>
        <v>SUDUN2KSZ013617A</v>
      </c>
      <c r="P63" s="6">
        <f t="shared" si="14"/>
        <v>44880</v>
      </c>
      <c r="Q63" s="6" t="str">
        <f>VLOOKUP(AA63,'[1]TABELA MO'!$D:$D,1,0)</f>
        <v>M22292K5BK</v>
      </c>
      <c r="R63" s="6" t="str">
        <f t="shared" si="15"/>
        <v>PO &gt; ok!</v>
      </c>
      <c r="V63" s="3">
        <v>44825</v>
      </c>
      <c r="W63" s="2"/>
      <c r="X63" s="1" t="s">
        <v>861</v>
      </c>
      <c r="Y63" s="1" t="s">
        <v>27</v>
      </c>
      <c r="Z63" s="5" t="s">
        <v>89</v>
      </c>
      <c r="AA63" s="1" t="s">
        <v>142</v>
      </c>
      <c r="AB63" s="2">
        <v>16000</v>
      </c>
      <c r="AC63" s="1" t="s">
        <v>862</v>
      </c>
      <c r="AD63" s="1" t="s">
        <v>144</v>
      </c>
      <c r="AE63" s="1" t="s">
        <v>145</v>
      </c>
      <c r="AG63" s="1" t="s">
        <v>115</v>
      </c>
      <c r="AH63" s="1" t="s">
        <v>491</v>
      </c>
      <c r="AI63" s="1" t="s">
        <v>858</v>
      </c>
      <c r="AJ63" s="3">
        <v>44830</v>
      </c>
      <c r="AK63" s="3">
        <v>44830</v>
      </c>
      <c r="AL63" s="3">
        <v>44830</v>
      </c>
      <c r="AM63" s="3">
        <v>44830</v>
      </c>
      <c r="AN63" s="1" t="s">
        <v>587</v>
      </c>
      <c r="AO63" s="1" t="s">
        <v>859</v>
      </c>
      <c r="AP63" s="3">
        <v>44835</v>
      </c>
      <c r="AQ63" s="3">
        <v>44835</v>
      </c>
      <c r="AR63" s="3">
        <v>44864</v>
      </c>
      <c r="AS63" s="3">
        <v>44864</v>
      </c>
      <c r="AT63" s="1" t="s">
        <v>588</v>
      </c>
      <c r="AU63" s="1" t="s">
        <v>860</v>
      </c>
      <c r="AV63" s="3">
        <v>44871</v>
      </c>
      <c r="AW63" s="3">
        <v>44871</v>
      </c>
      <c r="AX63" s="3">
        <v>44880</v>
      </c>
      <c r="AY63" s="3">
        <v>44880</v>
      </c>
      <c r="BB63" s="3"/>
      <c r="BC63" s="3"/>
      <c r="BD63" s="3"/>
      <c r="BE63" s="3"/>
      <c r="BF63" s="3">
        <v>44880</v>
      </c>
      <c r="BG63" s="3">
        <v>44881</v>
      </c>
      <c r="BH63" s="3">
        <v>44882</v>
      </c>
      <c r="BI63" s="3">
        <v>44888</v>
      </c>
      <c r="BJ63" s="3">
        <v>44889</v>
      </c>
      <c r="BK63" s="3">
        <v>44888</v>
      </c>
      <c r="BL63" s="3">
        <v>44888</v>
      </c>
      <c r="BM63" s="3">
        <v>44890</v>
      </c>
      <c r="BN63" s="3">
        <v>44900</v>
      </c>
      <c r="BO63" s="2">
        <v>50</v>
      </c>
      <c r="BP63" s="2">
        <v>50</v>
      </c>
      <c r="BQ63" s="2">
        <v>8</v>
      </c>
      <c r="BR63" s="2">
        <v>63</v>
      </c>
      <c r="BS63" s="1" t="s">
        <v>681</v>
      </c>
      <c r="BV63" s="2">
        <v>9660001508</v>
      </c>
      <c r="BW63" s="2">
        <v>9</v>
      </c>
    </row>
    <row r="64" spans="3:75">
      <c r="C64" s="28">
        <f t="shared" si="1"/>
        <v>1</v>
      </c>
      <c r="D64" s="19" t="str">
        <f t="shared" si="2"/>
        <v>M22292K6BK7100</v>
      </c>
      <c r="E64" s="28">
        <f t="shared" si="3"/>
        <v>1</v>
      </c>
      <c r="F64" s="9">
        <f t="shared" si="4"/>
        <v>9660001509</v>
      </c>
      <c r="G64" s="10">
        <f t="shared" si="5"/>
        <v>44826</v>
      </c>
      <c r="H64" s="9" t="str">
        <f t="shared" si="6"/>
        <v>TVC22000309</v>
      </c>
      <c r="I64" s="11" t="str">
        <f t="shared" si="7"/>
        <v>EC220-G5(BR)|2.28.0</v>
      </c>
      <c r="J64" s="6" t="str">
        <f t="shared" si="8"/>
        <v>0150803870</v>
      </c>
      <c r="K64" s="12">
        <f t="shared" si="9"/>
        <v>7100</v>
      </c>
      <c r="L64" s="12">
        <f t="shared" si="10"/>
        <v>7100</v>
      </c>
      <c r="M64" s="6" t="str">
        <f t="shared" si="11"/>
        <v>M22292K6BK</v>
      </c>
      <c r="N64" s="6" t="str">
        <f t="shared" si="12"/>
        <v>MRKU3355142</v>
      </c>
      <c r="O64" s="13" t="str">
        <f t="shared" si="13"/>
        <v>SUDUN2KSZ013636A</v>
      </c>
      <c r="P64" s="6">
        <f t="shared" si="14"/>
        <v>44880</v>
      </c>
      <c r="Q64" s="6" t="e">
        <f>VLOOKUP(AA64,'[1]TABELA MO'!$D:$D,1,0)</f>
        <v>#N/A</v>
      </c>
      <c r="R64" s="6" t="str">
        <f t="shared" si="15"/>
        <v>PO &gt; ok!</v>
      </c>
      <c r="V64" s="3">
        <v>44826</v>
      </c>
      <c r="W64" s="2">
        <v>38</v>
      </c>
      <c r="X64" s="1" t="s">
        <v>146</v>
      </c>
      <c r="Y64" s="1" t="s">
        <v>15</v>
      </c>
      <c r="Z64" s="5" t="s">
        <v>96</v>
      </c>
      <c r="AA64" s="1" t="s">
        <v>147</v>
      </c>
      <c r="AB64" s="2">
        <v>7100</v>
      </c>
      <c r="AC64" s="1" t="s">
        <v>148</v>
      </c>
      <c r="AD64" s="1" t="s">
        <v>149</v>
      </c>
      <c r="AE64" s="1" t="s">
        <v>150</v>
      </c>
      <c r="AF64" s="1" t="s">
        <v>863</v>
      </c>
      <c r="AG64" s="1" t="s">
        <v>115</v>
      </c>
      <c r="AH64" s="1" t="s">
        <v>491</v>
      </c>
      <c r="AI64" s="1" t="s">
        <v>858</v>
      </c>
      <c r="AJ64" s="3">
        <v>44830</v>
      </c>
      <c r="AK64" s="3">
        <v>44830</v>
      </c>
      <c r="AL64" s="3">
        <v>44830</v>
      </c>
      <c r="AM64" s="3">
        <v>44830</v>
      </c>
      <c r="AN64" s="1" t="s">
        <v>587</v>
      </c>
      <c r="AO64" s="1" t="s">
        <v>859</v>
      </c>
      <c r="AP64" s="3">
        <v>44835</v>
      </c>
      <c r="AQ64" s="3">
        <v>44835</v>
      </c>
      <c r="AR64" s="3">
        <v>44864</v>
      </c>
      <c r="AS64" s="3">
        <v>44864</v>
      </c>
      <c r="AT64" s="1" t="s">
        <v>588</v>
      </c>
      <c r="AU64" s="1" t="s">
        <v>860</v>
      </c>
      <c r="AV64" s="3">
        <v>44871</v>
      </c>
      <c r="AW64" s="3">
        <v>44871</v>
      </c>
      <c r="AX64" s="3">
        <v>44880</v>
      </c>
      <c r="AY64" s="3">
        <v>44880</v>
      </c>
      <c r="BB64" s="3"/>
      <c r="BC64" s="3"/>
      <c r="BD64" s="3"/>
      <c r="BE64" s="3"/>
      <c r="BF64" s="3">
        <v>44880</v>
      </c>
      <c r="BG64" s="3">
        <v>44881</v>
      </c>
      <c r="BH64" s="3">
        <v>44882</v>
      </c>
      <c r="BI64" s="3">
        <v>44896</v>
      </c>
      <c r="BJ64" s="3">
        <v>44889</v>
      </c>
      <c r="BK64" s="3">
        <v>44896</v>
      </c>
      <c r="BL64" s="3">
        <v>44897</v>
      </c>
      <c r="BM64" s="3">
        <v>44901</v>
      </c>
      <c r="BN64" s="3">
        <v>44900</v>
      </c>
      <c r="BO64" s="2">
        <v>50</v>
      </c>
      <c r="BP64" s="2">
        <v>50</v>
      </c>
      <c r="BQ64" s="2">
        <v>17</v>
      </c>
      <c r="BR64" s="2">
        <v>71</v>
      </c>
      <c r="BS64" s="1" t="s">
        <v>681</v>
      </c>
      <c r="BU64" s="1" t="s">
        <v>783</v>
      </c>
      <c r="BV64" s="2">
        <v>9660001509</v>
      </c>
      <c r="BW64" s="2">
        <v>9</v>
      </c>
    </row>
    <row r="65" spans="3:75">
      <c r="C65" s="28">
        <f t="shared" si="1"/>
        <v>2</v>
      </c>
      <c r="D65" s="19" t="str">
        <f t="shared" si="2"/>
        <v>M22292K7BK7300</v>
      </c>
      <c r="E65" s="28">
        <f t="shared" si="3"/>
        <v>1</v>
      </c>
      <c r="F65" s="9">
        <f t="shared" si="4"/>
        <v>9660001510</v>
      </c>
      <c r="G65" s="10">
        <f t="shared" si="5"/>
        <v>44825</v>
      </c>
      <c r="H65" s="9" t="str">
        <f t="shared" si="6"/>
        <v>TVC22000310</v>
      </c>
      <c r="I65" s="11" t="str">
        <f t="shared" si="7"/>
        <v>EC225-G5(BR)|1.8.0</v>
      </c>
      <c r="J65" s="6" t="str">
        <f t="shared" si="8"/>
        <v>0150803897</v>
      </c>
      <c r="K65" s="12">
        <f t="shared" si="9"/>
        <v>7300</v>
      </c>
      <c r="L65" s="12">
        <f t="shared" si="10"/>
        <v>7300</v>
      </c>
      <c r="M65" s="6" t="str">
        <f t="shared" si="11"/>
        <v>M22292K7BK</v>
      </c>
      <c r="N65" s="6" t="str">
        <f t="shared" si="12"/>
        <v>TLLU5112864</v>
      </c>
      <c r="O65" s="13" t="str">
        <f t="shared" si="13"/>
        <v>SUDUN2KSZ013615A</v>
      </c>
      <c r="P65" s="6">
        <f t="shared" si="14"/>
        <v>44880</v>
      </c>
      <c r="Q65" s="6" t="str">
        <f>VLOOKUP(AA65,'[1]TABELA MO'!$D:$D,1,0)</f>
        <v>M22292K7BK</v>
      </c>
      <c r="R65" s="6" t="str">
        <f t="shared" si="15"/>
        <v>PO &gt; ok!</v>
      </c>
      <c r="V65" s="3">
        <v>44825</v>
      </c>
      <c r="W65" s="2">
        <v>39</v>
      </c>
      <c r="X65" s="1" t="s">
        <v>864</v>
      </c>
      <c r="Y65" s="1" t="s">
        <v>24</v>
      </c>
      <c r="Z65" s="5" t="s">
        <v>84</v>
      </c>
      <c r="AA65" s="1" t="s">
        <v>151</v>
      </c>
      <c r="AB65" s="2">
        <v>7300</v>
      </c>
      <c r="AC65" s="1" t="s">
        <v>152</v>
      </c>
      <c r="AD65" s="1" t="s">
        <v>153</v>
      </c>
      <c r="AE65" s="1" t="s">
        <v>154</v>
      </c>
      <c r="AF65" s="1" t="s">
        <v>155</v>
      </c>
      <c r="AG65" s="1" t="s">
        <v>115</v>
      </c>
      <c r="AH65" s="1" t="s">
        <v>491</v>
      </c>
      <c r="AI65" s="1" t="s">
        <v>858</v>
      </c>
      <c r="AJ65" s="3">
        <v>44830</v>
      </c>
      <c r="AK65" s="3">
        <v>44830</v>
      </c>
      <c r="AL65" s="3">
        <v>44830</v>
      </c>
      <c r="AM65" s="3">
        <v>44830</v>
      </c>
      <c r="AN65" s="1" t="s">
        <v>587</v>
      </c>
      <c r="AO65" s="1" t="s">
        <v>859</v>
      </c>
      <c r="AP65" s="3">
        <v>44835</v>
      </c>
      <c r="AQ65" s="3">
        <v>44835</v>
      </c>
      <c r="AR65" s="3">
        <v>44864</v>
      </c>
      <c r="AS65" s="3">
        <v>44864</v>
      </c>
      <c r="AT65" s="1" t="s">
        <v>588</v>
      </c>
      <c r="AU65" s="1" t="s">
        <v>860</v>
      </c>
      <c r="AV65" s="3">
        <v>44871</v>
      </c>
      <c r="AW65" s="3">
        <v>44871</v>
      </c>
      <c r="AX65" s="3">
        <v>44880</v>
      </c>
      <c r="AY65" s="3">
        <v>44880</v>
      </c>
      <c r="BB65" s="3"/>
      <c r="BC65" s="3"/>
      <c r="BD65" s="3"/>
      <c r="BE65" s="3"/>
      <c r="BF65" s="3">
        <v>44880</v>
      </c>
      <c r="BG65" s="3">
        <v>44881</v>
      </c>
      <c r="BH65" s="3">
        <v>44882</v>
      </c>
      <c r="BI65" s="3">
        <v>44896</v>
      </c>
      <c r="BJ65" s="3">
        <v>44889</v>
      </c>
      <c r="BK65" s="3">
        <v>44896</v>
      </c>
      <c r="BL65" s="3">
        <v>44897</v>
      </c>
      <c r="BM65" s="3">
        <v>44900</v>
      </c>
      <c r="BN65" s="3">
        <v>44900</v>
      </c>
      <c r="BO65" s="2">
        <v>50</v>
      </c>
      <c r="BP65" s="2">
        <v>50</v>
      </c>
      <c r="BQ65" s="2">
        <v>17</v>
      </c>
      <c r="BR65" s="2">
        <v>72</v>
      </c>
      <c r="BS65" s="1" t="s">
        <v>681</v>
      </c>
      <c r="BU65" s="1" t="s">
        <v>783</v>
      </c>
      <c r="BV65" s="2">
        <v>9660001510</v>
      </c>
      <c r="BW65" s="2">
        <v>9</v>
      </c>
    </row>
    <row r="66" spans="3:75">
      <c r="C66" s="28">
        <f t="shared" si="1"/>
        <v>2</v>
      </c>
      <c r="D66" s="19" t="str">
        <f t="shared" si="2"/>
        <v>M22292K7BK7300</v>
      </c>
      <c r="E66" s="28">
        <f t="shared" si="3"/>
        <v>2</v>
      </c>
      <c r="F66" s="9">
        <f t="shared" si="4"/>
        <v>9660001511</v>
      </c>
      <c r="G66" s="10">
        <f t="shared" si="5"/>
        <v>44825</v>
      </c>
      <c r="H66" s="9" t="str">
        <f t="shared" si="6"/>
        <v>TVC22000311</v>
      </c>
      <c r="I66" s="11" t="str">
        <f t="shared" si="7"/>
        <v>EC225-G5(BR)|1.8.0</v>
      </c>
      <c r="J66" s="6" t="str">
        <f t="shared" si="8"/>
        <v>0150803897</v>
      </c>
      <c r="K66" s="12">
        <f t="shared" si="9"/>
        <v>7300</v>
      </c>
      <c r="L66" s="12">
        <f t="shared" si="10"/>
        <v>10500</v>
      </c>
      <c r="M66" s="6" t="str">
        <f t="shared" si="11"/>
        <v>M22292K7BK</v>
      </c>
      <c r="N66" s="6" t="str">
        <f t="shared" si="12"/>
        <v>TCKU7695960</v>
      </c>
      <c r="O66" s="13" t="str">
        <f t="shared" si="13"/>
        <v>SUDUN2KSZ013616A</v>
      </c>
      <c r="P66" s="6">
        <f t="shared" si="14"/>
        <v>44880</v>
      </c>
      <c r="Q66" s="6" t="str">
        <f>VLOOKUP(AA66,'[1]TABELA MO'!$D:$D,1,0)</f>
        <v>M22292K7BK</v>
      </c>
      <c r="R66" s="6" t="str">
        <f t="shared" si="15"/>
        <v>PO &gt; ok!</v>
      </c>
      <c r="V66" s="3">
        <v>44825</v>
      </c>
      <c r="W66" s="2">
        <v>40</v>
      </c>
      <c r="X66" s="1" t="s">
        <v>865</v>
      </c>
      <c r="Y66" s="1" t="s">
        <v>24</v>
      </c>
      <c r="Z66" s="5" t="s">
        <v>84</v>
      </c>
      <c r="AA66" s="1" t="s">
        <v>151</v>
      </c>
      <c r="AB66" s="2">
        <v>7300</v>
      </c>
      <c r="AC66" s="1" t="s">
        <v>156</v>
      </c>
      <c r="AD66" s="1" t="s">
        <v>157</v>
      </c>
      <c r="AE66" s="1" t="s">
        <v>158</v>
      </c>
      <c r="AF66" s="1" t="s">
        <v>159</v>
      </c>
      <c r="AG66" s="1" t="s">
        <v>115</v>
      </c>
      <c r="AH66" s="1" t="s">
        <v>491</v>
      </c>
      <c r="AI66" s="1" t="s">
        <v>858</v>
      </c>
      <c r="AJ66" s="3">
        <v>44830</v>
      </c>
      <c r="AK66" s="3">
        <v>44830</v>
      </c>
      <c r="AL66" s="3">
        <v>44830</v>
      </c>
      <c r="AM66" s="3">
        <v>44830</v>
      </c>
      <c r="AN66" s="1" t="s">
        <v>587</v>
      </c>
      <c r="AO66" s="1" t="s">
        <v>859</v>
      </c>
      <c r="AP66" s="3">
        <v>44835</v>
      </c>
      <c r="AQ66" s="3">
        <v>44835</v>
      </c>
      <c r="AR66" s="3">
        <v>44864</v>
      </c>
      <c r="AS66" s="3">
        <v>44864</v>
      </c>
      <c r="AT66" s="1" t="s">
        <v>588</v>
      </c>
      <c r="AU66" s="1" t="s">
        <v>860</v>
      </c>
      <c r="AV66" s="3">
        <v>44871</v>
      </c>
      <c r="AW66" s="3">
        <v>44871</v>
      </c>
      <c r="AX66" s="3">
        <v>44880</v>
      </c>
      <c r="AY66" s="3">
        <v>44880</v>
      </c>
      <c r="BB66" s="3"/>
      <c r="BC66" s="3"/>
      <c r="BD66" s="3"/>
      <c r="BE66" s="3"/>
      <c r="BF66" s="3">
        <v>44880</v>
      </c>
      <c r="BG66" s="3">
        <v>44881</v>
      </c>
      <c r="BH66" s="3">
        <v>44882</v>
      </c>
      <c r="BI66" s="3">
        <v>44893</v>
      </c>
      <c r="BJ66" s="3">
        <v>44889</v>
      </c>
      <c r="BK66" s="3">
        <v>44895</v>
      </c>
      <c r="BL66" s="3">
        <v>44893</v>
      </c>
      <c r="BM66" s="3">
        <v>44894</v>
      </c>
      <c r="BN66" s="3">
        <v>44900</v>
      </c>
      <c r="BO66" s="2">
        <v>50</v>
      </c>
      <c r="BP66" s="2">
        <v>50</v>
      </c>
      <c r="BQ66" s="2">
        <v>13</v>
      </c>
      <c r="BR66" s="2">
        <v>68</v>
      </c>
      <c r="BS66" s="1" t="s">
        <v>681</v>
      </c>
      <c r="BU66" s="1" t="s">
        <v>783</v>
      </c>
      <c r="BV66" s="2">
        <v>9660001511</v>
      </c>
      <c r="BW66" s="2">
        <v>9</v>
      </c>
    </row>
    <row r="67" spans="3:75">
      <c r="C67" s="28">
        <f t="shared" si="1"/>
        <v>1</v>
      </c>
      <c r="D67" s="19" t="str">
        <f t="shared" si="2"/>
        <v>M22292K8BK3200</v>
      </c>
      <c r="E67" s="28">
        <f t="shared" si="3"/>
        <v>2</v>
      </c>
      <c r="F67" s="9">
        <f t="shared" si="4"/>
        <v>9660001511</v>
      </c>
      <c r="G67" s="10">
        <f t="shared" si="5"/>
        <v>44825</v>
      </c>
      <c r="H67" s="9" t="str">
        <f t="shared" si="6"/>
        <v>TVC22000311</v>
      </c>
      <c r="I67" s="11" t="str">
        <f t="shared" si="7"/>
        <v>MR70X(BR)|1.8.0</v>
      </c>
      <c r="J67" s="6" t="str">
        <f t="shared" si="8"/>
        <v>0850800106</v>
      </c>
      <c r="K67" s="12">
        <f t="shared" si="9"/>
        <v>3200</v>
      </c>
      <c r="L67" s="12">
        <f t="shared" si="10"/>
        <v>10500</v>
      </c>
      <c r="M67" s="6" t="str">
        <f t="shared" si="11"/>
        <v>M22292K8BK</v>
      </c>
      <c r="N67" s="6" t="str">
        <f t="shared" si="12"/>
        <v>TCKU7695960</v>
      </c>
      <c r="O67" s="13" t="str">
        <f t="shared" si="13"/>
        <v>SUDUN2KSZ013616A</v>
      </c>
      <c r="P67" s="6">
        <f t="shared" si="14"/>
        <v>44880</v>
      </c>
      <c r="Q67" s="6" t="e">
        <f>VLOOKUP(AA67,'[1]TABELA MO'!$D:$D,1,0)</f>
        <v>#N/A</v>
      </c>
      <c r="R67" s="6" t="str">
        <f t="shared" si="15"/>
        <v>PO &gt; ok!</v>
      </c>
      <c r="V67" s="3">
        <v>44825</v>
      </c>
      <c r="W67" s="2"/>
      <c r="Y67" s="1" t="s">
        <v>104</v>
      </c>
      <c r="Z67" s="5" t="s">
        <v>105</v>
      </c>
      <c r="AA67" s="1" t="s">
        <v>160</v>
      </c>
      <c r="AB67" s="2">
        <v>3200</v>
      </c>
      <c r="AG67" s="1" t="s">
        <v>115</v>
      </c>
      <c r="AH67" s="1" t="s">
        <v>491</v>
      </c>
      <c r="AI67" s="1" t="s">
        <v>858</v>
      </c>
      <c r="AJ67" s="3">
        <v>44830</v>
      </c>
      <c r="AK67" s="3">
        <v>44830</v>
      </c>
      <c r="AL67" s="3">
        <v>44830</v>
      </c>
      <c r="AM67" s="3">
        <v>44830</v>
      </c>
      <c r="AN67" s="1" t="s">
        <v>587</v>
      </c>
      <c r="AO67" s="1" t="s">
        <v>859</v>
      </c>
      <c r="AP67" s="3">
        <v>44835</v>
      </c>
      <c r="AQ67" s="3">
        <v>44835</v>
      </c>
      <c r="AR67" s="3">
        <v>44864</v>
      </c>
      <c r="AS67" s="3">
        <v>44864</v>
      </c>
      <c r="AT67" s="1" t="s">
        <v>588</v>
      </c>
      <c r="AU67" s="1" t="s">
        <v>860</v>
      </c>
      <c r="AV67" s="3">
        <v>44871</v>
      </c>
      <c r="AW67" s="3">
        <v>44871</v>
      </c>
      <c r="AX67" s="3">
        <v>44880</v>
      </c>
      <c r="AY67" s="3">
        <v>44880</v>
      </c>
      <c r="BB67" s="3"/>
      <c r="BC67" s="3"/>
      <c r="BD67" s="3"/>
      <c r="BE67" s="3"/>
      <c r="BF67" s="3">
        <v>44880</v>
      </c>
      <c r="BG67" s="3">
        <v>44881</v>
      </c>
      <c r="BH67" s="3">
        <v>44882</v>
      </c>
      <c r="BI67" s="3">
        <v>44893</v>
      </c>
      <c r="BJ67" s="3">
        <v>44889</v>
      </c>
      <c r="BK67" s="3">
        <v>44895</v>
      </c>
      <c r="BL67" s="3">
        <v>44893</v>
      </c>
      <c r="BM67" s="3">
        <v>44894</v>
      </c>
      <c r="BN67" s="3">
        <v>44900</v>
      </c>
      <c r="BO67" s="2">
        <v>50</v>
      </c>
      <c r="BP67" s="2">
        <v>50</v>
      </c>
      <c r="BQ67" s="2">
        <v>13</v>
      </c>
      <c r="BR67" s="2">
        <v>68</v>
      </c>
      <c r="BS67" s="1" t="s">
        <v>681</v>
      </c>
      <c r="BU67" s="1" t="s">
        <v>783</v>
      </c>
      <c r="BV67" s="2">
        <v>9660001511</v>
      </c>
      <c r="BW67" s="2">
        <v>9</v>
      </c>
    </row>
    <row r="68" spans="3:75">
      <c r="C68" s="28">
        <f t="shared" ref="C68:C131" si="16">COUNTIF(D:D,D68)</f>
        <v>1</v>
      </c>
      <c r="D68" s="19" t="str">
        <f t="shared" ref="D68:D131" si="17">M68&amp;K68</f>
        <v>M22293T5SK5100</v>
      </c>
      <c r="E68" s="28">
        <f t="shared" ref="E68:E131" si="18">COUNTIF(H:H,H68)</f>
        <v>1</v>
      </c>
      <c r="F68" s="9">
        <f t="shared" ref="F68:F131" si="19">IF(BV68="","No PO Yet",BV68)</f>
        <v>9660001528</v>
      </c>
      <c r="G68" s="10">
        <f t="shared" ref="G68:G131" si="20">V68</f>
        <v>44832</v>
      </c>
      <c r="H68" s="9" t="str">
        <f t="shared" ref="H68:H131" si="21">IF(X68="",H67,X68)</f>
        <v>TC22000045</v>
      </c>
      <c r="I68" s="11" t="str">
        <f t="shared" ref="I68:I131" si="22">IF(Y68="","Spare Parts or Quality "&amp;"the MO is "&amp;AA68,Y68)</f>
        <v>EX220(BR)|1.29.0</v>
      </c>
      <c r="J68" s="6" t="str">
        <f t="shared" ref="J68:J131" si="23">IF(Z68="",I68,Z68)</f>
        <v>0150903896</v>
      </c>
      <c r="K68" s="12">
        <f t="shared" ref="K68:K131" si="24">IF(AB68="",J68,AB68)</f>
        <v>5100</v>
      </c>
      <c r="L68" s="12">
        <f t="shared" ref="L68:L131" si="25">SUMIF(H:H,H68,K:K)</f>
        <v>5100</v>
      </c>
      <c r="M68" s="6" t="str">
        <f t="shared" ref="M68:M131" si="26">AA68</f>
        <v>M22293T5SK</v>
      </c>
      <c r="N68" s="6" t="str">
        <f t="shared" ref="N68:N131" si="27">IF(AD68="",N67,AD68)</f>
        <v xml:space="preserve">MRSU3629837 </v>
      </c>
      <c r="O68" s="13" t="str">
        <f t="shared" ref="O68:O131" si="28">IF(AF68="",O67,AF68)</f>
        <v>SUDUN2KSZ014185A</v>
      </c>
      <c r="P68" s="6">
        <f t="shared" ref="P68:P131" si="29">IF(BD68="",
IF(AX68="",IF(AR68="",
IF(AL68="","NO ETA",
AL68),AR68), AX68),BD68)</f>
        <v>44898</v>
      </c>
      <c r="Q68" s="6" t="e">
        <f>VLOOKUP(AA68,'[1]TABELA MO'!$D:$D,1,0)</f>
        <v>#N/A</v>
      </c>
      <c r="R68" s="6" t="str">
        <f t="shared" ref="R68:R131" si="30">IF(AND(F68 = "No PO Yet", IFERROR(Q68="#N/A",TRUE)),"Create MO",
IF(AND(F68 ="No PO Yet", IFERROR(Q68&lt;&gt;"#N/A",TRUE)),"Analyze","PO &gt; ok!"))</f>
        <v>PO &gt; ok!</v>
      </c>
      <c r="V68" s="3">
        <v>44832</v>
      </c>
      <c r="W68" s="2">
        <v>41</v>
      </c>
      <c r="X68" s="1" t="s">
        <v>866</v>
      </c>
      <c r="Y68" s="1" t="s">
        <v>107</v>
      </c>
      <c r="Z68" s="5" t="s">
        <v>60</v>
      </c>
      <c r="AA68" s="1" t="s">
        <v>161</v>
      </c>
      <c r="AB68" s="2">
        <v>5100</v>
      </c>
      <c r="AC68" s="1" t="s">
        <v>162</v>
      </c>
      <c r="AD68" s="1" t="s">
        <v>867</v>
      </c>
      <c r="AE68" s="1" t="s">
        <v>163</v>
      </c>
      <c r="AF68" s="1" t="s">
        <v>868</v>
      </c>
      <c r="AG68" s="1" t="s">
        <v>115</v>
      </c>
      <c r="AH68" s="1" t="s">
        <v>491</v>
      </c>
      <c r="AI68" s="1" t="s">
        <v>869</v>
      </c>
      <c r="AJ68" s="3">
        <v>44837</v>
      </c>
      <c r="AK68" s="3">
        <v>44837</v>
      </c>
      <c r="AL68" s="3">
        <v>44837</v>
      </c>
      <c r="AM68" s="3">
        <v>44837</v>
      </c>
      <c r="AN68" s="1" t="s">
        <v>587</v>
      </c>
      <c r="AO68" s="1" t="s">
        <v>870</v>
      </c>
      <c r="AP68" s="3">
        <v>44842</v>
      </c>
      <c r="AQ68" s="3">
        <v>44842</v>
      </c>
      <c r="AR68" s="3">
        <v>44871</v>
      </c>
      <c r="AS68" s="3">
        <v>44871</v>
      </c>
      <c r="AT68" s="1" t="s">
        <v>588</v>
      </c>
      <c r="AU68" s="1" t="s">
        <v>871</v>
      </c>
      <c r="AV68" s="3">
        <v>44888</v>
      </c>
      <c r="AW68" s="3">
        <v>44887</v>
      </c>
      <c r="AX68" s="3">
        <v>44898</v>
      </c>
      <c r="AY68" s="3">
        <v>44899</v>
      </c>
      <c r="BB68" s="3"/>
      <c r="BC68" s="3"/>
      <c r="BD68" s="3"/>
      <c r="BE68" s="3"/>
      <c r="BF68" s="3">
        <v>44899</v>
      </c>
      <c r="BG68" s="3">
        <v>44901</v>
      </c>
      <c r="BH68" s="3">
        <v>44902</v>
      </c>
      <c r="BI68" s="3">
        <v>44908</v>
      </c>
      <c r="BJ68" s="3">
        <v>44908</v>
      </c>
      <c r="BK68" s="3">
        <v>44908</v>
      </c>
      <c r="BL68" s="3">
        <v>44908</v>
      </c>
      <c r="BM68" s="3">
        <v>44909</v>
      </c>
      <c r="BN68" s="3">
        <v>44919</v>
      </c>
      <c r="BO68" s="2">
        <v>61</v>
      </c>
      <c r="BP68" s="2">
        <v>62</v>
      </c>
      <c r="BQ68" s="2">
        <v>9</v>
      </c>
      <c r="BR68" s="2">
        <v>76</v>
      </c>
      <c r="BS68" s="1" t="s">
        <v>681</v>
      </c>
      <c r="BV68" s="2">
        <v>9660001528</v>
      </c>
      <c r="BW68" s="2">
        <v>9</v>
      </c>
    </row>
    <row r="69" spans="3:75">
      <c r="C69" s="28">
        <f t="shared" si="16"/>
        <v>2</v>
      </c>
      <c r="D69" s="19" t="str">
        <f t="shared" si="17"/>
        <v>M22294Y1BK14200</v>
      </c>
      <c r="E69" s="28">
        <f t="shared" si="18"/>
        <v>1</v>
      </c>
      <c r="F69" s="9">
        <f t="shared" si="19"/>
        <v>9660001653</v>
      </c>
      <c r="G69" s="10">
        <f t="shared" si="20"/>
        <v>44861</v>
      </c>
      <c r="H69" s="9" t="str">
        <f t="shared" si="21"/>
        <v>TVC22000319</v>
      </c>
      <c r="I69" s="11" t="str">
        <f t="shared" si="22"/>
        <v>EC220-G5(BR)|2.28.0</v>
      </c>
      <c r="J69" s="6" t="str">
        <f t="shared" si="23"/>
        <v>0150803870</v>
      </c>
      <c r="K69" s="12">
        <f t="shared" si="24"/>
        <v>14200</v>
      </c>
      <c r="L69" s="12">
        <f t="shared" si="25"/>
        <v>14200</v>
      </c>
      <c r="M69" s="6" t="str">
        <f t="shared" si="26"/>
        <v>M22294Y1BK</v>
      </c>
      <c r="N69" s="6" t="str">
        <f t="shared" si="27"/>
        <v>MRKU5913027</v>
      </c>
      <c r="O69" s="13" t="str">
        <f t="shared" si="28"/>
        <v>SUDUN2KSZ015467A</v>
      </c>
      <c r="P69" s="6">
        <f t="shared" si="29"/>
        <v>44923</v>
      </c>
      <c r="Q69" s="6" t="e">
        <f>VLOOKUP(AA69,'[1]TABELA MO'!$D:$D,1,0)</f>
        <v>#N/A</v>
      </c>
      <c r="R69" s="6" t="str">
        <f t="shared" si="30"/>
        <v>PO &gt; ok!</v>
      </c>
      <c r="V69" s="3">
        <v>44861</v>
      </c>
      <c r="W69" s="2">
        <v>42</v>
      </c>
      <c r="X69" s="1" t="s">
        <v>872</v>
      </c>
      <c r="Y69" s="1" t="s">
        <v>15</v>
      </c>
      <c r="Z69" s="5" t="s">
        <v>96</v>
      </c>
      <c r="AA69" s="1" t="s">
        <v>164</v>
      </c>
      <c r="AB69" s="2">
        <v>14200</v>
      </c>
      <c r="AC69" s="1" t="s">
        <v>873</v>
      </c>
      <c r="AD69" s="1" t="s">
        <v>165</v>
      </c>
      <c r="AE69" s="1" t="s">
        <v>874</v>
      </c>
      <c r="AF69" s="1" t="s">
        <v>875</v>
      </c>
      <c r="AG69" s="1" t="s">
        <v>115</v>
      </c>
      <c r="AH69" s="1" t="s">
        <v>876</v>
      </c>
      <c r="AI69" s="1" t="s">
        <v>877</v>
      </c>
      <c r="AJ69" s="3">
        <v>44871</v>
      </c>
      <c r="AK69" s="3">
        <v>44872</v>
      </c>
      <c r="AL69" s="3">
        <v>44877</v>
      </c>
      <c r="AM69" s="3">
        <v>44877</v>
      </c>
      <c r="AN69" s="1" t="s">
        <v>878</v>
      </c>
      <c r="AO69" s="1" t="s">
        <v>879</v>
      </c>
      <c r="AP69" s="3">
        <v>44880</v>
      </c>
      <c r="AQ69" s="3">
        <v>44879</v>
      </c>
      <c r="AR69" s="3">
        <v>44900</v>
      </c>
      <c r="AS69" s="3">
        <v>44900</v>
      </c>
      <c r="AT69" s="1" t="s">
        <v>880</v>
      </c>
      <c r="AU69" s="1" t="s">
        <v>881</v>
      </c>
      <c r="AV69" s="3">
        <v>44901</v>
      </c>
      <c r="AW69" s="3">
        <v>44901</v>
      </c>
      <c r="AX69" s="3">
        <v>44901</v>
      </c>
      <c r="AY69" s="3">
        <v>44901</v>
      </c>
      <c r="AZ69" s="1" t="s">
        <v>882</v>
      </c>
      <c r="BA69" s="1" t="s">
        <v>883</v>
      </c>
      <c r="BB69" s="3">
        <v>44914</v>
      </c>
      <c r="BC69" s="3">
        <v>44913</v>
      </c>
      <c r="BD69" s="3">
        <v>44923</v>
      </c>
      <c r="BE69" s="3">
        <v>44923</v>
      </c>
      <c r="BF69" s="3">
        <v>44923</v>
      </c>
      <c r="BG69" s="3">
        <v>44929</v>
      </c>
      <c r="BH69" s="3">
        <v>44930</v>
      </c>
      <c r="BI69" s="3">
        <v>44932</v>
      </c>
      <c r="BJ69" s="3">
        <v>44932</v>
      </c>
      <c r="BK69" s="3">
        <v>44932</v>
      </c>
      <c r="BL69" s="3">
        <v>44932</v>
      </c>
      <c r="BM69" s="3">
        <v>44935</v>
      </c>
      <c r="BN69" s="3">
        <v>44943</v>
      </c>
      <c r="BO69" s="2">
        <v>52</v>
      </c>
      <c r="BP69" s="2">
        <v>51</v>
      </c>
      <c r="BQ69" s="2">
        <v>9</v>
      </c>
      <c r="BR69" s="2">
        <v>71</v>
      </c>
      <c r="BS69" s="1" t="s">
        <v>681</v>
      </c>
      <c r="BU69" s="1" t="s">
        <v>884</v>
      </c>
      <c r="BV69" s="2">
        <v>9660001653</v>
      </c>
      <c r="BW69" s="2">
        <v>9</v>
      </c>
    </row>
    <row r="70" spans="3:75">
      <c r="C70" s="28">
        <f t="shared" si="16"/>
        <v>2</v>
      </c>
      <c r="D70" s="19" t="str">
        <f t="shared" si="17"/>
        <v>M22294Y1BK14200</v>
      </c>
      <c r="E70" s="28">
        <f t="shared" si="18"/>
        <v>1</v>
      </c>
      <c r="F70" s="9">
        <f t="shared" si="19"/>
        <v>9660001654</v>
      </c>
      <c r="G70" s="10">
        <f t="shared" si="20"/>
        <v>44861</v>
      </c>
      <c r="H70" s="9" t="str">
        <f t="shared" si="21"/>
        <v>TVC22000320</v>
      </c>
      <c r="I70" s="11" t="str">
        <f t="shared" si="22"/>
        <v>EC220-G5(BR)|2.28.0</v>
      </c>
      <c r="J70" s="6" t="str">
        <f t="shared" si="23"/>
        <v>0150803870</v>
      </c>
      <c r="K70" s="12">
        <f t="shared" si="24"/>
        <v>14200</v>
      </c>
      <c r="L70" s="12">
        <f t="shared" si="25"/>
        <v>14200</v>
      </c>
      <c r="M70" s="6" t="str">
        <f t="shared" si="26"/>
        <v>M22294Y1BK</v>
      </c>
      <c r="N70" s="6" t="str">
        <f t="shared" si="27"/>
        <v>MRSU5111997</v>
      </c>
      <c r="O70" s="13" t="str">
        <f t="shared" si="28"/>
        <v>SUDUN2KSZ015467A</v>
      </c>
      <c r="P70" s="6">
        <f t="shared" si="29"/>
        <v>44923</v>
      </c>
      <c r="Q70" s="6" t="e">
        <f>VLOOKUP(AA70,'[1]TABELA MO'!$D:$D,1,0)</f>
        <v>#N/A</v>
      </c>
      <c r="R70" s="6" t="str">
        <f t="shared" si="30"/>
        <v>PO &gt; ok!</v>
      </c>
      <c r="V70" s="3">
        <v>44861</v>
      </c>
      <c r="W70" s="2"/>
      <c r="X70" s="1" t="s">
        <v>885</v>
      </c>
      <c r="Y70" s="1" t="s">
        <v>15</v>
      </c>
      <c r="Z70" s="5" t="s">
        <v>96</v>
      </c>
      <c r="AA70" s="1" t="s">
        <v>164</v>
      </c>
      <c r="AB70" s="2">
        <v>14200</v>
      </c>
      <c r="AC70" s="1" t="s">
        <v>886</v>
      </c>
      <c r="AD70" s="1" t="s">
        <v>166</v>
      </c>
      <c r="AE70" s="1" t="s">
        <v>167</v>
      </c>
      <c r="AG70" s="1" t="s">
        <v>115</v>
      </c>
      <c r="AH70" s="1" t="s">
        <v>876</v>
      </c>
      <c r="AI70" s="1" t="s">
        <v>877</v>
      </c>
      <c r="AJ70" s="3">
        <v>44871</v>
      </c>
      <c r="AK70" s="3">
        <v>44872</v>
      </c>
      <c r="AL70" s="3">
        <v>44877</v>
      </c>
      <c r="AM70" s="3">
        <v>44877</v>
      </c>
      <c r="AN70" s="1" t="s">
        <v>878</v>
      </c>
      <c r="AO70" s="1" t="s">
        <v>879</v>
      </c>
      <c r="AP70" s="3">
        <v>44880</v>
      </c>
      <c r="AQ70" s="3">
        <v>44879</v>
      </c>
      <c r="AR70" s="3">
        <v>44900</v>
      </c>
      <c r="AS70" s="3">
        <v>44900</v>
      </c>
      <c r="AT70" s="1" t="s">
        <v>880</v>
      </c>
      <c r="AU70" s="1" t="s">
        <v>881</v>
      </c>
      <c r="AV70" s="3">
        <v>44901</v>
      </c>
      <c r="AW70" s="3">
        <v>44901</v>
      </c>
      <c r="AX70" s="3">
        <v>44901</v>
      </c>
      <c r="AY70" s="3">
        <v>44901</v>
      </c>
      <c r="AZ70" s="1" t="s">
        <v>882</v>
      </c>
      <c r="BA70" s="1" t="s">
        <v>883</v>
      </c>
      <c r="BB70" s="3">
        <v>44914</v>
      </c>
      <c r="BC70" s="3">
        <v>44913</v>
      </c>
      <c r="BD70" s="3">
        <v>44923</v>
      </c>
      <c r="BE70" s="3">
        <v>44923</v>
      </c>
      <c r="BF70" s="3">
        <v>44923</v>
      </c>
      <c r="BG70" s="3">
        <v>44929</v>
      </c>
      <c r="BH70" s="3">
        <v>44930</v>
      </c>
      <c r="BI70" s="3">
        <v>44932</v>
      </c>
      <c r="BJ70" s="3">
        <v>44932</v>
      </c>
      <c r="BK70" s="3">
        <v>44932</v>
      </c>
      <c r="BL70" s="3">
        <v>44932</v>
      </c>
      <c r="BM70" s="3">
        <v>44935</v>
      </c>
      <c r="BN70" s="3">
        <v>44943</v>
      </c>
      <c r="BO70" s="2">
        <v>52</v>
      </c>
      <c r="BP70" s="2">
        <v>51</v>
      </c>
      <c r="BQ70" s="2">
        <v>9</v>
      </c>
      <c r="BR70" s="2">
        <v>71</v>
      </c>
      <c r="BS70" s="1" t="s">
        <v>681</v>
      </c>
      <c r="BU70" s="1" t="s">
        <v>884</v>
      </c>
      <c r="BV70" s="2">
        <v>9660001654</v>
      </c>
      <c r="BW70" s="2">
        <v>9</v>
      </c>
    </row>
    <row r="71" spans="3:75">
      <c r="C71" s="28">
        <f t="shared" si="16"/>
        <v>2</v>
      </c>
      <c r="D71" s="19" t="str">
        <f t="shared" si="17"/>
        <v>M222A3J1BK14300</v>
      </c>
      <c r="E71" s="28">
        <f t="shared" si="18"/>
        <v>1</v>
      </c>
      <c r="F71" s="9">
        <f t="shared" si="19"/>
        <v>9660001655</v>
      </c>
      <c r="G71" s="10">
        <f t="shared" si="20"/>
        <v>44867</v>
      </c>
      <c r="H71" s="9" t="str">
        <f t="shared" si="21"/>
        <v>TVC22000321</v>
      </c>
      <c r="I71" s="11" t="str">
        <f t="shared" si="22"/>
        <v>EC220-G5(BR)|2.28.0</v>
      </c>
      <c r="J71" s="6" t="str">
        <f t="shared" si="23"/>
        <v>0150803870</v>
      </c>
      <c r="K71" s="12">
        <f t="shared" si="24"/>
        <v>14300</v>
      </c>
      <c r="L71" s="12">
        <f t="shared" si="25"/>
        <v>14300</v>
      </c>
      <c r="M71" s="6" t="str">
        <f t="shared" si="26"/>
        <v>M222A3J1BK</v>
      </c>
      <c r="N71" s="6" t="str">
        <f t="shared" si="27"/>
        <v>TGBU4887075</v>
      </c>
      <c r="O71" s="13" t="str">
        <f t="shared" si="28"/>
        <v>6347265680</v>
      </c>
      <c r="P71" s="6">
        <f t="shared" si="29"/>
        <v>44951</v>
      </c>
      <c r="Q71" s="6" t="e">
        <f>VLOOKUP(AA71,'[1]TABELA MO'!$D:$D,1,0)</f>
        <v>#N/A</v>
      </c>
      <c r="R71" s="6" t="str">
        <f t="shared" si="30"/>
        <v>PO &gt; ok!</v>
      </c>
      <c r="V71" s="3">
        <v>44867</v>
      </c>
      <c r="W71" s="2">
        <v>43</v>
      </c>
      <c r="X71" s="1" t="s">
        <v>887</v>
      </c>
      <c r="Y71" s="1" t="s">
        <v>15</v>
      </c>
      <c r="Z71" s="5" t="s">
        <v>96</v>
      </c>
      <c r="AA71" s="1" t="s">
        <v>168</v>
      </c>
      <c r="AB71" s="2">
        <v>14300</v>
      </c>
      <c r="AC71" s="5">
        <v>6347265684</v>
      </c>
      <c r="AD71" s="5" t="s">
        <v>888</v>
      </c>
      <c r="AE71" s="5">
        <v>20052965</v>
      </c>
      <c r="AF71" s="5" t="s">
        <v>889</v>
      </c>
      <c r="AG71" s="1" t="s">
        <v>890</v>
      </c>
      <c r="AH71" s="1" t="s">
        <v>891</v>
      </c>
      <c r="AI71" s="1" t="s">
        <v>892</v>
      </c>
      <c r="AJ71" s="3">
        <v>44875</v>
      </c>
      <c r="AK71" s="3">
        <v>44874</v>
      </c>
      <c r="AL71" s="3">
        <v>44912</v>
      </c>
      <c r="AM71" s="3">
        <v>44913</v>
      </c>
      <c r="AN71" s="1" t="s">
        <v>882</v>
      </c>
      <c r="AO71" s="1" t="s">
        <v>893</v>
      </c>
      <c r="AP71" s="3">
        <v>44942</v>
      </c>
      <c r="AQ71" s="3">
        <v>44941</v>
      </c>
      <c r="AR71" s="3">
        <v>44951</v>
      </c>
      <c r="AS71" s="3">
        <v>44951</v>
      </c>
      <c r="AV71" s="3"/>
      <c r="AW71" s="3"/>
      <c r="AX71" s="3"/>
      <c r="AY71" s="3"/>
      <c r="BB71" s="3"/>
      <c r="BC71" s="3"/>
      <c r="BD71" s="3"/>
      <c r="BE71" s="3"/>
      <c r="BF71" s="3">
        <v>44951</v>
      </c>
      <c r="BG71" s="3">
        <v>44952</v>
      </c>
      <c r="BH71" s="3">
        <v>44953</v>
      </c>
      <c r="BI71" s="3">
        <v>44953</v>
      </c>
      <c r="BJ71" s="3">
        <v>44960</v>
      </c>
      <c r="BK71" s="3">
        <v>44958</v>
      </c>
      <c r="BL71" s="3">
        <v>44953</v>
      </c>
      <c r="BM71" s="3">
        <v>44958</v>
      </c>
      <c r="BN71" s="3">
        <v>44967</v>
      </c>
      <c r="BO71" s="2">
        <v>76</v>
      </c>
      <c r="BP71" s="2">
        <v>77</v>
      </c>
      <c r="BQ71" s="2">
        <v>2</v>
      </c>
      <c r="BR71" s="2">
        <v>86</v>
      </c>
      <c r="BS71" s="1" t="s">
        <v>681</v>
      </c>
      <c r="BU71" s="1" t="s">
        <v>894</v>
      </c>
      <c r="BV71" s="2">
        <v>9660001655</v>
      </c>
      <c r="BW71" s="2">
        <v>9</v>
      </c>
    </row>
    <row r="72" spans="3:75">
      <c r="C72" s="28">
        <f t="shared" si="16"/>
        <v>2</v>
      </c>
      <c r="D72" s="19" t="str">
        <f t="shared" si="17"/>
        <v>M222A3J1BK14300</v>
      </c>
      <c r="E72" s="28">
        <f t="shared" si="18"/>
        <v>1</v>
      </c>
      <c r="F72" s="9">
        <f t="shared" si="19"/>
        <v>9660001656</v>
      </c>
      <c r="G72" s="10">
        <f t="shared" si="20"/>
        <v>44867</v>
      </c>
      <c r="H72" s="9" t="str">
        <f t="shared" si="21"/>
        <v>TVC22000322</v>
      </c>
      <c r="I72" s="11" t="str">
        <f t="shared" si="22"/>
        <v>EC220-G5(BR)|2.28.0</v>
      </c>
      <c r="J72" s="6" t="str">
        <f t="shared" si="23"/>
        <v>0150803870</v>
      </c>
      <c r="K72" s="12">
        <f t="shared" si="24"/>
        <v>14300</v>
      </c>
      <c r="L72" s="12">
        <f t="shared" si="25"/>
        <v>14300</v>
      </c>
      <c r="M72" s="6" t="str">
        <f t="shared" si="26"/>
        <v>M222A3J1BK</v>
      </c>
      <c r="N72" s="6" t="str">
        <f t="shared" si="27"/>
        <v xml:space="preserve">SEGU6831989			</v>
      </c>
      <c r="O72" s="13" t="str">
        <f t="shared" si="28"/>
        <v>6347265680</v>
      </c>
      <c r="P72" s="6">
        <f t="shared" si="29"/>
        <v>44951</v>
      </c>
      <c r="Q72" s="6" t="e">
        <f>VLOOKUP(AA72,'[1]TABELA MO'!$D:$D,1,0)</f>
        <v>#N/A</v>
      </c>
      <c r="R72" s="6" t="str">
        <f t="shared" si="30"/>
        <v>PO &gt; ok!</v>
      </c>
      <c r="V72" s="3">
        <v>44867</v>
      </c>
      <c r="W72" s="2"/>
      <c r="X72" s="1" t="s">
        <v>169</v>
      </c>
      <c r="Y72" s="1" t="s">
        <v>15</v>
      </c>
      <c r="Z72" s="5" t="s">
        <v>96</v>
      </c>
      <c r="AA72" s="1" t="s">
        <v>168</v>
      </c>
      <c r="AB72" s="2">
        <v>14300</v>
      </c>
      <c r="AC72" s="5" t="s">
        <v>889</v>
      </c>
      <c r="AD72" s="5" t="s">
        <v>895</v>
      </c>
      <c r="AE72" s="5" t="s">
        <v>170</v>
      </c>
      <c r="AF72" s="5"/>
      <c r="AG72" s="1" t="s">
        <v>890</v>
      </c>
      <c r="AH72" s="1" t="s">
        <v>891</v>
      </c>
      <c r="AI72" s="1" t="s">
        <v>892</v>
      </c>
      <c r="AJ72" s="3">
        <v>44875</v>
      </c>
      <c r="AK72" s="3">
        <v>44874</v>
      </c>
      <c r="AL72" s="3">
        <v>44912</v>
      </c>
      <c r="AM72" s="3">
        <v>44913</v>
      </c>
      <c r="AN72" s="1" t="s">
        <v>882</v>
      </c>
      <c r="AO72" s="1" t="s">
        <v>893</v>
      </c>
      <c r="AP72" s="3">
        <v>44942</v>
      </c>
      <c r="AQ72" s="3">
        <v>44941</v>
      </c>
      <c r="AR72" s="3">
        <v>44951</v>
      </c>
      <c r="AS72" s="3">
        <v>44951</v>
      </c>
      <c r="AV72" s="3"/>
      <c r="AW72" s="3"/>
      <c r="AX72" s="3"/>
      <c r="AY72" s="3"/>
      <c r="BB72" s="3"/>
      <c r="BC72" s="3"/>
      <c r="BD72" s="3"/>
      <c r="BE72" s="3"/>
      <c r="BF72" s="3">
        <v>44951</v>
      </c>
      <c r="BG72" s="3">
        <v>44952</v>
      </c>
      <c r="BH72" s="3">
        <v>44953</v>
      </c>
      <c r="BI72" s="3">
        <v>44953</v>
      </c>
      <c r="BJ72" s="3">
        <v>44960</v>
      </c>
      <c r="BK72" s="3">
        <v>44958</v>
      </c>
      <c r="BL72" s="3">
        <v>44953</v>
      </c>
      <c r="BM72" s="3">
        <v>44958</v>
      </c>
      <c r="BN72" s="3">
        <v>44967</v>
      </c>
      <c r="BO72" s="2">
        <v>76</v>
      </c>
      <c r="BP72" s="2">
        <v>77</v>
      </c>
      <c r="BQ72" s="2">
        <v>2</v>
      </c>
      <c r="BR72" s="2">
        <v>86</v>
      </c>
      <c r="BS72" s="1" t="s">
        <v>681</v>
      </c>
      <c r="BU72" s="1" t="s">
        <v>894</v>
      </c>
      <c r="BV72" s="2">
        <v>9660001656</v>
      </c>
      <c r="BW72" s="2">
        <v>9</v>
      </c>
    </row>
    <row r="73" spans="3:75">
      <c r="C73" s="28">
        <f t="shared" si="16"/>
        <v>1</v>
      </c>
      <c r="D73" s="19" t="str">
        <f t="shared" si="17"/>
        <v>M222A3J2BK7100</v>
      </c>
      <c r="E73" s="28">
        <f t="shared" si="18"/>
        <v>1</v>
      </c>
      <c r="F73" s="9">
        <f t="shared" si="19"/>
        <v>9660001657</v>
      </c>
      <c r="G73" s="10">
        <f t="shared" si="20"/>
        <v>44867</v>
      </c>
      <c r="H73" s="9" t="str">
        <f t="shared" si="21"/>
        <v>TVC22000323</v>
      </c>
      <c r="I73" s="11" t="str">
        <f t="shared" si="22"/>
        <v>EC220-G5(BR)|3.8.0</v>
      </c>
      <c r="J73" s="6" t="str">
        <f t="shared" si="23"/>
        <v>0150803952</v>
      </c>
      <c r="K73" s="12">
        <f t="shared" si="24"/>
        <v>7100</v>
      </c>
      <c r="L73" s="12">
        <f t="shared" si="25"/>
        <v>7100</v>
      </c>
      <c r="M73" s="6" t="str">
        <f t="shared" si="26"/>
        <v>M222A3J2BK</v>
      </c>
      <c r="N73" s="6" t="str">
        <f t="shared" si="27"/>
        <v xml:space="preserve">OOCU7406332			</v>
      </c>
      <c r="O73" s="13" t="str">
        <f t="shared" si="28"/>
        <v>6347265689</v>
      </c>
      <c r="P73" s="6">
        <f t="shared" si="29"/>
        <v>44951</v>
      </c>
      <c r="Q73" s="6" t="str">
        <f>VLOOKUP(AA73,'[1]TABELA MO'!$D:$D,1,0)</f>
        <v>M222A3J2BK</v>
      </c>
      <c r="R73" s="6" t="str">
        <f t="shared" si="30"/>
        <v>PO &gt; ok!</v>
      </c>
      <c r="V73" s="3">
        <v>44867</v>
      </c>
      <c r="W73" s="2">
        <v>44</v>
      </c>
      <c r="X73" s="1" t="s">
        <v>896</v>
      </c>
      <c r="Y73" s="1" t="s">
        <v>171</v>
      </c>
      <c r="Z73" s="5" t="s">
        <v>178</v>
      </c>
      <c r="AA73" s="1" t="s">
        <v>172</v>
      </c>
      <c r="AB73" s="2">
        <v>7100</v>
      </c>
      <c r="AC73" s="5" t="s">
        <v>897</v>
      </c>
      <c r="AD73" s="5" t="s">
        <v>898</v>
      </c>
      <c r="AE73" s="5" t="s">
        <v>173</v>
      </c>
      <c r="AF73" s="5" t="s">
        <v>899</v>
      </c>
      <c r="AG73" s="1" t="s">
        <v>890</v>
      </c>
      <c r="AH73" s="1" t="s">
        <v>891</v>
      </c>
      <c r="AI73" s="1" t="s">
        <v>892</v>
      </c>
      <c r="AJ73" s="3">
        <v>44875</v>
      </c>
      <c r="AK73" s="3">
        <v>44874</v>
      </c>
      <c r="AL73" s="3">
        <v>44912</v>
      </c>
      <c r="AM73" s="3">
        <v>44913</v>
      </c>
      <c r="AN73" s="1" t="s">
        <v>882</v>
      </c>
      <c r="AO73" s="1" t="s">
        <v>893</v>
      </c>
      <c r="AP73" s="3">
        <v>44942</v>
      </c>
      <c r="AQ73" s="3">
        <v>44941</v>
      </c>
      <c r="AR73" s="3">
        <v>44951</v>
      </c>
      <c r="AS73" s="3">
        <v>44951</v>
      </c>
      <c r="AV73" s="3"/>
      <c r="AW73" s="3"/>
      <c r="AX73" s="3"/>
      <c r="AY73" s="3"/>
      <c r="BB73" s="3"/>
      <c r="BC73" s="3"/>
      <c r="BD73" s="3"/>
      <c r="BE73" s="3"/>
      <c r="BF73" s="3">
        <v>44951</v>
      </c>
      <c r="BG73" s="3">
        <v>44952</v>
      </c>
      <c r="BH73" s="3">
        <v>44953</v>
      </c>
      <c r="BI73" s="3">
        <v>44953</v>
      </c>
      <c r="BJ73" s="3">
        <v>44960</v>
      </c>
      <c r="BK73" s="3">
        <v>44958</v>
      </c>
      <c r="BL73" s="3">
        <v>44953</v>
      </c>
      <c r="BM73" s="3">
        <v>44958</v>
      </c>
      <c r="BN73" s="3">
        <v>44967</v>
      </c>
      <c r="BO73" s="2">
        <v>76</v>
      </c>
      <c r="BP73" s="2">
        <v>77</v>
      </c>
      <c r="BQ73" s="2">
        <v>2</v>
      </c>
      <c r="BR73" s="2">
        <v>86</v>
      </c>
      <c r="BS73" s="1" t="s">
        <v>681</v>
      </c>
      <c r="BU73" s="1" t="s">
        <v>894</v>
      </c>
      <c r="BV73" s="2">
        <v>9660001657</v>
      </c>
      <c r="BW73" s="2">
        <v>9</v>
      </c>
    </row>
    <row r="74" spans="3:75">
      <c r="C74" s="28">
        <f t="shared" si="16"/>
        <v>1</v>
      </c>
      <c r="D74" s="19" t="str">
        <f t="shared" si="17"/>
        <v>0夹具</v>
      </c>
      <c r="E74" s="28">
        <f t="shared" si="18"/>
        <v>1</v>
      </c>
      <c r="F74" s="9">
        <f t="shared" si="19"/>
        <v>9650000150</v>
      </c>
      <c r="G74" s="10">
        <f t="shared" si="20"/>
        <v>44867</v>
      </c>
      <c r="H74" s="9" t="str">
        <f t="shared" si="21"/>
        <v>TVC22E00025</v>
      </c>
      <c r="I74" s="11" t="str">
        <f t="shared" si="22"/>
        <v>Equipment Sales</v>
      </c>
      <c r="J74" s="6" t="str">
        <f t="shared" si="23"/>
        <v>夹具</v>
      </c>
      <c r="K74" s="12" t="str">
        <f t="shared" si="24"/>
        <v>夹具</v>
      </c>
      <c r="L74" s="12">
        <f t="shared" si="25"/>
        <v>0</v>
      </c>
      <c r="M74" s="6">
        <f t="shared" si="26"/>
        <v>0</v>
      </c>
      <c r="N74" s="6" t="str">
        <f t="shared" si="27"/>
        <v xml:space="preserve">OOCU7406332			</v>
      </c>
      <c r="O74" s="13" t="str">
        <f t="shared" si="28"/>
        <v>6347265681</v>
      </c>
      <c r="P74" s="6">
        <f t="shared" si="29"/>
        <v>44951</v>
      </c>
      <c r="Q74" s="6" t="e">
        <f>VLOOKUP(AA74,'[1]TABELA MO'!$D:$D,1,0)</f>
        <v>#N/A</v>
      </c>
      <c r="R74" s="6" t="str">
        <f t="shared" si="30"/>
        <v>PO &gt; ok!</v>
      </c>
      <c r="V74" s="3">
        <v>44867</v>
      </c>
      <c r="W74" s="2">
        <v>45</v>
      </c>
      <c r="X74" s="1" t="s">
        <v>900</v>
      </c>
      <c r="Y74" s="1" t="s">
        <v>36</v>
      </c>
      <c r="Z74" s="5" t="s">
        <v>901</v>
      </c>
      <c r="AB74" s="2"/>
      <c r="AC74" s="5"/>
      <c r="AD74" s="5"/>
      <c r="AE74" s="5"/>
      <c r="AF74" s="5" t="s">
        <v>897</v>
      </c>
      <c r="AG74" s="1" t="s">
        <v>890</v>
      </c>
      <c r="AH74" s="1" t="s">
        <v>891</v>
      </c>
      <c r="AI74" s="1" t="s">
        <v>892</v>
      </c>
      <c r="AJ74" s="3">
        <v>44875</v>
      </c>
      <c r="AK74" s="3">
        <v>44874</v>
      </c>
      <c r="AL74" s="3">
        <v>44912</v>
      </c>
      <c r="AM74" s="3">
        <v>44913</v>
      </c>
      <c r="AN74" s="1" t="s">
        <v>882</v>
      </c>
      <c r="AO74" s="1" t="s">
        <v>893</v>
      </c>
      <c r="AP74" s="3">
        <v>44942</v>
      </c>
      <c r="AQ74" s="3">
        <v>44941</v>
      </c>
      <c r="AR74" s="3">
        <v>44951</v>
      </c>
      <c r="AS74" s="3">
        <v>44951</v>
      </c>
      <c r="AV74" s="3"/>
      <c r="AW74" s="3"/>
      <c r="AX74" s="3"/>
      <c r="AY74" s="3"/>
      <c r="BB74" s="3"/>
      <c r="BC74" s="3"/>
      <c r="BD74" s="3"/>
      <c r="BE74" s="3"/>
      <c r="BF74" s="3">
        <v>44951</v>
      </c>
      <c r="BG74" s="3">
        <v>44952</v>
      </c>
      <c r="BH74" s="3">
        <v>44953</v>
      </c>
      <c r="BI74" s="3">
        <v>44953</v>
      </c>
      <c r="BJ74" s="3">
        <v>44960</v>
      </c>
      <c r="BK74" s="3">
        <v>44958</v>
      </c>
      <c r="BL74" s="3">
        <v>44953</v>
      </c>
      <c r="BM74" s="3">
        <v>44958</v>
      </c>
      <c r="BN74" s="3">
        <v>44967</v>
      </c>
      <c r="BO74" s="2">
        <v>76</v>
      </c>
      <c r="BP74" s="2">
        <v>77</v>
      </c>
      <c r="BQ74" s="2">
        <v>2</v>
      </c>
      <c r="BR74" s="2">
        <v>86</v>
      </c>
      <c r="BS74" s="1" t="s">
        <v>681</v>
      </c>
      <c r="BU74" s="1" t="s">
        <v>894</v>
      </c>
      <c r="BV74" s="2">
        <v>9650000150</v>
      </c>
      <c r="BW74" s="2">
        <v>9</v>
      </c>
    </row>
    <row r="75" spans="3:75">
      <c r="C75" s="28">
        <f t="shared" si="16"/>
        <v>2</v>
      </c>
      <c r="D75" s="19" t="str">
        <f t="shared" si="17"/>
        <v>M222A3J3BK16000</v>
      </c>
      <c r="E75" s="28">
        <f t="shared" si="18"/>
        <v>1</v>
      </c>
      <c r="F75" s="9">
        <f t="shared" si="19"/>
        <v>9660001658</v>
      </c>
      <c r="G75" s="10">
        <f t="shared" si="20"/>
        <v>44868</v>
      </c>
      <c r="H75" s="9" t="str">
        <f t="shared" si="21"/>
        <v>TVC22000324</v>
      </c>
      <c r="I75" s="11" t="str">
        <f t="shared" si="22"/>
        <v>MR30G(BR)|1.28.0</v>
      </c>
      <c r="J75" s="6" t="str">
        <f t="shared" si="23"/>
        <v>0850800096</v>
      </c>
      <c r="K75" s="12">
        <f t="shared" si="24"/>
        <v>16000</v>
      </c>
      <c r="L75" s="12">
        <f t="shared" si="25"/>
        <v>16000</v>
      </c>
      <c r="M75" s="6" t="str">
        <f t="shared" si="26"/>
        <v>M222A3J3BK</v>
      </c>
      <c r="N75" s="6" t="str">
        <f t="shared" si="27"/>
        <v>DFSU7394363</v>
      </c>
      <c r="O75" s="13">
        <f t="shared" si="28"/>
        <v>6347265682</v>
      </c>
      <c r="P75" s="6">
        <f t="shared" si="29"/>
        <v>44951</v>
      </c>
      <c r="Q75" s="6" t="str">
        <f>VLOOKUP(AA75,'[1]TABELA MO'!$D:$D,1,0)</f>
        <v>M222A3J3BK</v>
      </c>
      <c r="R75" s="6" t="str">
        <f t="shared" si="30"/>
        <v>PO &gt; ok!</v>
      </c>
      <c r="V75" s="3">
        <v>44868</v>
      </c>
      <c r="W75" s="2">
        <v>46</v>
      </c>
      <c r="X75" s="1" t="s">
        <v>902</v>
      </c>
      <c r="Y75" s="1" t="s">
        <v>27</v>
      </c>
      <c r="Z75" s="5" t="s">
        <v>89</v>
      </c>
      <c r="AA75" s="1" t="s">
        <v>174</v>
      </c>
      <c r="AB75" s="2">
        <v>16000</v>
      </c>
      <c r="AC75" s="5">
        <v>6347265682</v>
      </c>
      <c r="AD75" s="5" t="s">
        <v>903</v>
      </c>
      <c r="AE75" s="5" t="s">
        <v>175</v>
      </c>
      <c r="AF75" s="5">
        <v>6347265682</v>
      </c>
      <c r="AG75" s="1" t="s">
        <v>890</v>
      </c>
      <c r="AH75" s="1" t="s">
        <v>891</v>
      </c>
      <c r="AI75" s="1" t="s">
        <v>892</v>
      </c>
      <c r="AJ75" s="3">
        <v>44875</v>
      </c>
      <c r="AK75" s="3">
        <v>44874</v>
      </c>
      <c r="AL75" s="3">
        <v>44912</v>
      </c>
      <c r="AM75" s="3">
        <v>44913</v>
      </c>
      <c r="AN75" s="1" t="s">
        <v>882</v>
      </c>
      <c r="AO75" s="1" t="s">
        <v>893</v>
      </c>
      <c r="AP75" s="3">
        <v>44942</v>
      </c>
      <c r="AQ75" s="3">
        <v>44941</v>
      </c>
      <c r="AR75" s="3">
        <v>44951</v>
      </c>
      <c r="AS75" s="3">
        <v>44951</v>
      </c>
      <c r="AV75" s="3"/>
      <c r="AW75" s="3"/>
      <c r="AX75" s="3"/>
      <c r="AY75" s="3"/>
      <c r="BB75" s="3"/>
      <c r="BC75" s="3"/>
      <c r="BD75" s="3"/>
      <c r="BE75" s="3"/>
      <c r="BF75" s="3">
        <v>44951</v>
      </c>
      <c r="BG75" s="3">
        <v>44952</v>
      </c>
      <c r="BH75" s="3">
        <v>44953</v>
      </c>
      <c r="BI75" s="3">
        <v>44956</v>
      </c>
      <c r="BJ75" s="3">
        <v>44960</v>
      </c>
      <c r="BK75" s="3">
        <v>44958</v>
      </c>
      <c r="BL75" s="3">
        <v>44956</v>
      </c>
      <c r="BM75" s="3">
        <v>44959</v>
      </c>
      <c r="BN75" s="3">
        <v>44967</v>
      </c>
      <c r="BO75" s="2">
        <v>76</v>
      </c>
      <c r="BP75" s="2">
        <v>77</v>
      </c>
      <c r="BQ75" s="2">
        <v>5</v>
      </c>
      <c r="BR75" s="2">
        <v>88</v>
      </c>
      <c r="BS75" s="1" t="s">
        <v>681</v>
      </c>
      <c r="BU75" s="1" t="s">
        <v>894</v>
      </c>
      <c r="BV75" s="2">
        <v>9660001658</v>
      </c>
      <c r="BW75" s="2">
        <v>9</v>
      </c>
    </row>
    <row r="76" spans="3:75">
      <c r="C76" s="28">
        <f t="shared" si="16"/>
        <v>2</v>
      </c>
      <c r="D76" s="19" t="str">
        <f t="shared" si="17"/>
        <v>M222A3J3BK16000</v>
      </c>
      <c r="E76" s="28">
        <f t="shared" si="18"/>
        <v>1</v>
      </c>
      <c r="F76" s="9">
        <f t="shared" si="19"/>
        <v>9660001659</v>
      </c>
      <c r="G76" s="10">
        <f t="shared" si="20"/>
        <v>44869</v>
      </c>
      <c r="H76" s="9" t="str">
        <f t="shared" si="21"/>
        <v>TVC22000325</v>
      </c>
      <c r="I76" s="11" t="str">
        <f t="shared" si="22"/>
        <v>MR30G(BR)|1.28.0</v>
      </c>
      <c r="J76" s="6" t="str">
        <f t="shared" si="23"/>
        <v>0850800096</v>
      </c>
      <c r="K76" s="12">
        <f t="shared" si="24"/>
        <v>16000</v>
      </c>
      <c r="L76" s="12">
        <f t="shared" si="25"/>
        <v>16000</v>
      </c>
      <c r="M76" s="6" t="str">
        <f t="shared" si="26"/>
        <v>M222A3J3BK</v>
      </c>
      <c r="N76" s="6" t="str">
        <f t="shared" si="27"/>
        <v>FFAU3603989</v>
      </c>
      <c r="O76" s="13">
        <f t="shared" si="28"/>
        <v>6347265682</v>
      </c>
      <c r="P76" s="6">
        <f t="shared" si="29"/>
        <v>44951</v>
      </c>
      <c r="Q76" s="6" t="str">
        <f>VLOOKUP(AA76,'[1]TABELA MO'!$D:$D,1,0)</f>
        <v>M222A3J3BK</v>
      </c>
      <c r="R76" s="6" t="str">
        <f t="shared" si="30"/>
        <v>PO &gt; ok!</v>
      </c>
      <c r="V76" s="3">
        <v>44869</v>
      </c>
      <c r="W76" s="2"/>
      <c r="X76" s="1" t="s">
        <v>176</v>
      </c>
      <c r="Y76" s="1" t="s">
        <v>27</v>
      </c>
      <c r="Z76" s="5" t="s">
        <v>89</v>
      </c>
      <c r="AA76" s="1" t="s">
        <v>174</v>
      </c>
      <c r="AB76" s="2">
        <v>16000</v>
      </c>
      <c r="AC76" s="5">
        <v>6347265683</v>
      </c>
      <c r="AD76" s="5" t="s">
        <v>904</v>
      </c>
      <c r="AE76" s="5" t="s">
        <v>177</v>
      </c>
      <c r="AF76" s="5"/>
      <c r="AG76" s="1" t="s">
        <v>890</v>
      </c>
      <c r="AH76" s="1" t="s">
        <v>891</v>
      </c>
      <c r="AI76" s="1" t="s">
        <v>892</v>
      </c>
      <c r="AJ76" s="3">
        <v>44875</v>
      </c>
      <c r="AK76" s="3">
        <v>44874</v>
      </c>
      <c r="AL76" s="3">
        <v>44912</v>
      </c>
      <c r="AM76" s="3">
        <v>44913</v>
      </c>
      <c r="AN76" s="1" t="s">
        <v>882</v>
      </c>
      <c r="AO76" s="1" t="s">
        <v>893</v>
      </c>
      <c r="AP76" s="3">
        <v>44942</v>
      </c>
      <c r="AQ76" s="3">
        <v>44941</v>
      </c>
      <c r="AR76" s="3">
        <v>44951</v>
      </c>
      <c r="AS76" s="3">
        <v>44951</v>
      </c>
      <c r="AV76" s="3"/>
      <c r="AW76" s="3"/>
      <c r="AX76" s="3"/>
      <c r="AY76" s="3"/>
      <c r="BB76" s="3"/>
      <c r="BC76" s="3"/>
      <c r="BD76" s="3"/>
      <c r="BE76" s="3"/>
      <c r="BF76" s="3">
        <v>44951</v>
      </c>
      <c r="BG76" s="3">
        <v>44952</v>
      </c>
      <c r="BH76" s="3">
        <v>44953</v>
      </c>
      <c r="BI76" s="3">
        <v>44956</v>
      </c>
      <c r="BJ76" s="3">
        <v>44960</v>
      </c>
      <c r="BK76" s="3">
        <v>44958</v>
      </c>
      <c r="BL76" s="3">
        <v>44956</v>
      </c>
      <c r="BM76" s="3">
        <v>44959</v>
      </c>
      <c r="BN76" s="3">
        <v>44967</v>
      </c>
      <c r="BO76" s="2">
        <v>76</v>
      </c>
      <c r="BP76" s="2">
        <v>77</v>
      </c>
      <c r="BQ76" s="2">
        <v>5</v>
      </c>
      <c r="BR76" s="2">
        <v>87</v>
      </c>
      <c r="BS76" s="1" t="s">
        <v>681</v>
      </c>
      <c r="BU76" s="1" t="s">
        <v>894</v>
      </c>
      <c r="BV76" s="2">
        <v>9660001659</v>
      </c>
      <c r="BW76" s="2">
        <v>9</v>
      </c>
    </row>
    <row r="77" spans="3:75">
      <c r="C77" s="28">
        <f t="shared" si="16"/>
        <v>1</v>
      </c>
      <c r="D77" s="19" t="str">
        <f t="shared" si="17"/>
        <v>M222B0N2BK7100</v>
      </c>
      <c r="E77" s="28">
        <f t="shared" si="18"/>
        <v>1</v>
      </c>
      <c r="F77" s="9">
        <f t="shared" si="19"/>
        <v>9660001666</v>
      </c>
      <c r="G77" s="10">
        <f t="shared" si="20"/>
        <v>44876</v>
      </c>
      <c r="H77" s="9" t="str">
        <f t="shared" si="21"/>
        <v>TVC22000326</v>
      </c>
      <c r="I77" s="11" t="str">
        <f t="shared" si="22"/>
        <v>EC220-G5(BR)|3.8.0</v>
      </c>
      <c r="J77" s="6" t="str">
        <f t="shared" si="23"/>
        <v>0150803952</v>
      </c>
      <c r="K77" s="12">
        <f t="shared" si="24"/>
        <v>7100</v>
      </c>
      <c r="L77" s="12">
        <f t="shared" si="25"/>
        <v>7100</v>
      </c>
      <c r="M77" s="6" t="str">
        <f t="shared" si="26"/>
        <v>M222B0N2BK</v>
      </c>
      <c r="N77" s="6" t="str">
        <f t="shared" si="27"/>
        <v>TCKU6816604</v>
      </c>
      <c r="O77" s="13" t="str">
        <f t="shared" si="28"/>
        <v>SUDUN2KSZ015700A</v>
      </c>
      <c r="P77" s="6">
        <f t="shared" si="29"/>
        <v>44929</v>
      </c>
      <c r="Q77" s="6" t="str">
        <f>VLOOKUP(AA77,'[1]TABELA MO'!$D:$D,1,0)</f>
        <v>M222B0N2BK</v>
      </c>
      <c r="R77" s="6" t="str">
        <f t="shared" si="30"/>
        <v>PO &gt; ok!</v>
      </c>
      <c r="V77" s="3">
        <v>44876</v>
      </c>
      <c r="W77" s="2">
        <v>47</v>
      </c>
      <c r="X77" s="1" t="s">
        <v>905</v>
      </c>
      <c r="Y77" s="1" t="s">
        <v>171</v>
      </c>
      <c r="Z77" s="5" t="s">
        <v>178</v>
      </c>
      <c r="AA77" s="1" t="s">
        <v>179</v>
      </c>
      <c r="AB77" s="2">
        <v>7100</v>
      </c>
      <c r="AC77" s="1" t="s">
        <v>180</v>
      </c>
      <c r="AD77" s="1" t="s">
        <v>181</v>
      </c>
      <c r="AE77" s="1" t="s">
        <v>182</v>
      </c>
      <c r="AF77" s="5" t="s">
        <v>906</v>
      </c>
      <c r="AG77" s="1" t="s">
        <v>115</v>
      </c>
      <c r="AH77" s="1" t="s">
        <v>876</v>
      </c>
      <c r="AI77" s="1" t="s">
        <v>907</v>
      </c>
      <c r="AJ77" s="3">
        <v>44884</v>
      </c>
      <c r="AK77" s="3">
        <v>44884</v>
      </c>
      <c r="AL77" s="3">
        <v>44890</v>
      </c>
      <c r="AM77" s="3">
        <v>44890</v>
      </c>
      <c r="AN77" s="1" t="s">
        <v>878</v>
      </c>
      <c r="AO77" s="1" t="s">
        <v>908</v>
      </c>
      <c r="AP77" s="3">
        <v>44893</v>
      </c>
      <c r="AQ77" s="3">
        <v>44893</v>
      </c>
      <c r="AR77" s="3">
        <v>44914</v>
      </c>
      <c r="AS77" s="3">
        <v>44914</v>
      </c>
      <c r="AT77" s="1" t="s">
        <v>880</v>
      </c>
      <c r="AU77" s="1" t="s">
        <v>909</v>
      </c>
      <c r="AV77" s="3">
        <v>44914</v>
      </c>
      <c r="AW77" s="3">
        <v>44914</v>
      </c>
      <c r="AX77" s="3">
        <v>44914</v>
      </c>
      <c r="AY77" s="3">
        <v>44914</v>
      </c>
      <c r="AZ77" s="1" t="s">
        <v>882</v>
      </c>
      <c r="BA77" s="1" t="s">
        <v>910</v>
      </c>
      <c r="BB77" s="3">
        <v>44920</v>
      </c>
      <c r="BC77" s="3">
        <v>44920</v>
      </c>
      <c r="BD77" s="3">
        <v>44929</v>
      </c>
      <c r="BE77" s="3">
        <v>44929</v>
      </c>
      <c r="BF77" s="3">
        <v>44929</v>
      </c>
      <c r="BG77" s="3">
        <v>44930</v>
      </c>
      <c r="BH77" s="3">
        <v>44931</v>
      </c>
      <c r="BI77" s="3">
        <v>44932</v>
      </c>
      <c r="BJ77" s="3">
        <v>44938</v>
      </c>
      <c r="BK77" s="3">
        <v>44935</v>
      </c>
      <c r="BL77" s="3">
        <v>44932</v>
      </c>
      <c r="BM77" s="3">
        <v>44935</v>
      </c>
      <c r="BN77" s="3">
        <v>44949</v>
      </c>
      <c r="BO77" s="2">
        <v>45</v>
      </c>
      <c r="BP77" s="2">
        <v>45</v>
      </c>
      <c r="BQ77" s="2">
        <v>3</v>
      </c>
      <c r="BR77" s="2">
        <v>56</v>
      </c>
      <c r="BS77" s="1" t="s">
        <v>681</v>
      </c>
      <c r="BV77" s="2">
        <v>9660001666</v>
      </c>
      <c r="BW77" s="2">
        <v>9</v>
      </c>
    </row>
    <row r="78" spans="3:75">
      <c r="C78" s="28">
        <f t="shared" si="16"/>
        <v>2</v>
      </c>
      <c r="D78" s="19" t="str">
        <f t="shared" si="17"/>
        <v>M222B0N3BK16000</v>
      </c>
      <c r="E78" s="28">
        <f t="shared" si="18"/>
        <v>1</v>
      </c>
      <c r="F78" s="9">
        <f t="shared" si="19"/>
        <v>9660001669</v>
      </c>
      <c r="G78" s="10">
        <f t="shared" si="20"/>
        <v>44876</v>
      </c>
      <c r="H78" s="9" t="str">
        <f t="shared" si="21"/>
        <v>TVC22000327</v>
      </c>
      <c r="I78" s="11" t="str">
        <f t="shared" si="22"/>
        <v>MR30G(BR)|1.28.0</v>
      </c>
      <c r="J78" s="6" t="str">
        <f t="shared" si="23"/>
        <v>0850800096</v>
      </c>
      <c r="K78" s="12">
        <f t="shared" si="24"/>
        <v>16000</v>
      </c>
      <c r="L78" s="12">
        <f t="shared" si="25"/>
        <v>16000</v>
      </c>
      <c r="M78" s="6" t="str">
        <f t="shared" si="26"/>
        <v>M222B0N3BK</v>
      </c>
      <c r="N78" s="6" t="str">
        <f t="shared" si="27"/>
        <v>SUDU8643466</v>
      </c>
      <c r="O78" s="13" t="str">
        <f t="shared" si="28"/>
        <v>SUDUN2KSZ015701A</v>
      </c>
      <c r="P78" s="6">
        <f t="shared" si="29"/>
        <v>44929</v>
      </c>
      <c r="Q78" s="6" t="str">
        <f>VLOOKUP(AA78,'[1]TABELA MO'!$D:$D,1,0)</f>
        <v>M222B0N3BK</v>
      </c>
      <c r="R78" s="6" t="str">
        <f t="shared" si="30"/>
        <v>PO &gt; ok!</v>
      </c>
      <c r="V78" s="3">
        <v>44876</v>
      </c>
      <c r="W78" s="2">
        <v>48</v>
      </c>
      <c r="X78" s="1" t="s">
        <v>911</v>
      </c>
      <c r="Y78" s="1" t="s">
        <v>27</v>
      </c>
      <c r="Z78" s="5" t="s">
        <v>89</v>
      </c>
      <c r="AA78" s="1" t="s">
        <v>183</v>
      </c>
      <c r="AB78" s="2">
        <v>16000</v>
      </c>
      <c r="AC78" s="1" t="s">
        <v>184</v>
      </c>
      <c r="AD78" s="1" t="s">
        <v>185</v>
      </c>
      <c r="AE78" s="1" t="s">
        <v>186</v>
      </c>
      <c r="AF78" s="5" t="s">
        <v>912</v>
      </c>
      <c r="AG78" s="1" t="s">
        <v>115</v>
      </c>
      <c r="AH78" s="1" t="s">
        <v>876</v>
      </c>
      <c r="AI78" s="1" t="s">
        <v>907</v>
      </c>
      <c r="AJ78" s="3">
        <v>44884</v>
      </c>
      <c r="AK78" s="3">
        <v>44884</v>
      </c>
      <c r="AL78" s="3">
        <v>44890</v>
      </c>
      <c r="AM78" s="3">
        <v>44890</v>
      </c>
      <c r="AN78" s="1" t="s">
        <v>878</v>
      </c>
      <c r="AO78" s="1" t="s">
        <v>908</v>
      </c>
      <c r="AP78" s="3">
        <v>44893</v>
      </c>
      <c r="AQ78" s="3">
        <v>44893</v>
      </c>
      <c r="AR78" s="3">
        <v>44914</v>
      </c>
      <c r="AS78" s="3">
        <v>44914</v>
      </c>
      <c r="AT78" s="1" t="s">
        <v>880</v>
      </c>
      <c r="AU78" s="1" t="s">
        <v>909</v>
      </c>
      <c r="AV78" s="3">
        <v>44914</v>
      </c>
      <c r="AW78" s="3">
        <v>44914</v>
      </c>
      <c r="AX78" s="3">
        <v>44914</v>
      </c>
      <c r="AY78" s="3">
        <v>44914</v>
      </c>
      <c r="AZ78" s="1" t="s">
        <v>882</v>
      </c>
      <c r="BA78" s="1" t="s">
        <v>910</v>
      </c>
      <c r="BB78" s="3">
        <v>44920</v>
      </c>
      <c r="BC78" s="3">
        <v>44920</v>
      </c>
      <c r="BD78" s="3">
        <v>44929</v>
      </c>
      <c r="BE78" s="3">
        <v>44929</v>
      </c>
      <c r="BF78" s="3">
        <v>44929</v>
      </c>
      <c r="BG78" s="3">
        <v>44930</v>
      </c>
      <c r="BH78" s="3">
        <v>44931</v>
      </c>
      <c r="BI78" s="3">
        <v>44935</v>
      </c>
      <c r="BJ78" s="3">
        <v>44938</v>
      </c>
      <c r="BK78" s="3">
        <v>44935</v>
      </c>
      <c r="BL78" s="3">
        <v>44935</v>
      </c>
      <c r="BM78" s="3">
        <v>44937</v>
      </c>
      <c r="BN78" s="3">
        <v>44949</v>
      </c>
      <c r="BO78" s="2">
        <v>45</v>
      </c>
      <c r="BP78" s="2">
        <v>45</v>
      </c>
      <c r="BQ78" s="2">
        <v>6</v>
      </c>
      <c r="BR78" s="2">
        <v>59</v>
      </c>
      <c r="BS78" s="1" t="s">
        <v>681</v>
      </c>
      <c r="BV78" s="2">
        <v>9660001669</v>
      </c>
      <c r="BW78" s="2">
        <v>9</v>
      </c>
    </row>
    <row r="79" spans="3:75">
      <c r="C79" s="28">
        <f t="shared" si="16"/>
        <v>2</v>
      </c>
      <c r="D79" s="19" t="str">
        <f t="shared" si="17"/>
        <v>M222B0N3BK16000</v>
      </c>
      <c r="E79" s="28">
        <f t="shared" si="18"/>
        <v>1</v>
      </c>
      <c r="F79" s="9">
        <f t="shared" si="19"/>
        <v>9660001671</v>
      </c>
      <c r="G79" s="10">
        <f t="shared" si="20"/>
        <v>44876</v>
      </c>
      <c r="H79" s="9" t="str">
        <f t="shared" si="21"/>
        <v>TVC22000328</v>
      </c>
      <c r="I79" s="11" t="str">
        <f t="shared" si="22"/>
        <v>MR30G(BR)|1.28.0</v>
      </c>
      <c r="J79" s="6" t="str">
        <f t="shared" si="23"/>
        <v>0850800096</v>
      </c>
      <c r="K79" s="12">
        <f t="shared" si="24"/>
        <v>16000</v>
      </c>
      <c r="L79" s="12">
        <f t="shared" si="25"/>
        <v>16000</v>
      </c>
      <c r="M79" s="6" t="str">
        <f t="shared" si="26"/>
        <v>M222B0N3BK</v>
      </c>
      <c r="N79" s="6" t="str">
        <f t="shared" si="27"/>
        <v>MRSU5474626</v>
      </c>
      <c r="O79" s="13" t="str">
        <f t="shared" si="28"/>
        <v>SUDUN2KSZ015701A</v>
      </c>
      <c r="P79" s="6">
        <f t="shared" si="29"/>
        <v>44929</v>
      </c>
      <c r="Q79" s="6" t="str">
        <f>VLOOKUP(AA79,'[1]TABELA MO'!$D:$D,1,0)</f>
        <v>M222B0N3BK</v>
      </c>
      <c r="R79" s="6" t="str">
        <f t="shared" si="30"/>
        <v>PO &gt; ok!</v>
      </c>
      <c r="V79" s="3">
        <v>44876</v>
      </c>
      <c r="W79" s="2"/>
      <c r="X79" s="1" t="s">
        <v>913</v>
      </c>
      <c r="Y79" s="1" t="s">
        <v>27</v>
      </c>
      <c r="Z79" s="5" t="s">
        <v>89</v>
      </c>
      <c r="AA79" s="1" t="s">
        <v>183</v>
      </c>
      <c r="AB79" s="2">
        <v>16000</v>
      </c>
      <c r="AC79" s="1" t="s">
        <v>914</v>
      </c>
      <c r="AD79" s="1" t="s">
        <v>187</v>
      </c>
      <c r="AE79" s="1" t="s">
        <v>188</v>
      </c>
      <c r="AF79" s="5"/>
      <c r="AG79" s="1" t="s">
        <v>115</v>
      </c>
      <c r="AH79" s="1" t="s">
        <v>876</v>
      </c>
      <c r="AI79" s="1" t="s">
        <v>907</v>
      </c>
      <c r="AJ79" s="3">
        <v>44884</v>
      </c>
      <c r="AK79" s="3">
        <v>44884</v>
      </c>
      <c r="AL79" s="3">
        <v>44890</v>
      </c>
      <c r="AM79" s="3">
        <v>44890</v>
      </c>
      <c r="AN79" s="1" t="s">
        <v>878</v>
      </c>
      <c r="AO79" s="1" t="s">
        <v>908</v>
      </c>
      <c r="AP79" s="3">
        <v>44893</v>
      </c>
      <c r="AQ79" s="3">
        <v>44893</v>
      </c>
      <c r="AR79" s="3">
        <v>44914</v>
      </c>
      <c r="AS79" s="3">
        <v>44914</v>
      </c>
      <c r="AT79" s="1" t="s">
        <v>880</v>
      </c>
      <c r="AU79" s="1" t="s">
        <v>909</v>
      </c>
      <c r="AV79" s="3">
        <v>44914</v>
      </c>
      <c r="AW79" s="3">
        <v>44914</v>
      </c>
      <c r="AX79" s="3">
        <v>44914</v>
      </c>
      <c r="AY79" s="3">
        <v>44914</v>
      </c>
      <c r="AZ79" s="1" t="s">
        <v>882</v>
      </c>
      <c r="BA79" s="1" t="s">
        <v>910</v>
      </c>
      <c r="BB79" s="3">
        <v>44920</v>
      </c>
      <c r="BC79" s="3">
        <v>44920</v>
      </c>
      <c r="BD79" s="3">
        <v>44929</v>
      </c>
      <c r="BE79" s="3">
        <v>44929</v>
      </c>
      <c r="BF79" s="3">
        <v>44929</v>
      </c>
      <c r="BG79" s="3">
        <v>44930</v>
      </c>
      <c r="BH79" s="3">
        <v>44931</v>
      </c>
      <c r="BI79" s="3">
        <v>44935</v>
      </c>
      <c r="BJ79" s="3">
        <v>44938</v>
      </c>
      <c r="BK79" s="3">
        <v>44935</v>
      </c>
      <c r="BL79" s="3">
        <v>44935</v>
      </c>
      <c r="BM79" s="3">
        <v>44937</v>
      </c>
      <c r="BN79" s="3">
        <v>44949</v>
      </c>
      <c r="BO79" s="2">
        <v>45</v>
      </c>
      <c r="BP79" s="2">
        <v>45</v>
      </c>
      <c r="BQ79" s="2">
        <v>6</v>
      </c>
      <c r="BR79" s="2">
        <v>59</v>
      </c>
      <c r="BS79" s="1" t="s">
        <v>681</v>
      </c>
      <c r="BV79" s="2">
        <v>9660001671</v>
      </c>
      <c r="BW79" s="2">
        <v>9</v>
      </c>
    </row>
    <row r="80" spans="3:75">
      <c r="C80" s="28">
        <f t="shared" si="16"/>
        <v>3</v>
      </c>
      <c r="D80" s="19" t="str">
        <f t="shared" si="17"/>
        <v>M222B2A9BK21300</v>
      </c>
      <c r="E80" s="28">
        <f t="shared" si="18"/>
        <v>1</v>
      </c>
      <c r="F80" s="9">
        <f t="shared" si="19"/>
        <v>9660001672</v>
      </c>
      <c r="G80" s="10">
        <f t="shared" si="20"/>
        <v>44881</v>
      </c>
      <c r="H80" s="9" t="str">
        <f t="shared" si="21"/>
        <v>TVC22000333</v>
      </c>
      <c r="I80" s="11" t="str">
        <f t="shared" si="22"/>
        <v>EC220-G5(BR)|3.8.0</v>
      </c>
      <c r="J80" s="6" t="str">
        <f t="shared" si="23"/>
        <v>0150803952</v>
      </c>
      <c r="K80" s="12">
        <f t="shared" si="24"/>
        <v>21300</v>
      </c>
      <c r="L80" s="12">
        <f t="shared" si="25"/>
        <v>21300</v>
      </c>
      <c r="M80" s="6" t="str">
        <f t="shared" si="26"/>
        <v>M222B2A9BK</v>
      </c>
      <c r="N80" s="6" t="str">
        <f t="shared" si="27"/>
        <v xml:space="preserve">CMAU6215504			</v>
      </c>
      <c r="O80" s="13" t="str">
        <f t="shared" si="28"/>
        <v>NSZEC221117195A</v>
      </c>
      <c r="P80" s="6">
        <f t="shared" si="29"/>
        <v>44966</v>
      </c>
      <c r="Q80" s="6" t="str">
        <f>VLOOKUP(AA80,'[1]TABELA MO'!$D:$D,1,0)</f>
        <v>M222B2A9BK</v>
      </c>
      <c r="R80" s="6" t="str">
        <f t="shared" si="30"/>
        <v>PO &gt; ok!</v>
      </c>
      <c r="V80" s="3">
        <v>44881</v>
      </c>
      <c r="W80" s="2">
        <v>49</v>
      </c>
      <c r="X80" s="1" t="s">
        <v>915</v>
      </c>
      <c r="Y80" s="1" t="s">
        <v>171</v>
      </c>
      <c r="Z80" s="5" t="s">
        <v>178</v>
      </c>
      <c r="AA80" s="1" t="s">
        <v>189</v>
      </c>
      <c r="AB80" s="2">
        <v>21300</v>
      </c>
      <c r="AC80" s="1" t="s">
        <v>916</v>
      </c>
      <c r="AD80" s="1" t="s">
        <v>917</v>
      </c>
      <c r="AE80" s="1" t="s">
        <v>918</v>
      </c>
      <c r="AF80" s="1" t="s">
        <v>919</v>
      </c>
      <c r="AG80" s="1" t="s">
        <v>920</v>
      </c>
      <c r="AH80" s="1" t="s">
        <v>921</v>
      </c>
      <c r="AI80" s="1" t="s">
        <v>922</v>
      </c>
      <c r="AJ80" s="3">
        <v>44888</v>
      </c>
      <c r="AK80" s="3">
        <v>44888</v>
      </c>
      <c r="AL80" s="3">
        <v>44920</v>
      </c>
      <c r="AM80" s="3">
        <v>44922</v>
      </c>
      <c r="AN80" s="1" t="s">
        <v>923</v>
      </c>
      <c r="AO80" s="1" t="s">
        <v>924</v>
      </c>
      <c r="AP80" s="3">
        <v>44953</v>
      </c>
      <c r="AQ80" s="3">
        <v>44953</v>
      </c>
      <c r="AR80" s="3">
        <v>44966</v>
      </c>
      <c r="AS80" s="3">
        <v>44966</v>
      </c>
      <c r="AV80" s="3"/>
      <c r="AW80" s="3"/>
      <c r="AX80" s="3"/>
      <c r="AY80" s="3"/>
      <c r="BB80" s="3"/>
      <c r="BC80" s="3"/>
      <c r="BD80" s="3"/>
      <c r="BE80" s="3"/>
      <c r="BF80" s="3">
        <v>44966</v>
      </c>
      <c r="BG80" s="3">
        <v>44969</v>
      </c>
      <c r="BH80" s="3">
        <v>44970</v>
      </c>
      <c r="BI80" s="3">
        <v>44971</v>
      </c>
      <c r="BJ80" s="3">
        <v>44975</v>
      </c>
      <c r="BK80" s="3">
        <v>44973</v>
      </c>
      <c r="BL80" s="3">
        <v>44971</v>
      </c>
      <c r="BM80" s="3">
        <v>44973</v>
      </c>
      <c r="BN80" s="3">
        <v>44986</v>
      </c>
      <c r="BO80" s="2">
        <v>78</v>
      </c>
      <c r="BP80" s="2">
        <v>78</v>
      </c>
      <c r="BQ80" s="2">
        <v>5</v>
      </c>
      <c r="BR80" s="2">
        <v>90</v>
      </c>
      <c r="BS80" s="1" t="s">
        <v>681</v>
      </c>
      <c r="BU80" s="1" t="s">
        <v>925</v>
      </c>
      <c r="BV80" s="2">
        <v>9660001672</v>
      </c>
      <c r="BW80" s="2">
        <v>9</v>
      </c>
    </row>
    <row r="81" spans="3:75">
      <c r="C81" s="28">
        <f t="shared" si="16"/>
        <v>3</v>
      </c>
      <c r="D81" s="19" t="str">
        <f t="shared" si="17"/>
        <v>M222B2A9BK21300</v>
      </c>
      <c r="E81" s="28">
        <f t="shared" si="18"/>
        <v>1</v>
      </c>
      <c r="F81" s="9">
        <f t="shared" si="19"/>
        <v>9660001673</v>
      </c>
      <c r="G81" s="10">
        <f t="shared" si="20"/>
        <v>44881</v>
      </c>
      <c r="H81" s="9" t="str">
        <f t="shared" si="21"/>
        <v>TVC22000334</v>
      </c>
      <c r="I81" s="11" t="str">
        <f t="shared" si="22"/>
        <v>EC220-G5(BR)|3.8.0</v>
      </c>
      <c r="J81" s="6" t="str">
        <f t="shared" si="23"/>
        <v>0150803952</v>
      </c>
      <c r="K81" s="12">
        <f t="shared" si="24"/>
        <v>21300</v>
      </c>
      <c r="L81" s="12">
        <f t="shared" si="25"/>
        <v>21300</v>
      </c>
      <c r="M81" s="6" t="str">
        <f t="shared" si="26"/>
        <v>M222B2A9BK</v>
      </c>
      <c r="N81" s="6" t="str">
        <f t="shared" si="27"/>
        <v xml:space="preserve">CMAU8559601			</v>
      </c>
      <c r="O81" s="13" t="str">
        <f t="shared" si="28"/>
        <v>NSZEC221117195A</v>
      </c>
      <c r="P81" s="6">
        <f t="shared" si="29"/>
        <v>44966</v>
      </c>
      <c r="Q81" s="6" t="str">
        <f>VLOOKUP(AA81,'[1]TABELA MO'!$D:$D,1,0)</f>
        <v>M222B2A9BK</v>
      </c>
      <c r="R81" s="6" t="str">
        <f t="shared" si="30"/>
        <v>PO &gt; ok!</v>
      </c>
      <c r="V81" s="3">
        <v>44881</v>
      </c>
      <c r="W81" s="2"/>
      <c r="X81" s="1" t="s">
        <v>926</v>
      </c>
      <c r="Y81" s="1" t="s">
        <v>171</v>
      </c>
      <c r="Z81" s="5" t="s">
        <v>178</v>
      </c>
      <c r="AA81" s="1" t="s">
        <v>189</v>
      </c>
      <c r="AB81" s="2">
        <v>21300</v>
      </c>
      <c r="AC81" s="1" t="s">
        <v>927</v>
      </c>
      <c r="AD81" s="1" t="s">
        <v>928</v>
      </c>
      <c r="AE81" s="1" t="s">
        <v>929</v>
      </c>
      <c r="AG81" s="1" t="s">
        <v>920</v>
      </c>
      <c r="AH81" s="1" t="s">
        <v>921</v>
      </c>
      <c r="AI81" s="1" t="s">
        <v>922</v>
      </c>
      <c r="AJ81" s="3">
        <v>44888</v>
      </c>
      <c r="AK81" s="3">
        <v>44888</v>
      </c>
      <c r="AL81" s="3">
        <v>44920</v>
      </c>
      <c r="AM81" s="3">
        <v>44922</v>
      </c>
      <c r="AN81" s="1" t="s">
        <v>923</v>
      </c>
      <c r="AO81" s="1" t="s">
        <v>924</v>
      </c>
      <c r="AP81" s="3">
        <v>44953</v>
      </c>
      <c r="AQ81" s="3">
        <v>44953</v>
      </c>
      <c r="AR81" s="3">
        <v>44966</v>
      </c>
      <c r="AS81" s="3">
        <v>44966</v>
      </c>
      <c r="AV81" s="3"/>
      <c r="AW81" s="3"/>
      <c r="AX81" s="3"/>
      <c r="AY81" s="3"/>
      <c r="BB81" s="3"/>
      <c r="BC81" s="3"/>
      <c r="BD81" s="3"/>
      <c r="BE81" s="3"/>
      <c r="BF81" s="3">
        <v>44966</v>
      </c>
      <c r="BG81" s="3">
        <v>44969</v>
      </c>
      <c r="BH81" s="3">
        <v>44970</v>
      </c>
      <c r="BI81" s="3">
        <v>44971</v>
      </c>
      <c r="BJ81" s="3">
        <v>44975</v>
      </c>
      <c r="BK81" s="3">
        <v>44973</v>
      </c>
      <c r="BL81" s="3">
        <v>44971</v>
      </c>
      <c r="BM81" s="3">
        <v>44973</v>
      </c>
      <c r="BN81" s="3">
        <v>44986</v>
      </c>
      <c r="BO81" s="2">
        <v>78</v>
      </c>
      <c r="BP81" s="2">
        <v>78</v>
      </c>
      <c r="BQ81" s="2">
        <v>5</v>
      </c>
      <c r="BR81" s="2">
        <v>90</v>
      </c>
      <c r="BS81" s="1" t="s">
        <v>681</v>
      </c>
      <c r="BU81" s="1" t="s">
        <v>925</v>
      </c>
      <c r="BV81" s="2">
        <v>9660001673</v>
      </c>
      <c r="BW81" s="2">
        <v>9</v>
      </c>
    </row>
    <row r="82" spans="3:75">
      <c r="C82" s="28">
        <f t="shared" si="16"/>
        <v>3</v>
      </c>
      <c r="D82" s="19" t="str">
        <f t="shared" si="17"/>
        <v>M222B2A9BK21300</v>
      </c>
      <c r="E82" s="28">
        <f t="shared" si="18"/>
        <v>1</v>
      </c>
      <c r="F82" s="9">
        <f t="shared" si="19"/>
        <v>9660001674</v>
      </c>
      <c r="G82" s="10">
        <f t="shared" si="20"/>
        <v>44881</v>
      </c>
      <c r="H82" s="9" t="str">
        <f t="shared" si="21"/>
        <v>TVC22000335</v>
      </c>
      <c r="I82" s="11" t="str">
        <f t="shared" si="22"/>
        <v>EC220-G5(BR)|3.8.0</v>
      </c>
      <c r="J82" s="6" t="str">
        <f t="shared" si="23"/>
        <v>0150803952</v>
      </c>
      <c r="K82" s="12">
        <f t="shared" si="24"/>
        <v>21300</v>
      </c>
      <c r="L82" s="12">
        <f t="shared" si="25"/>
        <v>21300</v>
      </c>
      <c r="M82" s="6" t="str">
        <f t="shared" si="26"/>
        <v>M222B2A9BK</v>
      </c>
      <c r="N82" s="6" t="str">
        <f t="shared" si="27"/>
        <v xml:space="preserve">SEKU4300503			</v>
      </c>
      <c r="O82" s="13" t="str">
        <f t="shared" si="28"/>
        <v>NSZEC221117195A</v>
      </c>
      <c r="P82" s="6">
        <f t="shared" si="29"/>
        <v>44966</v>
      </c>
      <c r="Q82" s="6" t="str">
        <f>VLOOKUP(AA82,'[1]TABELA MO'!$D:$D,1,0)</f>
        <v>M222B2A9BK</v>
      </c>
      <c r="R82" s="6" t="str">
        <f t="shared" si="30"/>
        <v>PO &gt; ok!</v>
      </c>
      <c r="V82" s="3">
        <v>44881</v>
      </c>
      <c r="W82" s="2"/>
      <c r="X82" s="1" t="s">
        <v>930</v>
      </c>
      <c r="Y82" s="1" t="s">
        <v>171</v>
      </c>
      <c r="Z82" s="5" t="s">
        <v>178</v>
      </c>
      <c r="AA82" s="1" t="s">
        <v>189</v>
      </c>
      <c r="AB82" s="2">
        <v>21300</v>
      </c>
      <c r="AC82" s="1" t="s">
        <v>931</v>
      </c>
      <c r="AD82" s="1" t="s">
        <v>932</v>
      </c>
      <c r="AE82" s="1" t="s">
        <v>933</v>
      </c>
      <c r="AG82" s="1" t="s">
        <v>920</v>
      </c>
      <c r="AH82" s="1" t="s">
        <v>921</v>
      </c>
      <c r="AI82" s="1" t="s">
        <v>922</v>
      </c>
      <c r="AJ82" s="3">
        <v>44888</v>
      </c>
      <c r="AK82" s="3">
        <v>44888</v>
      </c>
      <c r="AL82" s="3">
        <v>44920</v>
      </c>
      <c r="AM82" s="3">
        <v>44922</v>
      </c>
      <c r="AN82" s="1" t="s">
        <v>923</v>
      </c>
      <c r="AO82" s="1" t="s">
        <v>924</v>
      </c>
      <c r="AP82" s="3">
        <v>44953</v>
      </c>
      <c r="AQ82" s="3">
        <v>44953</v>
      </c>
      <c r="AR82" s="3">
        <v>44966</v>
      </c>
      <c r="AS82" s="3">
        <v>44966</v>
      </c>
      <c r="AV82" s="3"/>
      <c r="AW82" s="3"/>
      <c r="AX82" s="3"/>
      <c r="AY82" s="3"/>
      <c r="BB82" s="3"/>
      <c r="BC82" s="3"/>
      <c r="BD82" s="3"/>
      <c r="BE82" s="3"/>
      <c r="BF82" s="3">
        <v>44966</v>
      </c>
      <c r="BG82" s="3">
        <v>44969</v>
      </c>
      <c r="BH82" s="3">
        <v>44970</v>
      </c>
      <c r="BI82" s="3">
        <v>44971</v>
      </c>
      <c r="BJ82" s="3">
        <v>44975</v>
      </c>
      <c r="BK82" s="3">
        <v>44973</v>
      </c>
      <c r="BL82" s="3">
        <v>44971</v>
      </c>
      <c r="BM82" s="3">
        <v>44973</v>
      </c>
      <c r="BN82" s="3">
        <v>44986</v>
      </c>
      <c r="BO82" s="2">
        <v>78</v>
      </c>
      <c r="BP82" s="2">
        <v>78</v>
      </c>
      <c r="BQ82" s="2">
        <v>5</v>
      </c>
      <c r="BR82" s="2">
        <v>90</v>
      </c>
      <c r="BS82" s="1" t="s">
        <v>681</v>
      </c>
      <c r="BU82" s="1" t="s">
        <v>925</v>
      </c>
      <c r="BV82" s="2">
        <v>9660001674</v>
      </c>
      <c r="BW82" s="2">
        <v>9</v>
      </c>
    </row>
    <row r="83" spans="3:75">
      <c r="C83" s="28">
        <f t="shared" si="16"/>
        <v>2</v>
      </c>
      <c r="D83" s="19" t="str">
        <f t="shared" si="17"/>
        <v>M222B2B0BK16000</v>
      </c>
      <c r="E83" s="28">
        <f t="shared" si="18"/>
        <v>1</v>
      </c>
      <c r="F83" s="9">
        <f t="shared" si="19"/>
        <v>9660001675</v>
      </c>
      <c r="G83" s="10">
        <f t="shared" si="20"/>
        <v>44881</v>
      </c>
      <c r="H83" s="9" t="str">
        <f t="shared" si="21"/>
        <v>TVC22000336</v>
      </c>
      <c r="I83" s="11" t="str">
        <f t="shared" si="22"/>
        <v>MR30G(BR)|1.28.0</v>
      </c>
      <c r="J83" s="6" t="str">
        <f t="shared" si="23"/>
        <v>0850800096</v>
      </c>
      <c r="K83" s="12">
        <f t="shared" si="24"/>
        <v>16000</v>
      </c>
      <c r="L83" s="12">
        <f t="shared" si="25"/>
        <v>16000</v>
      </c>
      <c r="M83" s="6" t="str">
        <f t="shared" si="26"/>
        <v>M222B2B0BK</v>
      </c>
      <c r="N83" s="6" t="str">
        <f t="shared" si="27"/>
        <v>CMAU7118828</v>
      </c>
      <c r="O83" s="13" t="str">
        <f t="shared" si="28"/>
        <v>NSZEC221117195B</v>
      </c>
      <c r="P83" s="6">
        <f t="shared" si="29"/>
        <v>44966</v>
      </c>
      <c r="Q83" s="6" t="str">
        <f>VLOOKUP(AA83,'[1]TABELA MO'!$D:$D,1,0)</f>
        <v>M222B2B0BK</v>
      </c>
      <c r="R83" s="6" t="str">
        <f t="shared" si="30"/>
        <v>PO &gt; ok!</v>
      </c>
      <c r="V83" s="3">
        <v>44881</v>
      </c>
      <c r="W83" s="2">
        <v>50</v>
      </c>
      <c r="X83" s="1" t="s">
        <v>934</v>
      </c>
      <c r="Y83" s="1" t="s">
        <v>27</v>
      </c>
      <c r="Z83" s="5" t="s">
        <v>89</v>
      </c>
      <c r="AA83" s="1" t="s">
        <v>190</v>
      </c>
      <c r="AB83" s="2">
        <v>16000</v>
      </c>
      <c r="AC83" s="1" t="s">
        <v>935</v>
      </c>
      <c r="AD83" s="1" t="s">
        <v>936</v>
      </c>
      <c r="AE83" s="1" t="s">
        <v>937</v>
      </c>
      <c r="AF83" s="1" t="s">
        <v>938</v>
      </c>
      <c r="AG83" s="1" t="s">
        <v>920</v>
      </c>
      <c r="AH83" s="1" t="s">
        <v>921</v>
      </c>
      <c r="AI83" s="1" t="s">
        <v>922</v>
      </c>
      <c r="AJ83" s="3">
        <v>44888</v>
      </c>
      <c r="AK83" s="3">
        <v>44888</v>
      </c>
      <c r="AL83" s="3">
        <v>44920</v>
      </c>
      <c r="AM83" s="3">
        <v>44922</v>
      </c>
      <c r="AN83" s="1" t="s">
        <v>923</v>
      </c>
      <c r="AO83" s="1" t="s">
        <v>924</v>
      </c>
      <c r="AP83" s="3">
        <v>44953</v>
      </c>
      <c r="AQ83" s="3">
        <v>44953</v>
      </c>
      <c r="AR83" s="3">
        <v>44966</v>
      </c>
      <c r="AS83" s="3">
        <v>44966</v>
      </c>
      <c r="AV83" s="3"/>
      <c r="AW83" s="3"/>
      <c r="AX83" s="3"/>
      <c r="AY83" s="3"/>
      <c r="BB83" s="3"/>
      <c r="BC83" s="3"/>
      <c r="BD83" s="3"/>
      <c r="BE83" s="3"/>
      <c r="BF83" s="3">
        <v>44966</v>
      </c>
      <c r="BG83" s="3">
        <v>44969</v>
      </c>
      <c r="BH83" s="3">
        <v>44970</v>
      </c>
      <c r="BI83" s="3">
        <v>44972</v>
      </c>
      <c r="BJ83" s="3">
        <v>44975</v>
      </c>
      <c r="BK83" s="3">
        <v>44973</v>
      </c>
      <c r="BL83" s="3">
        <v>44972</v>
      </c>
      <c r="BM83" s="3">
        <v>44974</v>
      </c>
      <c r="BN83" s="3">
        <v>44986</v>
      </c>
      <c r="BO83" s="2">
        <v>78</v>
      </c>
      <c r="BP83" s="2">
        <v>78</v>
      </c>
      <c r="BQ83" s="2">
        <v>6</v>
      </c>
      <c r="BR83" s="2">
        <v>91</v>
      </c>
      <c r="BS83" s="1" t="s">
        <v>681</v>
      </c>
      <c r="BU83" s="1" t="s">
        <v>925</v>
      </c>
      <c r="BV83" s="2">
        <v>9660001675</v>
      </c>
      <c r="BW83" s="2">
        <v>9</v>
      </c>
    </row>
    <row r="84" spans="3:75">
      <c r="C84" s="28">
        <f t="shared" si="16"/>
        <v>2</v>
      </c>
      <c r="D84" s="19" t="str">
        <f t="shared" si="17"/>
        <v>M222B2B0BK16000</v>
      </c>
      <c r="E84" s="28">
        <f t="shared" si="18"/>
        <v>1</v>
      </c>
      <c r="F84" s="9">
        <f t="shared" si="19"/>
        <v>9660001676</v>
      </c>
      <c r="G84" s="10">
        <f t="shared" si="20"/>
        <v>44881</v>
      </c>
      <c r="H84" s="9" t="str">
        <f t="shared" si="21"/>
        <v>TVC22000337</v>
      </c>
      <c r="I84" s="11" t="str">
        <f t="shared" si="22"/>
        <v>MR30G(BR)|1.28.0</v>
      </c>
      <c r="J84" s="6" t="str">
        <f t="shared" si="23"/>
        <v>0850800096</v>
      </c>
      <c r="K84" s="12">
        <f t="shared" si="24"/>
        <v>16000</v>
      </c>
      <c r="L84" s="12">
        <f t="shared" si="25"/>
        <v>16000</v>
      </c>
      <c r="M84" s="6" t="str">
        <f t="shared" si="26"/>
        <v>M222B2B0BK</v>
      </c>
      <c r="N84" s="6" t="str">
        <f t="shared" si="27"/>
        <v>GCXU5872164</v>
      </c>
      <c r="O84" s="13" t="str">
        <f t="shared" si="28"/>
        <v>NSZEC221117195B</v>
      </c>
      <c r="P84" s="6">
        <f t="shared" si="29"/>
        <v>44966</v>
      </c>
      <c r="Q84" s="6" t="str">
        <f>VLOOKUP(AA84,'[1]TABELA MO'!$D:$D,1,0)</f>
        <v>M222B2B0BK</v>
      </c>
      <c r="R84" s="6" t="str">
        <f t="shared" si="30"/>
        <v>PO &gt; ok!</v>
      </c>
      <c r="V84" s="3">
        <v>44881</v>
      </c>
      <c r="W84" s="2"/>
      <c r="X84" s="1" t="s">
        <v>939</v>
      </c>
      <c r="Y84" s="1" t="s">
        <v>27</v>
      </c>
      <c r="Z84" s="5" t="s">
        <v>89</v>
      </c>
      <c r="AA84" s="1" t="s">
        <v>190</v>
      </c>
      <c r="AB84" s="2">
        <v>16000</v>
      </c>
      <c r="AC84" s="1" t="s">
        <v>940</v>
      </c>
      <c r="AD84" s="1" t="s">
        <v>941</v>
      </c>
      <c r="AE84" s="1" t="s">
        <v>942</v>
      </c>
      <c r="AG84" s="1" t="s">
        <v>920</v>
      </c>
      <c r="AH84" s="1" t="s">
        <v>921</v>
      </c>
      <c r="AI84" s="1" t="s">
        <v>922</v>
      </c>
      <c r="AJ84" s="3">
        <v>44888</v>
      </c>
      <c r="AK84" s="3">
        <v>44888</v>
      </c>
      <c r="AL84" s="3">
        <v>44920</v>
      </c>
      <c r="AM84" s="3">
        <v>44922</v>
      </c>
      <c r="AN84" s="1" t="s">
        <v>923</v>
      </c>
      <c r="AO84" s="1" t="s">
        <v>924</v>
      </c>
      <c r="AP84" s="3">
        <v>44953</v>
      </c>
      <c r="AQ84" s="3">
        <v>44953</v>
      </c>
      <c r="AR84" s="3">
        <v>44966</v>
      </c>
      <c r="AS84" s="3">
        <v>44966</v>
      </c>
      <c r="AV84" s="3"/>
      <c r="AW84" s="3"/>
      <c r="AX84" s="3"/>
      <c r="AY84" s="3"/>
      <c r="BB84" s="3"/>
      <c r="BC84" s="3"/>
      <c r="BD84" s="3"/>
      <c r="BE84" s="3"/>
      <c r="BF84" s="3">
        <v>44966</v>
      </c>
      <c r="BG84" s="3">
        <v>44969</v>
      </c>
      <c r="BH84" s="3">
        <v>44970</v>
      </c>
      <c r="BI84" s="3">
        <v>44972</v>
      </c>
      <c r="BJ84" s="3">
        <v>44975</v>
      </c>
      <c r="BK84" s="3">
        <v>44973</v>
      </c>
      <c r="BL84" s="3">
        <v>44972</v>
      </c>
      <c r="BM84" s="3">
        <v>44974</v>
      </c>
      <c r="BN84" s="3">
        <v>44986</v>
      </c>
      <c r="BO84" s="2">
        <v>78</v>
      </c>
      <c r="BP84" s="2">
        <v>78</v>
      </c>
      <c r="BQ84" s="2">
        <v>6</v>
      </c>
      <c r="BR84" s="2">
        <v>91</v>
      </c>
      <c r="BS84" s="1" t="s">
        <v>681</v>
      </c>
      <c r="BU84" s="1" t="s">
        <v>925</v>
      </c>
      <c r="BV84" s="2">
        <v>9660001676</v>
      </c>
      <c r="BW84" s="2">
        <v>9</v>
      </c>
    </row>
    <row r="85" spans="3:75">
      <c r="C85" s="28">
        <f t="shared" si="16"/>
        <v>3</v>
      </c>
      <c r="D85" s="19" t="str">
        <f t="shared" si="17"/>
        <v>M222B2S3BK21000</v>
      </c>
      <c r="E85" s="28">
        <f t="shared" si="18"/>
        <v>1</v>
      </c>
      <c r="F85" s="9">
        <f t="shared" si="19"/>
        <v>9660001677</v>
      </c>
      <c r="G85" s="10">
        <f t="shared" si="20"/>
        <v>44890</v>
      </c>
      <c r="H85" s="9" t="str">
        <f t="shared" si="21"/>
        <v>TVC22000342</v>
      </c>
      <c r="I85" s="11" t="str">
        <f t="shared" si="22"/>
        <v>EC220-G5(BR)|3.8.0</v>
      </c>
      <c r="J85" s="6" t="str">
        <f t="shared" si="23"/>
        <v>0150803952</v>
      </c>
      <c r="K85" s="12">
        <f t="shared" si="24"/>
        <v>21000</v>
      </c>
      <c r="L85" s="12">
        <f t="shared" si="25"/>
        <v>21000</v>
      </c>
      <c r="M85" s="6" t="str">
        <f t="shared" si="26"/>
        <v>M222B2S3BK</v>
      </c>
      <c r="N85" s="6" t="str">
        <f t="shared" si="27"/>
        <v>FFAU4429892</v>
      </c>
      <c r="O85" s="13" t="str">
        <f t="shared" si="28"/>
        <v>SZX206130202</v>
      </c>
      <c r="P85" s="6">
        <f t="shared" si="29"/>
        <v>44973</v>
      </c>
      <c r="Q85" s="6" t="str">
        <f>VLOOKUP(AA85,'[1]TABELA MO'!$D:$D,1,0)</f>
        <v>M222B2S3BK</v>
      </c>
      <c r="R85" s="6" t="str">
        <f t="shared" si="30"/>
        <v>PO &gt; ok!</v>
      </c>
      <c r="V85" s="3">
        <v>44890</v>
      </c>
      <c r="W85" s="2">
        <v>51</v>
      </c>
      <c r="X85" s="1" t="s">
        <v>943</v>
      </c>
      <c r="Y85" s="1" t="s">
        <v>171</v>
      </c>
      <c r="Z85" s="5" t="s">
        <v>178</v>
      </c>
      <c r="AA85" s="1" t="s">
        <v>191</v>
      </c>
      <c r="AB85" s="2">
        <v>21000</v>
      </c>
      <c r="AC85" s="1" t="s">
        <v>944</v>
      </c>
      <c r="AD85" s="1" t="s">
        <v>945</v>
      </c>
      <c r="AE85" s="1" t="s">
        <v>192</v>
      </c>
      <c r="AF85" s="1" t="s">
        <v>946</v>
      </c>
      <c r="AG85" s="1" t="s">
        <v>214</v>
      </c>
      <c r="AH85" s="1" t="s">
        <v>921</v>
      </c>
      <c r="AI85" s="1" t="s">
        <v>947</v>
      </c>
      <c r="AJ85" s="3">
        <v>44898</v>
      </c>
      <c r="AK85" s="3">
        <v>44899</v>
      </c>
      <c r="AL85" s="3">
        <v>44929</v>
      </c>
      <c r="AM85" s="3">
        <v>44930</v>
      </c>
      <c r="AN85" s="1" t="s">
        <v>923</v>
      </c>
      <c r="AO85" s="1" t="s">
        <v>948</v>
      </c>
      <c r="AP85" s="3">
        <v>44961</v>
      </c>
      <c r="AQ85" s="3">
        <v>44961</v>
      </c>
      <c r="AR85" s="3">
        <v>44973</v>
      </c>
      <c r="AS85" s="3">
        <v>44973</v>
      </c>
      <c r="AV85" s="3"/>
      <c r="AW85" s="3"/>
      <c r="AX85" s="3"/>
      <c r="AY85" s="3"/>
      <c r="BB85" s="3"/>
      <c r="BC85" s="3"/>
      <c r="BD85" s="3"/>
      <c r="BE85" s="3"/>
      <c r="BF85" s="3">
        <v>44973</v>
      </c>
      <c r="BG85" s="3">
        <v>44974</v>
      </c>
      <c r="BH85" s="3">
        <v>44980</v>
      </c>
      <c r="BI85" s="3">
        <v>44980</v>
      </c>
      <c r="BJ85" s="3">
        <v>44982</v>
      </c>
      <c r="BK85" s="3">
        <v>44980</v>
      </c>
      <c r="BL85" s="3">
        <v>44980</v>
      </c>
      <c r="BM85" s="3">
        <v>44984</v>
      </c>
      <c r="BN85" s="3">
        <v>44993</v>
      </c>
      <c r="BO85" s="2">
        <v>75</v>
      </c>
      <c r="BP85" s="2">
        <v>74</v>
      </c>
      <c r="BQ85" s="2">
        <v>7</v>
      </c>
      <c r="BR85" s="2">
        <v>90</v>
      </c>
      <c r="BS85" s="1" t="s">
        <v>681</v>
      </c>
      <c r="BU85" s="1" t="s">
        <v>925</v>
      </c>
      <c r="BV85" s="2">
        <v>9660001677</v>
      </c>
      <c r="BW85" s="2">
        <v>9</v>
      </c>
    </row>
    <row r="86" spans="3:75">
      <c r="C86" s="28">
        <f t="shared" si="16"/>
        <v>3</v>
      </c>
      <c r="D86" s="19" t="str">
        <f t="shared" si="17"/>
        <v>M222B2S3BK21000</v>
      </c>
      <c r="E86" s="28">
        <f t="shared" si="18"/>
        <v>1</v>
      </c>
      <c r="F86" s="9">
        <f t="shared" si="19"/>
        <v>9660001678</v>
      </c>
      <c r="G86" s="10">
        <f t="shared" si="20"/>
        <v>44890</v>
      </c>
      <c r="H86" s="9" t="str">
        <f t="shared" si="21"/>
        <v>TVC22000343</v>
      </c>
      <c r="I86" s="11" t="str">
        <f t="shared" si="22"/>
        <v>EC220-G5(BR)|3.8.0</v>
      </c>
      <c r="J86" s="6" t="str">
        <f t="shared" si="23"/>
        <v>0150803952</v>
      </c>
      <c r="K86" s="12">
        <f t="shared" si="24"/>
        <v>21000</v>
      </c>
      <c r="L86" s="12">
        <f t="shared" si="25"/>
        <v>21000</v>
      </c>
      <c r="M86" s="6" t="str">
        <f t="shared" si="26"/>
        <v>M222B2S3BK</v>
      </c>
      <c r="N86" s="6" t="str">
        <f t="shared" si="27"/>
        <v>TLLU4527104</v>
      </c>
      <c r="O86" s="13" t="str">
        <f t="shared" si="28"/>
        <v>SZX206130202</v>
      </c>
      <c r="P86" s="6">
        <f t="shared" si="29"/>
        <v>44973</v>
      </c>
      <c r="Q86" s="6" t="str">
        <f>VLOOKUP(AA86,'[1]TABELA MO'!$D:$D,1,0)</f>
        <v>M222B2S3BK</v>
      </c>
      <c r="R86" s="6" t="str">
        <f t="shared" si="30"/>
        <v>PO &gt; ok!</v>
      </c>
      <c r="V86" s="3">
        <v>44890</v>
      </c>
      <c r="W86" s="2"/>
      <c r="X86" s="1" t="s">
        <v>949</v>
      </c>
      <c r="Y86" s="1" t="s">
        <v>171</v>
      </c>
      <c r="Z86" s="5" t="s">
        <v>178</v>
      </c>
      <c r="AA86" s="1" t="s">
        <v>191</v>
      </c>
      <c r="AB86" s="2">
        <v>21000</v>
      </c>
      <c r="AC86" s="1" t="s">
        <v>950</v>
      </c>
      <c r="AD86" s="1" t="s">
        <v>193</v>
      </c>
      <c r="AE86" s="1" t="s">
        <v>194</v>
      </c>
      <c r="AG86" s="1" t="s">
        <v>214</v>
      </c>
      <c r="AH86" s="1" t="s">
        <v>921</v>
      </c>
      <c r="AI86" s="1" t="s">
        <v>947</v>
      </c>
      <c r="AJ86" s="3">
        <v>44898</v>
      </c>
      <c r="AK86" s="3">
        <v>44899</v>
      </c>
      <c r="AL86" s="3">
        <v>44929</v>
      </c>
      <c r="AM86" s="3">
        <v>44930</v>
      </c>
      <c r="AN86" s="1" t="s">
        <v>923</v>
      </c>
      <c r="AO86" s="1" t="s">
        <v>948</v>
      </c>
      <c r="AP86" s="3">
        <v>44961</v>
      </c>
      <c r="AQ86" s="3">
        <v>44961</v>
      </c>
      <c r="AR86" s="3">
        <v>44973</v>
      </c>
      <c r="AS86" s="3">
        <v>44973</v>
      </c>
      <c r="AV86" s="3"/>
      <c r="AW86" s="3"/>
      <c r="AX86" s="3"/>
      <c r="AY86" s="3"/>
      <c r="BB86" s="3"/>
      <c r="BC86" s="3"/>
      <c r="BD86" s="3"/>
      <c r="BE86" s="3"/>
      <c r="BF86" s="3">
        <v>44973</v>
      </c>
      <c r="BG86" s="3">
        <v>44974</v>
      </c>
      <c r="BH86" s="3">
        <v>44980</v>
      </c>
      <c r="BI86" s="3">
        <v>44980</v>
      </c>
      <c r="BJ86" s="3">
        <v>44982</v>
      </c>
      <c r="BK86" s="3">
        <v>44980</v>
      </c>
      <c r="BL86" s="3">
        <v>44980</v>
      </c>
      <c r="BM86" s="3">
        <v>44984</v>
      </c>
      <c r="BN86" s="3">
        <v>44993</v>
      </c>
      <c r="BO86" s="2">
        <v>75</v>
      </c>
      <c r="BP86" s="2">
        <v>74</v>
      </c>
      <c r="BQ86" s="2">
        <v>7</v>
      </c>
      <c r="BR86" s="2">
        <v>90</v>
      </c>
      <c r="BS86" s="1" t="s">
        <v>681</v>
      </c>
      <c r="BU86" s="1" t="s">
        <v>925</v>
      </c>
      <c r="BV86" s="2">
        <v>9660001678</v>
      </c>
      <c r="BW86" s="2">
        <v>9</v>
      </c>
    </row>
    <row r="87" spans="3:75">
      <c r="C87" s="28">
        <f t="shared" si="16"/>
        <v>3</v>
      </c>
      <c r="D87" s="19" t="str">
        <f t="shared" si="17"/>
        <v>M222B2S3BK21000</v>
      </c>
      <c r="E87" s="28">
        <f t="shared" si="18"/>
        <v>1</v>
      </c>
      <c r="F87" s="9">
        <f t="shared" si="19"/>
        <v>9660001679</v>
      </c>
      <c r="G87" s="10">
        <f t="shared" si="20"/>
        <v>44890</v>
      </c>
      <c r="H87" s="9" t="str">
        <f t="shared" si="21"/>
        <v>TVC22000344</v>
      </c>
      <c r="I87" s="11" t="str">
        <f t="shared" si="22"/>
        <v>EC220-G5(BR)|3.8.0</v>
      </c>
      <c r="J87" s="6" t="str">
        <f t="shared" si="23"/>
        <v>0150803952</v>
      </c>
      <c r="K87" s="12">
        <f t="shared" si="24"/>
        <v>21000</v>
      </c>
      <c r="L87" s="12">
        <f t="shared" si="25"/>
        <v>21000</v>
      </c>
      <c r="M87" s="6" t="str">
        <f t="shared" si="26"/>
        <v>M222B2S3BK</v>
      </c>
      <c r="N87" s="6" t="str">
        <f t="shared" si="27"/>
        <v>BEAU4014252</v>
      </c>
      <c r="O87" s="13" t="str">
        <f t="shared" si="28"/>
        <v>SZX206130202</v>
      </c>
      <c r="P87" s="6">
        <f t="shared" si="29"/>
        <v>44973</v>
      </c>
      <c r="Q87" s="6" t="str">
        <f>VLOOKUP(AA87,'[1]TABELA MO'!$D:$D,1,0)</f>
        <v>M222B2S3BK</v>
      </c>
      <c r="R87" s="6" t="str">
        <f t="shared" si="30"/>
        <v>PO &gt; ok!</v>
      </c>
      <c r="V87" s="3">
        <v>44890</v>
      </c>
      <c r="W87" s="2"/>
      <c r="X87" s="1" t="s">
        <v>195</v>
      </c>
      <c r="Y87" s="1" t="s">
        <v>171</v>
      </c>
      <c r="Z87" s="5" t="s">
        <v>178</v>
      </c>
      <c r="AA87" s="1" t="s">
        <v>191</v>
      </c>
      <c r="AB87" s="2">
        <v>21000</v>
      </c>
      <c r="AC87" s="1" t="s">
        <v>951</v>
      </c>
      <c r="AD87" s="1" t="s">
        <v>952</v>
      </c>
      <c r="AE87" s="1" t="s">
        <v>196</v>
      </c>
      <c r="AG87" s="1" t="s">
        <v>214</v>
      </c>
      <c r="AH87" s="1" t="s">
        <v>921</v>
      </c>
      <c r="AI87" s="1" t="s">
        <v>947</v>
      </c>
      <c r="AJ87" s="3">
        <v>44898</v>
      </c>
      <c r="AK87" s="3">
        <v>44899</v>
      </c>
      <c r="AL87" s="3">
        <v>44929</v>
      </c>
      <c r="AM87" s="3">
        <v>44930</v>
      </c>
      <c r="AN87" s="1" t="s">
        <v>923</v>
      </c>
      <c r="AO87" s="1" t="s">
        <v>948</v>
      </c>
      <c r="AP87" s="3">
        <v>44961</v>
      </c>
      <c r="AQ87" s="3">
        <v>44961</v>
      </c>
      <c r="AR87" s="3">
        <v>44973</v>
      </c>
      <c r="AS87" s="3">
        <v>44973</v>
      </c>
      <c r="AV87" s="3"/>
      <c r="AW87" s="3"/>
      <c r="AX87" s="3"/>
      <c r="AY87" s="3"/>
      <c r="BB87" s="3"/>
      <c r="BC87" s="3"/>
      <c r="BD87" s="3"/>
      <c r="BE87" s="3"/>
      <c r="BF87" s="3">
        <v>44973</v>
      </c>
      <c r="BG87" s="3">
        <v>44974</v>
      </c>
      <c r="BH87" s="3">
        <v>44980</v>
      </c>
      <c r="BI87" s="3">
        <v>44980</v>
      </c>
      <c r="BJ87" s="3">
        <v>44982</v>
      </c>
      <c r="BK87" s="3">
        <v>44980</v>
      </c>
      <c r="BL87" s="3">
        <v>44980</v>
      </c>
      <c r="BM87" s="3">
        <v>44984</v>
      </c>
      <c r="BN87" s="3">
        <v>44993</v>
      </c>
      <c r="BO87" s="2">
        <v>75</v>
      </c>
      <c r="BP87" s="2">
        <v>74</v>
      </c>
      <c r="BQ87" s="2">
        <v>7</v>
      </c>
      <c r="BR87" s="2">
        <v>90</v>
      </c>
      <c r="BS87" s="1" t="s">
        <v>681</v>
      </c>
      <c r="BU87" s="1" t="s">
        <v>925</v>
      </c>
      <c r="BV87" s="2">
        <v>9660001679</v>
      </c>
      <c r="BW87" s="2">
        <v>9</v>
      </c>
    </row>
    <row r="88" spans="3:75">
      <c r="C88" s="28">
        <f t="shared" si="16"/>
        <v>2</v>
      </c>
      <c r="D88" s="19" t="str">
        <f t="shared" si="17"/>
        <v>M222B2S4BK16000</v>
      </c>
      <c r="E88" s="28">
        <f t="shared" si="18"/>
        <v>1</v>
      </c>
      <c r="F88" s="9">
        <f t="shared" si="19"/>
        <v>9660001680</v>
      </c>
      <c r="G88" s="10">
        <f t="shared" si="20"/>
        <v>44890</v>
      </c>
      <c r="H88" s="9" t="str">
        <f t="shared" si="21"/>
        <v>TVC22000345</v>
      </c>
      <c r="I88" s="11" t="str">
        <f t="shared" si="22"/>
        <v>MR30G(BR)|1.28.0</v>
      </c>
      <c r="J88" s="6" t="str">
        <f t="shared" si="23"/>
        <v>0850800096</v>
      </c>
      <c r="K88" s="12">
        <f t="shared" si="24"/>
        <v>16000</v>
      </c>
      <c r="L88" s="12">
        <f t="shared" si="25"/>
        <v>16000</v>
      </c>
      <c r="M88" s="6" t="str">
        <f t="shared" si="26"/>
        <v>M222B2S4BK</v>
      </c>
      <c r="N88" s="6" t="str">
        <f t="shared" si="27"/>
        <v xml:space="preserve">CMAU8893141			</v>
      </c>
      <c r="O88" s="13" t="str">
        <f t="shared" si="28"/>
        <v>SZX206130229</v>
      </c>
      <c r="P88" s="6">
        <f t="shared" si="29"/>
        <v>44973</v>
      </c>
      <c r="Q88" s="6" t="str">
        <f>VLOOKUP(AA88,'[1]TABELA MO'!$D:$D,1,0)</f>
        <v>M222B2S4BK</v>
      </c>
      <c r="R88" s="6" t="str">
        <f t="shared" si="30"/>
        <v>PO &gt; ok!</v>
      </c>
      <c r="V88" s="3">
        <v>44890</v>
      </c>
      <c r="W88" s="2">
        <v>52</v>
      </c>
      <c r="X88" s="1" t="s">
        <v>953</v>
      </c>
      <c r="Y88" s="1" t="s">
        <v>27</v>
      </c>
      <c r="Z88" s="5" t="s">
        <v>89</v>
      </c>
      <c r="AA88" s="1" t="s">
        <v>197</v>
      </c>
      <c r="AB88" s="2">
        <v>16000</v>
      </c>
      <c r="AC88" s="1" t="s">
        <v>954</v>
      </c>
      <c r="AD88" s="1" t="s">
        <v>955</v>
      </c>
      <c r="AE88" s="1" t="s">
        <v>198</v>
      </c>
      <c r="AF88" s="1" t="s">
        <v>956</v>
      </c>
      <c r="AG88" s="1" t="s">
        <v>214</v>
      </c>
      <c r="AH88" s="1" t="s">
        <v>921</v>
      </c>
      <c r="AI88" s="1" t="s">
        <v>947</v>
      </c>
      <c r="AJ88" s="3">
        <v>44898</v>
      </c>
      <c r="AK88" s="3">
        <v>44899</v>
      </c>
      <c r="AL88" s="3">
        <v>44929</v>
      </c>
      <c r="AM88" s="3">
        <v>44930</v>
      </c>
      <c r="AN88" s="1" t="s">
        <v>923</v>
      </c>
      <c r="AO88" s="1" t="s">
        <v>948</v>
      </c>
      <c r="AP88" s="3">
        <v>44961</v>
      </c>
      <c r="AQ88" s="3">
        <v>44961</v>
      </c>
      <c r="AR88" s="3">
        <v>44973</v>
      </c>
      <c r="AS88" s="3">
        <v>44973</v>
      </c>
      <c r="AV88" s="3"/>
      <c r="AW88" s="3"/>
      <c r="AX88" s="3"/>
      <c r="AY88" s="3"/>
      <c r="BB88" s="3"/>
      <c r="BC88" s="3"/>
      <c r="BD88" s="3"/>
      <c r="BE88" s="3"/>
      <c r="BF88" s="3">
        <v>44973</v>
      </c>
      <c r="BG88" s="3">
        <v>44981</v>
      </c>
      <c r="BH88" s="3">
        <v>44984</v>
      </c>
      <c r="BI88" s="3">
        <v>44988</v>
      </c>
      <c r="BJ88" s="3">
        <v>44982</v>
      </c>
      <c r="BK88" s="3">
        <v>44988</v>
      </c>
      <c r="BL88" s="3">
        <v>44988</v>
      </c>
      <c r="BM88" s="3">
        <v>44992</v>
      </c>
      <c r="BN88" s="3">
        <v>44993</v>
      </c>
      <c r="BO88" s="2">
        <v>75</v>
      </c>
      <c r="BP88" s="2">
        <v>74</v>
      </c>
      <c r="BQ88" s="2">
        <v>15</v>
      </c>
      <c r="BR88" s="2">
        <v>98</v>
      </c>
      <c r="BS88" s="1" t="s">
        <v>681</v>
      </c>
      <c r="BU88" s="1" t="s">
        <v>925</v>
      </c>
      <c r="BV88" s="2">
        <v>9660001680</v>
      </c>
      <c r="BW88" s="2">
        <v>9</v>
      </c>
    </row>
    <row r="89" spans="3:75">
      <c r="C89" s="28">
        <f t="shared" si="16"/>
        <v>2</v>
      </c>
      <c r="D89" s="19" t="str">
        <f t="shared" si="17"/>
        <v>M222B2S4BK16000</v>
      </c>
      <c r="E89" s="28">
        <f t="shared" si="18"/>
        <v>1</v>
      </c>
      <c r="F89" s="9">
        <f t="shared" si="19"/>
        <v>9660001681</v>
      </c>
      <c r="G89" s="10">
        <f t="shared" si="20"/>
        <v>44890</v>
      </c>
      <c r="H89" s="9" t="str">
        <f t="shared" si="21"/>
        <v>TVC22000346</v>
      </c>
      <c r="I89" s="11" t="str">
        <f t="shared" si="22"/>
        <v>MR30G(BR)|1.28.0</v>
      </c>
      <c r="J89" s="6" t="str">
        <f t="shared" si="23"/>
        <v>0850800096</v>
      </c>
      <c r="K89" s="12">
        <f t="shared" si="24"/>
        <v>16000</v>
      </c>
      <c r="L89" s="12">
        <f t="shared" si="25"/>
        <v>16000</v>
      </c>
      <c r="M89" s="6" t="str">
        <f t="shared" si="26"/>
        <v>M222B2S4BK</v>
      </c>
      <c r="N89" s="6" t="str">
        <f t="shared" si="27"/>
        <v xml:space="preserve">SEGU4697021			</v>
      </c>
      <c r="O89" s="13" t="str">
        <f t="shared" si="28"/>
        <v>SZX206130229</v>
      </c>
      <c r="P89" s="6">
        <f t="shared" si="29"/>
        <v>44973</v>
      </c>
      <c r="Q89" s="6" t="str">
        <f>VLOOKUP(AA89,'[1]TABELA MO'!$D:$D,1,0)</f>
        <v>M222B2S4BK</v>
      </c>
      <c r="R89" s="6" t="str">
        <f t="shared" si="30"/>
        <v>PO &gt; ok!</v>
      </c>
      <c r="V89" s="3">
        <v>44890</v>
      </c>
      <c r="W89" s="2"/>
      <c r="X89" s="1" t="s">
        <v>957</v>
      </c>
      <c r="Y89" s="1" t="s">
        <v>27</v>
      </c>
      <c r="Z89" s="5" t="s">
        <v>89</v>
      </c>
      <c r="AA89" s="1" t="s">
        <v>197</v>
      </c>
      <c r="AB89" s="2">
        <v>16000</v>
      </c>
      <c r="AC89" s="1" t="s">
        <v>958</v>
      </c>
      <c r="AD89" s="1" t="s">
        <v>199</v>
      </c>
      <c r="AE89" s="1" t="s">
        <v>200</v>
      </c>
      <c r="AG89" s="1" t="s">
        <v>214</v>
      </c>
      <c r="AH89" s="1" t="s">
        <v>921</v>
      </c>
      <c r="AI89" s="1" t="s">
        <v>947</v>
      </c>
      <c r="AJ89" s="3">
        <v>44898</v>
      </c>
      <c r="AK89" s="3">
        <v>44899</v>
      </c>
      <c r="AL89" s="3">
        <v>44929</v>
      </c>
      <c r="AM89" s="3">
        <v>44930</v>
      </c>
      <c r="AN89" s="1" t="s">
        <v>923</v>
      </c>
      <c r="AO89" s="1" t="s">
        <v>948</v>
      </c>
      <c r="AP89" s="3">
        <v>44961</v>
      </c>
      <c r="AQ89" s="3">
        <v>44961</v>
      </c>
      <c r="AR89" s="3">
        <v>44973</v>
      </c>
      <c r="AS89" s="3">
        <v>44973</v>
      </c>
      <c r="AV89" s="3"/>
      <c r="AW89" s="3"/>
      <c r="AX89" s="3"/>
      <c r="AY89" s="3"/>
      <c r="BB89" s="3"/>
      <c r="BC89" s="3"/>
      <c r="BD89" s="3"/>
      <c r="BE89" s="3"/>
      <c r="BF89" s="3">
        <v>44973</v>
      </c>
      <c r="BG89" s="3">
        <v>44981</v>
      </c>
      <c r="BH89" s="3">
        <v>44984</v>
      </c>
      <c r="BI89" s="3">
        <v>44988</v>
      </c>
      <c r="BJ89" s="3">
        <v>44982</v>
      </c>
      <c r="BK89" s="3">
        <v>44988</v>
      </c>
      <c r="BL89" s="3">
        <v>44988</v>
      </c>
      <c r="BM89" s="3">
        <v>44992</v>
      </c>
      <c r="BN89" s="3">
        <v>44993</v>
      </c>
      <c r="BO89" s="2">
        <v>75</v>
      </c>
      <c r="BP89" s="2">
        <v>74</v>
      </c>
      <c r="BQ89" s="2">
        <v>15</v>
      </c>
      <c r="BR89" s="2">
        <v>98</v>
      </c>
      <c r="BS89" s="1" t="s">
        <v>681</v>
      </c>
      <c r="BU89" s="1" t="s">
        <v>925</v>
      </c>
      <c r="BV89" s="2">
        <v>9660001681</v>
      </c>
      <c r="BW89" s="2">
        <v>9</v>
      </c>
    </row>
    <row r="90" spans="3:75">
      <c r="C90" s="28">
        <f t="shared" si="16"/>
        <v>2</v>
      </c>
      <c r="D90" s="19" t="str">
        <f t="shared" si="17"/>
        <v>M222B2S5BK16000</v>
      </c>
      <c r="E90" s="28">
        <f t="shared" si="18"/>
        <v>1</v>
      </c>
      <c r="F90" s="9">
        <f t="shared" si="19"/>
        <v>9660001682</v>
      </c>
      <c r="G90" s="10">
        <f t="shared" si="20"/>
        <v>44890</v>
      </c>
      <c r="H90" s="9" t="str">
        <f t="shared" si="21"/>
        <v>TVC22000347</v>
      </c>
      <c r="I90" s="11" t="str">
        <f t="shared" si="22"/>
        <v>MR30G(BR)|1.28.0</v>
      </c>
      <c r="J90" s="6" t="str">
        <f t="shared" si="23"/>
        <v>0850800096</v>
      </c>
      <c r="K90" s="12">
        <f t="shared" si="24"/>
        <v>16000</v>
      </c>
      <c r="L90" s="12">
        <f t="shared" si="25"/>
        <v>16000</v>
      </c>
      <c r="M90" s="6" t="str">
        <f t="shared" si="26"/>
        <v>M222B2S5BK</v>
      </c>
      <c r="N90" s="6" t="str">
        <f t="shared" si="27"/>
        <v>CMAU4608797</v>
      </c>
      <c r="O90" s="13" t="str">
        <f t="shared" si="28"/>
        <v>SZX206130232</v>
      </c>
      <c r="P90" s="6">
        <f t="shared" si="29"/>
        <v>44973</v>
      </c>
      <c r="Q90" s="6" t="str">
        <f>VLOOKUP(AA90,'[1]TABELA MO'!$D:$D,1,0)</f>
        <v>M222B2S5BK</v>
      </c>
      <c r="R90" s="6" t="str">
        <f t="shared" si="30"/>
        <v>PO &gt; ok!</v>
      </c>
      <c r="V90" s="3">
        <v>44890</v>
      </c>
      <c r="W90" s="2">
        <v>53</v>
      </c>
      <c r="X90" s="1" t="s">
        <v>959</v>
      </c>
      <c r="Y90" s="1" t="s">
        <v>27</v>
      </c>
      <c r="Z90" s="5" t="s">
        <v>89</v>
      </c>
      <c r="AA90" s="1" t="s">
        <v>201</v>
      </c>
      <c r="AB90" s="2">
        <v>16000</v>
      </c>
      <c r="AC90" s="1" t="s">
        <v>960</v>
      </c>
      <c r="AD90" s="1" t="s">
        <v>961</v>
      </c>
      <c r="AE90" s="1" t="s">
        <v>962</v>
      </c>
      <c r="AF90" s="1" t="s">
        <v>963</v>
      </c>
      <c r="AG90" s="1" t="s">
        <v>214</v>
      </c>
      <c r="AH90" s="1" t="s">
        <v>921</v>
      </c>
      <c r="AI90" s="1" t="s">
        <v>947</v>
      </c>
      <c r="AJ90" s="3">
        <v>44898</v>
      </c>
      <c r="AK90" s="3">
        <v>44899</v>
      </c>
      <c r="AL90" s="3">
        <v>44929</v>
      </c>
      <c r="AM90" s="3">
        <v>44930</v>
      </c>
      <c r="AN90" s="1" t="s">
        <v>923</v>
      </c>
      <c r="AO90" s="1" t="s">
        <v>948</v>
      </c>
      <c r="AP90" s="3">
        <v>44961</v>
      </c>
      <c r="AQ90" s="3">
        <v>44961</v>
      </c>
      <c r="AR90" s="3">
        <v>44973</v>
      </c>
      <c r="AS90" s="3">
        <v>44973</v>
      </c>
      <c r="AV90" s="3"/>
      <c r="AW90" s="3"/>
      <c r="AX90" s="3"/>
      <c r="AY90" s="3"/>
      <c r="BB90" s="3"/>
      <c r="BC90" s="3"/>
      <c r="BD90" s="3"/>
      <c r="BE90" s="3"/>
      <c r="BF90" s="3">
        <v>44973</v>
      </c>
      <c r="BG90" s="3">
        <v>44974</v>
      </c>
      <c r="BH90" s="3">
        <v>44980</v>
      </c>
      <c r="BI90" s="3">
        <v>44987</v>
      </c>
      <c r="BJ90" s="3">
        <v>44982</v>
      </c>
      <c r="BK90" s="3">
        <v>44987</v>
      </c>
      <c r="BL90" s="3">
        <v>44987</v>
      </c>
      <c r="BM90" s="3">
        <v>44991</v>
      </c>
      <c r="BN90" s="3">
        <v>44993</v>
      </c>
      <c r="BO90" s="2">
        <v>75</v>
      </c>
      <c r="BP90" s="2">
        <v>74</v>
      </c>
      <c r="BQ90" s="2">
        <v>14</v>
      </c>
      <c r="BR90" s="2">
        <v>97</v>
      </c>
      <c r="BS90" s="1" t="s">
        <v>681</v>
      </c>
      <c r="BU90" s="1" t="s">
        <v>925</v>
      </c>
      <c r="BV90" s="2">
        <v>9660001682</v>
      </c>
      <c r="BW90" s="2">
        <v>9</v>
      </c>
    </row>
    <row r="91" spans="3:75">
      <c r="C91" s="28">
        <f t="shared" si="16"/>
        <v>1</v>
      </c>
      <c r="D91" s="19" t="str">
        <f t="shared" si="17"/>
        <v>WPE-2022417 supplementary material</v>
      </c>
      <c r="E91" s="28">
        <f t="shared" si="18"/>
        <v>1</v>
      </c>
      <c r="F91" s="9">
        <f t="shared" si="19"/>
        <v>9660001683</v>
      </c>
      <c r="G91" s="10">
        <f t="shared" si="20"/>
        <v>44890</v>
      </c>
      <c r="H91" s="9" t="str">
        <f t="shared" si="21"/>
        <v>TVC22000348</v>
      </c>
      <c r="I91" s="11" t="str">
        <f t="shared" si="22"/>
        <v>supplementary material</v>
      </c>
      <c r="J91" s="6" t="str">
        <f t="shared" si="23"/>
        <v>supplementary material</v>
      </c>
      <c r="K91" s="12" t="str">
        <f t="shared" si="24"/>
        <v>supplementary material</v>
      </c>
      <c r="L91" s="12">
        <f t="shared" si="25"/>
        <v>0</v>
      </c>
      <c r="M91" s="6" t="str">
        <f t="shared" si="26"/>
        <v xml:space="preserve">WPE-2022417 </v>
      </c>
      <c r="N91" s="6" t="str">
        <f t="shared" si="27"/>
        <v>CMAU4608797</v>
      </c>
      <c r="O91" s="13" t="str">
        <f t="shared" si="28"/>
        <v>SZX206130232</v>
      </c>
      <c r="P91" s="6">
        <f t="shared" si="29"/>
        <v>44973</v>
      </c>
      <c r="Q91" s="6" t="e">
        <f>VLOOKUP(AA91,'[1]TABELA MO'!$D:$D,1,0)</f>
        <v>#N/A</v>
      </c>
      <c r="R91" s="6" t="str">
        <f t="shared" si="30"/>
        <v>PO &gt; ok!</v>
      </c>
      <c r="V91" s="3">
        <v>44890</v>
      </c>
      <c r="W91" s="2"/>
      <c r="X91" s="1" t="s">
        <v>202</v>
      </c>
      <c r="Y91" s="1" t="s">
        <v>964</v>
      </c>
      <c r="Z91" s="5"/>
      <c r="AA91" s="1" t="s">
        <v>965</v>
      </c>
      <c r="AB91" s="2"/>
      <c r="AG91" s="1" t="s">
        <v>214</v>
      </c>
      <c r="AH91" s="1" t="s">
        <v>921</v>
      </c>
      <c r="AI91" s="1" t="s">
        <v>947</v>
      </c>
      <c r="AJ91" s="3">
        <v>44898</v>
      </c>
      <c r="AK91" s="3">
        <v>44899</v>
      </c>
      <c r="AL91" s="3">
        <v>44929</v>
      </c>
      <c r="AM91" s="3">
        <v>44930</v>
      </c>
      <c r="AN91" s="1" t="s">
        <v>923</v>
      </c>
      <c r="AO91" s="1" t="s">
        <v>948</v>
      </c>
      <c r="AP91" s="3">
        <v>44961</v>
      </c>
      <c r="AQ91" s="3">
        <v>44961</v>
      </c>
      <c r="AR91" s="3">
        <v>44973</v>
      </c>
      <c r="AS91" s="3">
        <v>44973</v>
      </c>
      <c r="AV91" s="3"/>
      <c r="AW91" s="3"/>
      <c r="AX91" s="3"/>
      <c r="AY91" s="3"/>
      <c r="BB91" s="3"/>
      <c r="BC91" s="3"/>
      <c r="BD91" s="3"/>
      <c r="BE91" s="3"/>
      <c r="BF91" s="3">
        <v>44973</v>
      </c>
      <c r="BG91" s="3">
        <v>44974</v>
      </c>
      <c r="BH91" s="3">
        <v>44980</v>
      </c>
      <c r="BI91" s="3">
        <v>44987</v>
      </c>
      <c r="BJ91" s="3">
        <v>44982</v>
      </c>
      <c r="BK91" s="3">
        <v>44987</v>
      </c>
      <c r="BL91" s="3">
        <v>44987</v>
      </c>
      <c r="BM91" s="3">
        <v>44991</v>
      </c>
      <c r="BN91" s="3">
        <v>44993</v>
      </c>
      <c r="BO91" s="2">
        <v>75</v>
      </c>
      <c r="BP91" s="2">
        <v>74</v>
      </c>
      <c r="BQ91" s="2">
        <v>14</v>
      </c>
      <c r="BR91" s="2">
        <v>97</v>
      </c>
      <c r="BS91" s="1" t="s">
        <v>681</v>
      </c>
      <c r="BU91" s="1" t="s">
        <v>925</v>
      </c>
      <c r="BV91" s="2">
        <v>9660001683</v>
      </c>
      <c r="BW91" s="2">
        <v>9</v>
      </c>
    </row>
    <row r="92" spans="3:75">
      <c r="C92" s="28">
        <f t="shared" si="16"/>
        <v>2</v>
      </c>
      <c r="D92" s="19" t="str">
        <f t="shared" si="17"/>
        <v>M222B2S5BK16000</v>
      </c>
      <c r="E92" s="28">
        <f t="shared" si="18"/>
        <v>1</v>
      </c>
      <c r="F92" s="9">
        <f t="shared" si="19"/>
        <v>9660001684</v>
      </c>
      <c r="G92" s="10">
        <f t="shared" si="20"/>
        <v>44890</v>
      </c>
      <c r="H92" s="9" t="str">
        <f t="shared" si="21"/>
        <v>TVC22000349</v>
      </c>
      <c r="I92" s="11" t="str">
        <f t="shared" si="22"/>
        <v>MR30G(BR)|1.28.0</v>
      </c>
      <c r="J92" s="6" t="str">
        <f t="shared" si="23"/>
        <v>0850800096</v>
      </c>
      <c r="K92" s="12">
        <f t="shared" si="24"/>
        <v>16000</v>
      </c>
      <c r="L92" s="12">
        <f t="shared" si="25"/>
        <v>16000</v>
      </c>
      <c r="M92" s="6" t="str">
        <f t="shared" si="26"/>
        <v>M222B2S5BK</v>
      </c>
      <c r="N92" s="6" t="str">
        <f t="shared" si="27"/>
        <v xml:space="preserve">CMAU6672671			</v>
      </c>
      <c r="O92" s="13" t="str">
        <f t="shared" si="28"/>
        <v>SZX206130232</v>
      </c>
      <c r="P92" s="6">
        <f t="shared" si="29"/>
        <v>44973</v>
      </c>
      <c r="Q92" s="6" t="str">
        <f>VLOOKUP(AA92,'[1]TABELA MO'!$D:$D,1,0)</f>
        <v>M222B2S5BK</v>
      </c>
      <c r="R92" s="6" t="str">
        <f t="shared" si="30"/>
        <v>PO &gt; ok!</v>
      </c>
      <c r="V92" s="3">
        <v>44890</v>
      </c>
      <c r="W92" s="2"/>
      <c r="X92" s="1" t="s">
        <v>966</v>
      </c>
      <c r="Y92" s="1" t="s">
        <v>27</v>
      </c>
      <c r="Z92" s="5" t="s">
        <v>89</v>
      </c>
      <c r="AA92" s="1" t="s">
        <v>201</v>
      </c>
      <c r="AB92" s="2">
        <v>16000</v>
      </c>
      <c r="AC92" s="1" t="s">
        <v>203</v>
      </c>
      <c r="AD92" s="1" t="s">
        <v>204</v>
      </c>
      <c r="AE92" s="1" t="s">
        <v>205</v>
      </c>
      <c r="AG92" s="1" t="s">
        <v>214</v>
      </c>
      <c r="AH92" s="1" t="s">
        <v>921</v>
      </c>
      <c r="AI92" s="1" t="s">
        <v>947</v>
      </c>
      <c r="AJ92" s="3">
        <v>44898</v>
      </c>
      <c r="AK92" s="3">
        <v>44899</v>
      </c>
      <c r="AL92" s="3">
        <v>44929</v>
      </c>
      <c r="AM92" s="3">
        <v>44930</v>
      </c>
      <c r="AN92" s="1" t="s">
        <v>923</v>
      </c>
      <c r="AO92" s="1" t="s">
        <v>948</v>
      </c>
      <c r="AP92" s="3">
        <v>44961</v>
      </c>
      <c r="AQ92" s="3">
        <v>44961</v>
      </c>
      <c r="AR92" s="3">
        <v>44973</v>
      </c>
      <c r="AS92" s="3">
        <v>44973</v>
      </c>
      <c r="AV92" s="3"/>
      <c r="AW92" s="3"/>
      <c r="AX92" s="3"/>
      <c r="AY92" s="3"/>
      <c r="BB92" s="3"/>
      <c r="BC92" s="3"/>
      <c r="BD92" s="3"/>
      <c r="BE92" s="3"/>
      <c r="BF92" s="3">
        <v>44973</v>
      </c>
      <c r="BG92" s="3">
        <v>44974</v>
      </c>
      <c r="BH92" s="3">
        <v>44980</v>
      </c>
      <c r="BI92" s="3">
        <v>44987</v>
      </c>
      <c r="BJ92" s="3">
        <v>44982</v>
      </c>
      <c r="BK92" s="3">
        <v>44987</v>
      </c>
      <c r="BL92" s="3">
        <v>44987</v>
      </c>
      <c r="BM92" s="3">
        <v>44991</v>
      </c>
      <c r="BN92" s="3">
        <v>44993</v>
      </c>
      <c r="BO92" s="2">
        <v>75</v>
      </c>
      <c r="BP92" s="2">
        <v>74</v>
      </c>
      <c r="BQ92" s="2">
        <v>14</v>
      </c>
      <c r="BR92" s="2">
        <v>97</v>
      </c>
      <c r="BS92" s="1" t="s">
        <v>681</v>
      </c>
      <c r="BU92" s="1" t="s">
        <v>925</v>
      </c>
      <c r="BV92" s="2">
        <v>9660001684</v>
      </c>
      <c r="BW92" s="2">
        <v>9</v>
      </c>
    </row>
    <row r="93" spans="3:75">
      <c r="C93" s="28">
        <f t="shared" si="16"/>
        <v>2</v>
      </c>
      <c r="D93" s="19" t="str">
        <f t="shared" si="17"/>
        <v>M222B4F7SK10000</v>
      </c>
      <c r="E93" s="28">
        <f t="shared" si="18"/>
        <v>1</v>
      </c>
      <c r="F93" s="9">
        <f t="shared" si="19"/>
        <v>9660001688</v>
      </c>
      <c r="G93" s="10">
        <f t="shared" si="20"/>
        <v>44896</v>
      </c>
      <c r="H93" s="9" t="str">
        <f t="shared" si="21"/>
        <v>TC22000048</v>
      </c>
      <c r="I93" s="11" t="str">
        <f t="shared" si="22"/>
        <v>EX220(BR)|1.29.0</v>
      </c>
      <c r="J93" s="6" t="str">
        <f t="shared" si="23"/>
        <v>0150903896</v>
      </c>
      <c r="K93" s="12">
        <f t="shared" si="24"/>
        <v>10000</v>
      </c>
      <c r="L93" s="12">
        <f t="shared" si="25"/>
        <v>10000</v>
      </c>
      <c r="M93" s="6" t="str">
        <f t="shared" si="26"/>
        <v>M222B4F7SK</v>
      </c>
      <c r="N93" s="6" t="str">
        <f t="shared" si="27"/>
        <v>MSKU9217590</v>
      </c>
      <c r="O93" s="13" t="str">
        <f t="shared" si="28"/>
        <v>SUDUN2KSZ015922A</v>
      </c>
      <c r="P93" s="6">
        <f t="shared" si="29"/>
        <v>44961</v>
      </c>
      <c r="Q93" s="6" t="str">
        <f>VLOOKUP(AA93,'[1]TABELA MO'!$D:$D,1,0)</f>
        <v>M222B4F7SK</v>
      </c>
      <c r="R93" s="6" t="str">
        <f t="shared" si="30"/>
        <v>PO &gt; ok!</v>
      </c>
      <c r="V93" s="3">
        <v>44896</v>
      </c>
      <c r="W93" s="2">
        <v>54</v>
      </c>
      <c r="X93" s="1" t="s">
        <v>967</v>
      </c>
      <c r="Y93" s="1" t="s">
        <v>107</v>
      </c>
      <c r="Z93" s="5" t="s">
        <v>60</v>
      </c>
      <c r="AA93" s="1" t="s">
        <v>206</v>
      </c>
      <c r="AB93" s="2">
        <v>10000</v>
      </c>
      <c r="AC93" s="1" t="s">
        <v>968</v>
      </c>
      <c r="AD93" s="1" t="s">
        <v>207</v>
      </c>
      <c r="AE93" s="1" t="s">
        <v>208</v>
      </c>
      <c r="AF93" s="1" t="s">
        <v>969</v>
      </c>
      <c r="AG93" s="1" t="s">
        <v>115</v>
      </c>
      <c r="AH93" s="1" t="s">
        <v>491</v>
      </c>
      <c r="AI93" s="1" t="s">
        <v>970</v>
      </c>
      <c r="AJ93" s="3">
        <v>44901</v>
      </c>
      <c r="AK93" s="3">
        <v>44901</v>
      </c>
      <c r="AL93" s="3">
        <v>44902</v>
      </c>
      <c r="AM93" s="3">
        <v>44902</v>
      </c>
      <c r="AN93" s="1" t="s">
        <v>587</v>
      </c>
      <c r="AO93" s="1" t="s">
        <v>971</v>
      </c>
      <c r="AP93" s="3">
        <v>44905</v>
      </c>
      <c r="AQ93" s="3">
        <v>44905</v>
      </c>
      <c r="AR93" s="3">
        <v>44934</v>
      </c>
      <c r="AS93" s="3">
        <v>44934</v>
      </c>
      <c r="AT93" s="1" t="s">
        <v>588</v>
      </c>
      <c r="AU93" s="1" t="s">
        <v>972</v>
      </c>
      <c r="AV93" s="3">
        <v>44947</v>
      </c>
      <c r="AW93" s="3">
        <v>44947</v>
      </c>
      <c r="AX93" s="3">
        <v>44961</v>
      </c>
      <c r="AY93" s="3">
        <v>44961</v>
      </c>
      <c r="BB93" s="3"/>
      <c r="BC93" s="3"/>
      <c r="BD93" s="3"/>
      <c r="BE93" s="3"/>
      <c r="BF93" s="3">
        <v>44961</v>
      </c>
      <c r="BG93" s="3">
        <v>44963</v>
      </c>
      <c r="BH93" s="3">
        <v>44964</v>
      </c>
      <c r="BI93" s="3">
        <v>44965</v>
      </c>
      <c r="BJ93" s="3">
        <v>44970</v>
      </c>
      <c r="BK93" s="3">
        <v>44965</v>
      </c>
      <c r="BL93" s="3">
        <v>44965</v>
      </c>
      <c r="BM93" s="3">
        <v>44967</v>
      </c>
      <c r="BN93" s="3">
        <v>44981</v>
      </c>
      <c r="BO93" s="2">
        <v>60</v>
      </c>
      <c r="BP93" s="2">
        <v>60</v>
      </c>
      <c r="BQ93" s="2">
        <v>4</v>
      </c>
      <c r="BR93" s="2">
        <v>69</v>
      </c>
      <c r="BS93" s="1" t="s">
        <v>681</v>
      </c>
      <c r="BV93" s="2">
        <v>9660001688</v>
      </c>
      <c r="BW93" s="2">
        <v>9</v>
      </c>
    </row>
    <row r="94" spans="3:75">
      <c r="C94" s="28">
        <f t="shared" si="16"/>
        <v>2</v>
      </c>
      <c r="D94" s="19" t="str">
        <f t="shared" si="17"/>
        <v>M222B4F7SK10000</v>
      </c>
      <c r="E94" s="28">
        <f t="shared" si="18"/>
        <v>1</v>
      </c>
      <c r="F94" s="9">
        <f t="shared" si="19"/>
        <v>9660001689</v>
      </c>
      <c r="G94" s="10">
        <f t="shared" si="20"/>
        <v>44896</v>
      </c>
      <c r="H94" s="9" t="str">
        <f t="shared" si="21"/>
        <v>TC22000049</v>
      </c>
      <c r="I94" s="11" t="str">
        <f t="shared" si="22"/>
        <v>EX220(BR)|1.29.0</v>
      </c>
      <c r="J94" s="6" t="str">
        <f t="shared" si="23"/>
        <v>0150903896</v>
      </c>
      <c r="K94" s="12">
        <f t="shared" si="24"/>
        <v>10000</v>
      </c>
      <c r="L94" s="12">
        <f t="shared" si="25"/>
        <v>10000</v>
      </c>
      <c r="M94" s="6" t="str">
        <f t="shared" si="26"/>
        <v>M222B4F7SK</v>
      </c>
      <c r="N94" s="6" t="str">
        <f t="shared" si="27"/>
        <v>TCNU7272346</v>
      </c>
      <c r="O94" s="13" t="str">
        <f t="shared" si="28"/>
        <v>SUDUN2KSZ015922A</v>
      </c>
      <c r="P94" s="6">
        <f t="shared" si="29"/>
        <v>44961</v>
      </c>
      <c r="Q94" s="6" t="str">
        <f>VLOOKUP(AA94,'[1]TABELA MO'!$D:$D,1,0)</f>
        <v>M222B4F7SK</v>
      </c>
      <c r="R94" s="6" t="str">
        <f t="shared" si="30"/>
        <v>PO &gt; ok!</v>
      </c>
      <c r="V94" s="3">
        <v>44896</v>
      </c>
      <c r="W94" s="2"/>
      <c r="X94" s="1" t="s">
        <v>973</v>
      </c>
      <c r="Y94" s="1" t="s">
        <v>107</v>
      </c>
      <c r="Z94" s="5" t="s">
        <v>60</v>
      </c>
      <c r="AA94" s="1" t="s">
        <v>206</v>
      </c>
      <c r="AB94" s="2">
        <v>10000</v>
      </c>
      <c r="AC94" s="1" t="s">
        <v>974</v>
      </c>
      <c r="AD94" s="1" t="s">
        <v>209</v>
      </c>
      <c r="AE94" s="1" t="s">
        <v>210</v>
      </c>
      <c r="AG94" s="1" t="s">
        <v>115</v>
      </c>
      <c r="AH94" s="1" t="s">
        <v>491</v>
      </c>
      <c r="AI94" s="1" t="s">
        <v>970</v>
      </c>
      <c r="AJ94" s="3">
        <v>44901</v>
      </c>
      <c r="AK94" s="3">
        <v>44901</v>
      </c>
      <c r="AL94" s="3">
        <v>44902</v>
      </c>
      <c r="AM94" s="3">
        <v>44902</v>
      </c>
      <c r="AN94" s="1" t="s">
        <v>587</v>
      </c>
      <c r="AO94" s="1" t="s">
        <v>971</v>
      </c>
      <c r="AP94" s="3">
        <v>44905</v>
      </c>
      <c r="AQ94" s="3">
        <v>44905</v>
      </c>
      <c r="AR94" s="3">
        <v>44934</v>
      </c>
      <c r="AS94" s="3">
        <v>44934</v>
      </c>
      <c r="AT94" s="1" t="s">
        <v>588</v>
      </c>
      <c r="AU94" s="1" t="s">
        <v>972</v>
      </c>
      <c r="AV94" s="3">
        <v>44947</v>
      </c>
      <c r="AW94" s="3">
        <v>44947</v>
      </c>
      <c r="AX94" s="3">
        <v>44961</v>
      </c>
      <c r="AY94" s="3">
        <v>44961</v>
      </c>
      <c r="BB94" s="3"/>
      <c r="BC94" s="3"/>
      <c r="BD94" s="3"/>
      <c r="BE94" s="3"/>
      <c r="BF94" s="3">
        <v>44961</v>
      </c>
      <c r="BG94" s="3">
        <v>44963</v>
      </c>
      <c r="BH94" s="3">
        <v>44964</v>
      </c>
      <c r="BI94" s="3">
        <v>44965</v>
      </c>
      <c r="BJ94" s="3">
        <v>44970</v>
      </c>
      <c r="BK94" s="3">
        <v>44965</v>
      </c>
      <c r="BL94" s="3">
        <v>44965</v>
      </c>
      <c r="BM94" s="3">
        <v>44967</v>
      </c>
      <c r="BN94" s="3">
        <v>44981</v>
      </c>
      <c r="BO94" s="2">
        <v>60</v>
      </c>
      <c r="BP94" s="2">
        <v>60</v>
      </c>
      <c r="BQ94" s="2">
        <v>4</v>
      </c>
      <c r="BR94" s="2">
        <v>69</v>
      </c>
      <c r="BS94" s="1" t="s">
        <v>681</v>
      </c>
      <c r="BV94" s="2">
        <v>9660001689</v>
      </c>
      <c r="BW94" s="2">
        <v>9</v>
      </c>
    </row>
    <row r="95" spans="3:75">
      <c r="C95" s="28">
        <f t="shared" si="16"/>
        <v>2</v>
      </c>
      <c r="D95" s="19" t="str">
        <f t="shared" si="17"/>
        <v>M222B4F8BK16000</v>
      </c>
      <c r="E95" s="28">
        <f t="shared" si="18"/>
        <v>1</v>
      </c>
      <c r="F95" s="9">
        <f t="shared" si="19"/>
        <v>9660001699</v>
      </c>
      <c r="G95" s="10">
        <f t="shared" si="20"/>
        <v>44897</v>
      </c>
      <c r="H95" s="9" t="str">
        <f t="shared" si="21"/>
        <v>TVC22000350</v>
      </c>
      <c r="I95" s="11" t="str">
        <f t="shared" si="22"/>
        <v>MR30G(BR)|1.28.0</v>
      </c>
      <c r="J95" s="6" t="str">
        <f t="shared" si="23"/>
        <v>0850800096</v>
      </c>
      <c r="K95" s="12">
        <f t="shared" si="24"/>
        <v>16000</v>
      </c>
      <c r="L95" s="12">
        <f t="shared" si="25"/>
        <v>16000</v>
      </c>
      <c r="M95" s="6" t="str">
        <f t="shared" si="26"/>
        <v>M222B4F8BK</v>
      </c>
      <c r="N95" s="6" t="str">
        <f t="shared" si="27"/>
        <v xml:space="preserve">TEMU7486728			</v>
      </c>
      <c r="O95" s="13" t="str">
        <f t="shared" si="28"/>
        <v>SZX206147693</v>
      </c>
      <c r="P95" s="6">
        <f t="shared" si="29"/>
        <v>44973</v>
      </c>
      <c r="Q95" s="6" t="str">
        <f>VLOOKUP(AA95,'[1]TABELA MO'!$D:$D,1,0)</f>
        <v>M222B4F8BK</v>
      </c>
      <c r="R95" s="6" t="str">
        <f t="shared" si="30"/>
        <v>PO &gt; ok!</v>
      </c>
      <c r="V95" s="3">
        <v>44897</v>
      </c>
      <c r="W95" s="2">
        <v>55</v>
      </c>
      <c r="X95" s="1" t="s">
        <v>975</v>
      </c>
      <c r="Y95" s="1" t="s">
        <v>27</v>
      </c>
      <c r="Z95" s="5" t="s">
        <v>89</v>
      </c>
      <c r="AA95" s="1" t="s">
        <v>211</v>
      </c>
      <c r="AB95" s="2">
        <v>16000</v>
      </c>
      <c r="AC95" s="1" t="s">
        <v>976</v>
      </c>
      <c r="AD95" s="1" t="s">
        <v>212</v>
      </c>
      <c r="AE95" s="1" t="s">
        <v>213</v>
      </c>
      <c r="AF95" s="1" t="s">
        <v>977</v>
      </c>
      <c r="AG95" s="1" t="s">
        <v>214</v>
      </c>
      <c r="AH95" s="1" t="s">
        <v>921</v>
      </c>
      <c r="AI95" s="1" t="s">
        <v>215</v>
      </c>
      <c r="AJ95" s="3">
        <v>44906</v>
      </c>
      <c r="AK95" s="3">
        <v>44906</v>
      </c>
      <c r="AL95" s="3">
        <v>44935</v>
      </c>
      <c r="AM95" s="3">
        <v>44935</v>
      </c>
      <c r="AN95" s="1" t="s">
        <v>923</v>
      </c>
      <c r="AO95" s="1" t="s">
        <v>978</v>
      </c>
      <c r="AP95" s="3">
        <v>44961</v>
      </c>
      <c r="AQ95" s="3">
        <v>44961</v>
      </c>
      <c r="AR95" s="3">
        <v>44973</v>
      </c>
      <c r="AS95" s="3">
        <v>44973</v>
      </c>
      <c r="AV95" s="3"/>
      <c r="AW95" s="3"/>
      <c r="AX95" s="3"/>
      <c r="AY95" s="3"/>
      <c r="BB95" s="3"/>
      <c r="BC95" s="3"/>
      <c r="BD95" s="3"/>
      <c r="BE95" s="3"/>
      <c r="BF95" s="3">
        <v>44973</v>
      </c>
      <c r="BG95" s="3">
        <v>44981</v>
      </c>
      <c r="BH95" s="3">
        <v>44984</v>
      </c>
      <c r="BI95" s="3">
        <v>44987</v>
      </c>
      <c r="BJ95" s="3">
        <v>44982</v>
      </c>
      <c r="BK95" s="3">
        <v>44987</v>
      </c>
      <c r="BL95" s="3">
        <v>44987</v>
      </c>
      <c r="BM95" s="3">
        <v>44991</v>
      </c>
      <c r="BN95" s="3">
        <v>44993</v>
      </c>
      <c r="BO95" s="2">
        <v>67</v>
      </c>
      <c r="BP95" s="2">
        <v>67</v>
      </c>
      <c r="BQ95" s="2">
        <v>14</v>
      </c>
      <c r="BR95" s="2">
        <v>90</v>
      </c>
      <c r="BS95" s="1" t="s">
        <v>681</v>
      </c>
      <c r="BU95" s="1" t="s">
        <v>894</v>
      </c>
      <c r="BV95" s="2">
        <v>9660001699</v>
      </c>
      <c r="BW95" s="2">
        <v>9</v>
      </c>
    </row>
    <row r="96" spans="3:75">
      <c r="C96" s="28">
        <f t="shared" si="16"/>
        <v>2</v>
      </c>
      <c r="D96" s="19" t="str">
        <f t="shared" si="17"/>
        <v>M222B4F8BK16000</v>
      </c>
      <c r="E96" s="28">
        <f t="shared" si="18"/>
        <v>1</v>
      </c>
      <c r="F96" s="9">
        <f t="shared" si="19"/>
        <v>9660001700</v>
      </c>
      <c r="G96" s="10">
        <f t="shared" si="20"/>
        <v>44897</v>
      </c>
      <c r="H96" s="9" t="str">
        <f t="shared" si="21"/>
        <v>TVC22000351</v>
      </c>
      <c r="I96" s="11" t="str">
        <f t="shared" si="22"/>
        <v>MR30G(BR)|1.28.0</v>
      </c>
      <c r="J96" s="6" t="str">
        <f t="shared" si="23"/>
        <v>0850800096</v>
      </c>
      <c r="K96" s="12">
        <f t="shared" si="24"/>
        <v>16000</v>
      </c>
      <c r="L96" s="12">
        <f t="shared" si="25"/>
        <v>16000</v>
      </c>
      <c r="M96" s="6" t="str">
        <f t="shared" si="26"/>
        <v>M222B4F8BK</v>
      </c>
      <c r="N96" s="6" t="str">
        <f t="shared" si="27"/>
        <v xml:space="preserve">CMAU5460940			</v>
      </c>
      <c r="O96" s="13" t="str">
        <f t="shared" si="28"/>
        <v>SZX206147693</v>
      </c>
      <c r="P96" s="6">
        <f t="shared" si="29"/>
        <v>44973</v>
      </c>
      <c r="Q96" s="6" t="str">
        <f>VLOOKUP(AA96,'[1]TABELA MO'!$D:$D,1,0)</f>
        <v>M222B4F8BK</v>
      </c>
      <c r="R96" s="6" t="str">
        <f t="shared" si="30"/>
        <v>PO &gt; ok!</v>
      </c>
      <c r="V96" s="3">
        <v>44897</v>
      </c>
      <c r="W96" s="2"/>
      <c r="X96" s="1" t="s">
        <v>216</v>
      </c>
      <c r="Y96" s="1" t="s">
        <v>27</v>
      </c>
      <c r="Z96" s="5" t="s">
        <v>89</v>
      </c>
      <c r="AA96" s="1" t="s">
        <v>211</v>
      </c>
      <c r="AB96" s="2">
        <v>16000</v>
      </c>
      <c r="AC96" s="1" t="s">
        <v>979</v>
      </c>
      <c r="AD96" s="1" t="s">
        <v>217</v>
      </c>
      <c r="AE96" s="1" t="s">
        <v>218</v>
      </c>
      <c r="AG96" s="1" t="s">
        <v>214</v>
      </c>
      <c r="AH96" s="1" t="s">
        <v>921</v>
      </c>
      <c r="AI96" s="1" t="s">
        <v>215</v>
      </c>
      <c r="AJ96" s="3">
        <v>44906</v>
      </c>
      <c r="AK96" s="3">
        <v>44906</v>
      </c>
      <c r="AL96" s="3">
        <v>44935</v>
      </c>
      <c r="AM96" s="3">
        <v>44935</v>
      </c>
      <c r="AN96" s="1" t="s">
        <v>923</v>
      </c>
      <c r="AO96" s="1" t="s">
        <v>978</v>
      </c>
      <c r="AP96" s="3">
        <v>44961</v>
      </c>
      <c r="AQ96" s="3">
        <v>44961</v>
      </c>
      <c r="AR96" s="3">
        <v>44973</v>
      </c>
      <c r="AS96" s="3">
        <v>44973</v>
      </c>
      <c r="AV96" s="3"/>
      <c r="AW96" s="3"/>
      <c r="AX96" s="3"/>
      <c r="AY96" s="3"/>
      <c r="BB96" s="3"/>
      <c r="BC96" s="3"/>
      <c r="BD96" s="3"/>
      <c r="BE96" s="3"/>
      <c r="BF96" s="3">
        <v>44973</v>
      </c>
      <c r="BG96" s="3">
        <v>44981</v>
      </c>
      <c r="BH96" s="3">
        <v>44984</v>
      </c>
      <c r="BI96" s="3">
        <v>44987</v>
      </c>
      <c r="BJ96" s="3">
        <v>44982</v>
      </c>
      <c r="BK96" s="3">
        <v>44987</v>
      </c>
      <c r="BL96" s="3">
        <v>44987</v>
      </c>
      <c r="BM96" s="3">
        <v>44991</v>
      </c>
      <c r="BN96" s="3">
        <v>44993</v>
      </c>
      <c r="BO96" s="2">
        <v>67</v>
      </c>
      <c r="BP96" s="2">
        <v>67</v>
      </c>
      <c r="BQ96" s="2">
        <v>14</v>
      </c>
      <c r="BR96" s="2">
        <v>90</v>
      </c>
      <c r="BS96" s="1" t="s">
        <v>681</v>
      </c>
      <c r="BU96" s="1" t="s">
        <v>894</v>
      </c>
      <c r="BV96" s="2">
        <v>9660001700</v>
      </c>
      <c r="BW96" s="2">
        <v>9</v>
      </c>
    </row>
    <row r="97" spans="3:75">
      <c r="C97" s="28">
        <f t="shared" si="16"/>
        <v>3</v>
      </c>
      <c r="D97" s="19" t="str">
        <f t="shared" si="17"/>
        <v>M222B4F9BK20700</v>
      </c>
      <c r="E97" s="28">
        <f t="shared" si="18"/>
        <v>1</v>
      </c>
      <c r="F97" s="9">
        <f t="shared" si="19"/>
        <v>9660001701</v>
      </c>
      <c r="G97" s="10">
        <f t="shared" si="20"/>
        <v>44897</v>
      </c>
      <c r="H97" s="9" t="str">
        <f t="shared" si="21"/>
        <v>TVC22000352</v>
      </c>
      <c r="I97" s="11" t="str">
        <f t="shared" si="22"/>
        <v>EC220-G5(BR)|3.8.0</v>
      </c>
      <c r="J97" s="6" t="str">
        <f t="shared" si="23"/>
        <v>0150803952</v>
      </c>
      <c r="K97" s="12">
        <f t="shared" si="24"/>
        <v>20700</v>
      </c>
      <c r="L97" s="12">
        <f t="shared" si="25"/>
        <v>20700</v>
      </c>
      <c r="M97" s="6" t="str">
        <f t="shared" si="26"/>
        <v>M222B4F9BK</v>
      </c>
      <c r="N97" s="6" t="str">
        <f t="shared" si="27"/>
        <v>CMAU6717436</v>
      </c>
      <c r="O97" s="13" t="str">
        <f t="shared" si="28"/>
        <v>SZX206147704</v>
      </c>
      <c r="P97" s="6">
        <f t="shared" si="29"/>
        <v>44973</v>
      </c>
      <c r="Q97" s="6" t="str">
        <f>VLOOKUP(AA97,'[1]TABELA MO'!$D:$D,1,0)</f>
        <v>M222B4F9BK</v>
      </c>
      <c r="R97" s="6" t="str">
        <f t="shared" si="30"/>
        <v>PO &gt; ok!</v>
      </c>
      <c r="V97" s="3">
        <v>44897</v>
      </c>
      <c r="W97" s="2">
        <v>56</v>
      </c>
      <c r="X97" s="1" t="s">
        <v>219</v>
      </c>
      <c r="Y97" s="1" t="s">
        <v>171</v>
      </c>
      <c r="Z97" s="5" t="s">
        <v>178</v>
      </c>
      <c r="AA97" s="1" t="s">
        <v>220</v>
      </c>
      <c r="AB97" s="2">
        <v>20700</v>
      </c>
      <c r="AC97" s="1" t="s">
        <v>980</v>
      </c>
      <c r="AD97" s="1" t="s">
        <v>221</v>
      </c>
      <c r="AE97" s="1" t="s">
        <v>222</v>
      </c>
      <c r="AF97" s="1" t="s">
        <v>981</v>
      </c>
      <c r="AG97" s="1" t="s">
        <v>214</v>
      </c>
      <c r="AH97" s="1" t="s">
        <v>921</v>
      </c>
      <c r="AI97" s="1" t="s">
        <v>215</v>
      </c>
      <c r="AJ97" s="3">
        <v>44906</v>
      </c>
      <c r="AK97" s="3">
        <v>44906</v>
      </c>
      <c r="AL97" s="3">
        <v>44935</v>
      </c>
      <c r="AM97" s="3">
        <v>44935</v>
      </c>
      <c r="AN97" s="1" t="s">
        <v>923</v>
      </c>
      <c r="AO97" s="1" t="s">
        <v>978</v>
      </c>
      <c r="AP97" s="3">
        <v>44961</v>
      </c>
      <c r="AQ97" s="3">
        <v>44961</v>
      </c>
      <c r="AR97" s="3">
        <v>44973</v>
      </c>
      <c r="AS97" s="3">
        <v>44973</v>
      </c>
      <c r="AV97" s="3"/>
      <c r="AW97" s="3"/>
      <c r="AX97" s="3"/>
      <c r="AY97" s="3"/>
      <c r="BB97" s="3"/>
      <c r="BC97" s="3"/>
      <c r="BD97" s="3"/>
      <c r="BE97" s="3"/>
      <c r="BF97" s="3">
        <v>44973</v>
      </c>
      <c r="BG97" s="3">
        <v>44974</v>
      </c>
      <c r="BH97" s="3">
        <v>44980</v>
      </c>
      <c r="BI97" s="3">
        <v>44984</v>
      </c>
      <c r="BJ97" s="3">
        <v>44982</v>
      </c>
      <c r="BK97" s="3">
        <v>44987</v>
      </c>
      <c r="BL97" s="3">
        <v>44984</v>
      </c>
      <c r="BM97" s="3">
        <v>44986</v>
      </c>
      <c r="BN97" s="3">
        <v>44993</v>
      </c>
      <c r="BO97" s="2">
        <v>67</v>
      </c>
      <c r="BP97" s="2">
        <v>67</v>
      </c>
      <c r="BQ97" s="2">
        <v>11</v>
      </c>
      <c r="BR97" s="2">
        <v>87</v>
      </c>
      <c r="BS97" s="1" t="s">
        <v>681</v>
      </c>
      <c r="BU97" s="1" t="s">
        <v>894</v>
      </c>
      <c r="BV97" s="2">
        <v>9660001701</v>
      </c>
      <c r="BW97" s="2">
        <v>9</v>
      </c>
    </row>
    <row r="98" spans="3:75">
      <c r="C98" s="28">
        <f t="shared" si="16"/>
        <v>3</v>
      </c>
      <c r="D98" s="19" t="str">
        <f t="shared" si="17"/>
        <v>M222B4F9BK20700</v>
      </c>
      <c r="E98" s="28">
        <f t="shared" si="18"/>
        <v>1</v>
      </c>
      <c r="F98" s="9">
        <f t="shared" si="19"/>
        <v>9660001702</v>
      </c>
      <c r="G98" s="10">
        <f t="shared" si="20"/>
        <v>44897</v>
      </c>
      <c r="H98" s="9" t="str">
        <f t="shared" si="21"/>
        <v>TVC22000353</v>
      </c>
      <c r="I98" s="11" t="str">
        <f t="shared" si="22"/>
        <v>EC220-G5(BR)|3.8.0</v>
      </c>
      <c r="J98" s="6" t="str">
        <f t="shared" si="23"/>
        <v>0150803952</v>
      </c>
      <c r="K98" s="12">
        <f t="shared" si="24"/>
        <v>20700</v>
      </c>
      <c r="L98" s="12">
        <f t="shared" si="25"/>
        <v>20700</v>
      </c>
      <c r="M98" s="6" t="str">
        <f t="shared" si="26"/>
        <v>M222B4F9BK</v>
      </c>
      <c r="N98" s="6" t="str">
        <f t="shared" si="27"/>
        <v>TCLU9649215</v>
      </c>
      <c r="O98" s="13" t="str">
        <f t="shared" si="28"/>
        <v>SZX206147704</v>
      </c>
      <c r="P98" s="6">
        <f t="shared" si="29"/>
        <v>44973</v>
      </c>
      <c r="Q98" s="6" t="str">
        <f>VLOOKUP(AA98,'[1]TABELA MO'!$D:$D,1,0)</f>
        <v>M222B4F9BK</v>
      </c>
      <c r="R98" s="6" t="str">
        <f t="shared" si="30"/>
        <v>PO &gt; ok!</v>
      </c>
      <c r="V98" s="3">
        <v>44897</v>
      </c>
      <c r="W98" s="2"/>
      <c r="X98" s="1" t="s">
        <v>223</v>
      </c>
      <c r="Y98" s="1" t="s">
        <v>171</v>
      </c>
      <c r="Z98" s="5" t="s">
        <v>178</v>
      </c>
      <c r="AA98" s="1" t="s">
        <v>220</v>
      </c>
      <c r="AB98" s="2">
        <v>20700</v>
      </c>
      <c r="AC98" s="1" t="s">
        <v>224</v>
      </c>
      <c r="AD98" s="1" t="s">
        <v>225</v>
      </c>
      <c r="AE98" s="1" t="s">
        <v>226</v>
      </c>
      <c r="AG98" s="1" t="s">
        <v>214</v>
      </c>
      <c r="AH98" s="1" t="s">
        <v>921</v>
      </c>
      <c r="AI98" s="1" t="s">
        <v>215</v>
      </c>
      <c r="AJ98" s="3">
        <v>44906</v>
      </c>
      <c r="AK98" s="3">
        <v>44906</v>
      </c>
      <c r="AL98" s="3">
        <v>44935</v>
      </c>
      <c r="AM98" s="3">
        <v>44935</v>
      </c>
      <c r="AN98" s="1" t="s">
        <v>923</v>
      </c>
      <c r="AO98" s="1" t="s">
        <v>978</v>
      </c>
      <c r="AP98" s="3">
        <v>44961</v>
      </c>
      <c r="AQ98" s="3">
        <v>44961</v>
      </c>
      <c r="AR98" s="3">
        <v>44973</v>
      </c>
      <c r="AS98" s="3">
        <v>44973</v>
      </c>
      <c r="AV98" s="3"/>
      <c r="AW98" s="3"/>
      <c r="AX98" s="3"/>
      <c r="AY98" s="3"/>
      <c r="BB98" s="3"/>
      <c r="BC98" s="3"/>
      <c r="BD98" s="3"/>
      <c r="BE98" s="3"/>
      <c r="BF98" s="3">
        <v>44973</v>
      </c>
      <c r="BG98" s="3">
        <v>44974</v>
      </c>
      <c r="BH98" s="3">
        <v>44980</v>
      </c>
      <c r="BI98" s="3">
        <v>44984</v>
      </c>
      <c r="BJ98" s="3">
        <v>44982</v>
      </c>
      <c r="BK98" s="3">
        <v>44987</v>
      </c>
      <c r="BL98" s="3">
        <v>44984</v>
      </c>
      <c r="BM98" s="3">
        <v>44986</v>
      </c>
      <c r="BN98" s="3">
        <v>44993</v>
      </c>
      <c r="BO98" s="2">
        <v>67</v>
      </c>
      <c r="BP98" s="2">
        <v>67</v>
      </c>
      <c r="BQ98" s="2">
        <v>11</v>
      </c>
      <c r="BR98" s="2">
        <v>87</v>
      </c>
      <c r="BS98" s="1" t="s">
        <v>681</v>
      </c>
      <c r="BU98" s="1" t="s">
        <v>894</v>
      </c>
      <c r="BV98" s="2">
        <v>9660001702</v>
      </c>
      <c r="BW98" s="2">
        <v>9</v>
      </c>
    </row>
    <row r="99" spans="3:75">
      <c r="C99" s="28">
        <f t="shared" si="16"/>
        <v>3</v>
      </c>
      <c r="D99" s="19" t="str">
        <f t="shared" si="17"/>
        <v>M222B4F9BK20700</v>
      </c>
      <c r="E99" s="28">
        <f t="shared" si="18"/>
        <v>1</v>
      </c>
      <c r="F99" s="9">
        <f t="shared" si="19"/>
        <v>9660001703</v>
      </c>
      <c r="G99" s="10">
        <f t="shared" si="20"/>
        <v>44897</v>
      </c>
      <c r="H99" s="9" t="str">
        <f t="shared" si="21"/>
        <v>TVC22000354</v>
      </c>
      <c r="I99" s="11" t="str">
        <f t="shared" si="22"/>
        <v>EC220-G5(BR)|3.8.0</v>
      </c>
      <c r="J99" s="6" t="str">
        <f t="shared" si="23"/>
        <v>0150803952</v>
      </c>
      <c r="K99" s="12">
        <f t="shared" si="24"/>
        <v>20700</v>
      </c>
      <c r="L99" s="12">
        <f t="shared" si="25"/>
        <v>20700</v>
      </c>
      <c r="M99" s="6" t="str">
        <f t="shared" si="26"/>
        <v>M222B4F9BK</v>
      </c>
      <c r="N99" s="6" t="str">
        <f t="shared" si="27"/>
        <v>CMAU8732358</v>
      </c>
      <c r="O99" s="13" t="str">
        <f t="shared" si="28"/>
        <v>SZX206147704</v>
      </c>
      <c r="P99" s="6">
        <f t="shared" si="29"/>
        <v>44973</v>
      </c>
      <c r="Q99" s="6" t="str">
        <f>VLOOKUP(AA99,'[1]TABELA MO'!$D:$D,1,0)</f>
        <v>M222B4F9BK</v>
      </c>
      <c r="R99" s="6" t="str">
        <f t="shared" si="30"/>
        <v>PO &gt; ok!</v>
      </c>
      <c r="V99" s="3">
        <v>44897</v>
      </c>
      <c r="W99" s="2"/>
      <c r="X99" s="1" t="s">
        <v>227</v>
      </c>
      <c r="Y99" s="1" t="s">
        <v>171</v>
      </c>
      <c r="Z99" s="5" t="s">
        <v>178</v>
      </c>
      <c r="AA99" s="1" t="s">
        <v>220</v>
      </c>
      <c r="AB99" s="2">
        <v>20700</v>
      </c>
      <c r="AC99" s="1" t="s">
        <v>228</v>
      </c>
      <c r="AD99" s="1" t="s">
        <v>229</v>
      </c>
      <c r="AE99" s="1" t="s">
        <v>230</v>
      </c>
      <c r="AG99" s="1" t="s">
        <v>214</v>
      </c>
      <c r="AH99" s="1" t="s">
        <v>921</v>
      </c>
      <c r="AI99" s="1" t="s">
        <v>215</v>
      </c>
      <c r="AJ99" s="3">
        <v>44906</v>
      </c>
      <c r="AK99" s="3">
        <v>44906</v>
      </c>
      <c r="AL99" s="3">
        <v>44935</v>
      </c>
      <c r="AM99" s="3">
        <v>44935</v>
      </c>
      <c r="AN99" s="1" t="s">
        <v>923</v>
      </c>
      <c r="AO99" s="1" t="s">
        <v>978</v>
      </c>
      <c r="AP99" s="3">
        <v>44961</v>
      </c>
      <c r="AQ99" s="3">
        <v>44961</v>
      </c>
      <c r="AR99" s="3">
        <v>44973</v>
      </c>
      <c r="AS99" s="3">
        <v>44973</v>
      </c>
      <c r="AV99" s="3"/>
      <c r="AW99" s="3"/>
      <c r="AX99" s="3"/>
      <c r="AY99" s="3"/>
      <c r="BB99" s="3"/>
      <c r="BC99" s="3"/>
      <c r="BD99" s="3"/>
      <c r="BE99" s="3"/>
      <c r="BF99" s="3">
        <v>44973</v>
      </c>
      <c r="BG99" s="3">
        <v>44974</v>
      </c>
      <c r="BH99" s="3">
        <v>44980</v>
      </c>
      <c r="BI99" s="3">
        <v>44984</v>
      </c>
      <c r="BJ99" s="3">
        <v>44982</v>
      </c>
      <c r="BK99" s="3">
        <v>44987</v>
      </c>
      <c r="BL99" s="3">
        <v>44984</v>
      </c>
      <c r="BM99" s="3">
        <v>44986</v>
      </c>
      <c r="BN99" s="3">
        <v>44993</v>
      </c>
      <c r="BO99" s="2">
        <v>67</v>
      </c>
      <c r="BP99" s="2">
        <v>67</v>
      </c>
      <c r="BQ99" s="2">
        <v>11</v>
      </c>
      <c r="BR99" s="2">
        <v>87</v>
      </c>
      <c r="BS99" s="1" t="s">
        <v>681</v>
      </c>
      <c r="BU99" s="1" t="s">
        <v>894</v>
      </c>
      <c r="BV99" s="2">
        <v>9660001703</v>
      </c>
      <c r="BW99" s="2">
        <v>9</v>
      </c>
    </row>
    <row r="100" spans="3:75">
      <c r="C100" s="28">
        <f t="shared" si="16"/>
        <v>1</v>
      </c>
      <c r="D100" s="19" t="str">
        <f t="shared" si="17"/>
        <v>M222B5X1SK5200</v>
      </c>
      <c r="E100" s="28">
        <f t="shared" si="18"/>
        <v>1</v>
      </c>
      <c r="F100" s="9">
        <f t="shared" si="19"/>
        <v>9660001704</v>
      </c>
      <c r="G100" s="10">
        <f t="shared" si="20"/>
        <v>44904</v>
      </c>
      <c r="H100" s="9" t="str">
        <f t="shared" si="21"/>
        <v>TC22000050</v>
      </c>
      <c r="I100" s="11" t="str">
        <f t="shared" si="22"/>
        <v>EX220(BR)|1.29.0</v>
      </c>
      <c r="J100" s="6" t="str">
        <f t="shared" si="23"/>
        <v>0150903896</v>
      </c>
      <c r="K100" s="12">
        <f t="shared" si="24"/>
        <v>5200</v>
      </c>
      <c r="L100" s="12">
        <f t="shared" si="25"/>
        <v>5200</v>
      </c>
      <c r="M100" s="6" t="str">
        <f t="shared" si="26"/>
        <v>M222B5X1SK</v>
      </c>
      <c r="N100" s="6" t="str">
        <f t="shared" si="27"/>
        <v>TRHU4619501</v>
      </c>
      <c r="O100" s="13" t="str">
        <f t="shared" si="28"/>
        <v>1050128020</v>
      </c>
      <c r="P100" s="6">
        <f t="shared" si="29"/>
        <v>44961</v>
      </c>
      <c r="Q100" s="6" t="str">
        <f>VLOOKUP(AA100,'[1]TABELA MO'!$D:$D,1,0)</f>
        <v>M222B5X1SK</v>
      </c>
      <c r="R100" s="6" t="str">
        <f t="shared" si="30"/>
        <v>PO &gt; ok!</v>
      </c>
      <c r="V100" s="3">
        <v>44904</v>
      </c>
      <c r="W100" s="2">
        <v>57</v>
      </c>
      <c r="X100" s="1" t="s">
        <v>982</v>
      </c>
      <c r="Y100" s="1" t="s">
        <v>107</v>
      </c>
      <c r="Z100" s="5" t="s">
        <v>60</v>
      </c>
      <c r="AA100" s="1" t="s">
        <v>231</v>
      </c>
      <c r="AB100" s="2">
        <v>5200</v>
      </c>
      <c r="AC100" s="1" t="s">
        <v>983</v>
      </c>
      <c r="AD100" s="1" t="s">
        <v>984</v>
      </c>
      <c r="AE100" s="1" t="s">
        <v>985</v>
      </c>
      <c r="AF100" s="5" t="s">
        <v>986</v>
      </c>
      <c r="AG100" s="1" t="s">
        <v>987</v>
      </c>
      <c r="AH100" s="1" t="s">
        <v>891</v>
      </c>
      <c r="AI100" s="1" t="s">
        <v>988</v>
      </c>
      <c r="AJ100" s="3">
        <v>44912</v>
      </c>
      <c r="AK100" s="3">
        <v>44912</v>
      </c>
      <c r="AL100" s="3">
        <v>44947</v>
      </c>
      <c r="AM100" s="3">
        <v>44947</v>
      </c>
      <c r="AN100" s="1" t="s">
        <v>882</v>
      </c>
      <c r="AO100" s="1" t="s">
        <v>989</v>
      </c>
      <c r="AP100" s="3">
        <v>44950</v>
      </c>
      <c r="AQ100" s="3">
        <v>44950</v>
      </c>
      <c r="AR100" s="3">
        <v>44961</v>
      </c>
      <c r="AS100" s="3">
        <v>44961</v>
      </c>
      <c r="AV100" s="3"/>
      <c r="AW100" s="3"/>
      <c r="AX100" s="3"/>
      <c r="AY100" s="3"/>
      <c r="BB100" s="3"/>
      <c r="BC100" s="3"/>
      <c r="BD100" s="3"/>
      <c r="BE100" s="3"/>
      <c r="BF100" s="3">
        <v>44961</v>
      </c>
      <c r="BG100" s="3">
        <v>44965</v>
      </c>
      <c r="BH100" s="3">
        <v>44966</v>
      </c>
      <c r="BI100" s="3">
        <v>44970</v>
      </c>
      <c r="BJ100" s="3">
        <v>44970</v>
      </c>
      <c r="BK100" s="3">
        <v>44970</v>
      </c>
      <c r="BL100" s="3">
        <v>44970</v>
      </c>
      <c r="BM100" s="3">
        <v>44972</v>
      </c>
      <c r="BN100" s="3">
        <v>44978</v>
      </c>
      <c r="BO100" s="2">
        <v>49</v>
      </c>
      <c r="BP100" s="2">
        <v>49</v>
      </c>
      <c r="BQ100" s="2">
        <v>9</v>
      </c>
      <c r="BR100" s="2">
        <v>66</v>
      </c>
      <c r="BS100" s="1" t="s">
        <v>681</v>
      </c>
      <c r="BV100" s="2">
        <v>9660001704</v>
      </c>
      <c r="BW100" s="2">
        <v>9</v>
      </c>
    </row>
    <row r="101" spans="3:75">
      <c r="C101" s="28">
        <f t="shared" si="16"/>
        <v>1</v>
      </c>
      <c r="D101" s="19" t="str">
        <f t="shared" si="17"/>
        <v>M222B5X2SK5200</v>
      </c>
      <c r="E101" s="28">
        <f t="shared" si="18"/>
        <v>1</v>
      </c>
      <c r="F101" s="9">
        <f t="shared" si="19"/>
        <v>9660001705</v>
      </c>
      <c r="G101" s="10">
        <f t="shared" si="20"/>
        <v>44904</v>
      </c>
      <c r="H101" s="9" t="str">
        <f t="shared" si="21"/>
        <v>TC22000051</v>
      </c>
      <c r="I101" s="11" t="str">
        <f t="shared" si="22"/>
        <v>EX220(BR)|1.29.0</v>
      </c>
      <c r="J101" s="6" t="str">
        <f t="shared" si="23"/>
        <v>0150903896</v>
      </c>
      <c r="K101" s="12">
        <f t="shared" si="24"/>
        <v>5200</v>
      </c>
      <c r="L101" s="12">
        <f t="shared" si="25"/>
        <v>5200</v>
      </c>
      <c r="M101" s="6" t="str">
        <f t="shared" si="26"/>
        <v>M222B5X2SK</v>
      </c>
      <c r="N101" s="6" t="str">
        <f t="shared" si="27"/>
        <v xml:space="preserve">CAIU9432326			</v>
      </c>
      <c r="O101" s="13" t="str">
        <f t="shared" si="28"/>
        <v>1050128020</v>
      </c>
      <c r="P101" s="6">
        <f t="shared" si="29"/>
        <v>44961</v>
      </c>
      <c r="Q101" s="6" t="str">
        <f>VLOOKUP(AA101,'[1]TABELA MO'!$D:$D,1,0)</f>
        <v>M222B5X2SK</v>
      </c>
      <c r="R101" s="6" t="str">
        <f t="shared" si="30"/>
        <v>PO &gt; ok!</v>
      </c>
      <c r="V101" s="3">
        <v>44904</v>
      </c>
      <c r="W101" s="2"/>
      <c r="X101" s="1" t="s">
        <v>990</v>
      </c>
      <c r="Y101" s="1" t="s">
        <v>107</v>
      </c>
      <c r="Z101" s="5" t="s">
        <v>60</v>
      </c>
      <c r="AA101" s="1" t="s">
        <v>232</v>
      </c>
      <c r="AB101" s="2">
        <v>5200</v>
      </c>
      <c r="AC101" s="1" t="s">
        <v>233</v>
      </c>
      <c r="AD101" s="1" t="s">
        <v>991</v>
      </c>
      <c r="AE101" s="1" t="s">
        <v>992</v>
      </c>
      <c r="AF101" s="5"/>
      <c r="AG101" s="1" t="s">
        <v>987</v>
      </c>
      <c r="AH101" s="1" t="s">
        <v>891</v>
      </c>
      <c r="AI101" s="1" t="s">
        <v>988</v>
      </c>
      <c r="AJ101" s="3">
        <v>44912</v>
      </c>
      <c r="AK101" s="3">
        <v>44912</v>
      </c>
      <c r="AL101" s="3">
        <v>44947</v>
      </c>
      <c r="AM101" s="3">
        <v>44947</v>
      </c>
      <c r="AN101" s="1" t="s">
        <v>882</v>
      </c>
      <c r="AO101" s="1" t="s">
        <v>989</v>
      </c>
      <c r="AP101" s="3">
        <v>44950</v>
      </c>
      <c r="AQ101" s="3">
        <v>44950</v>
      </c>
      <c r="AR101" s="3">
        <v>44961</v>
      </c>
      <c r="AS101" s="3">
        <v>44961</v>
      </c>
      <c r="AV101" s="3"/>
      <c r="AW101" s="3"/>
      <c r="AX101" s="3"/>
      <c r="AY101" s="3"/>
      <c r="BB101" s="3"/>
      <c r="BC101" s="3"/>
      <c r="BD101" s="3"/>
      <c r="BE101" s="3"/>
      <c r="BF101" s="3">
        <v>44961</v>
      </c>
      <c r="BG101" s="3">
        <v>44965</v>
      </c>
      <c r="BH101" s="3">
        <v>44966</v>
      </c>
      <c r="BI101" s="3">
        <v>44970</v>
      </c>
      <c r="BJ101" s="3">
        <v>44970</v>
      </c>
      <c r="BK101" s="3">
        <v>44970</v>
      </c>
      <c r="BL101" s="3">
        <v>44970</v>
      </c>
      <c r="BM101" s="3">
        <v>44972</v>
      </c>
      <c r="BN101" s="3">
        <v>44978</v>
      </c>
      <c r="BO101" s="2">
        <v>49</v>
      </c>
      <c r="BP101" s="2">
        <v>49</v>
      </c>
      <c r="BQ101" s="2">
        <v>9</v>
      </c>
      <c r="BR101" s="2">
        <v>66</v>
      </c>
      <c r="BS101" s="1" t="s">
        <v>681</v>
      </c>
      <c r="BV101" s="2">
        <v>9660001705</v>
      </c>
      <c r="BW101" s="2">
        <v>9</v>
      </c>
    </row>
    <row r="102" spans="3:75">
      <c r="C102" s="28">
        <f t="shared" si="16"/>
        <v>1</v>
      </c>
      <c r="D102" s="19" t="str">
        <f t="shared" si="17"/>
        <v>M222B5X3SK5200</v>
      </c>
      <c r="E102" s="28">
        <f t="shared" si="18"/>
        <v>1</v>
      </c>
      <c r="F102" s="9">
        <f t="shared" si="19"/>
        <v>9660001706</v>
      </c>
      <c r="G102" s="10">
        <f t="shared" si="20"/>
        <v>44903</v>
      </c>
      <c r="H102" s="9" t="str">
        <f t="shared" si="21"/>
        <v>TC22000052</v>
      </c>
      <c r="I102" s="11" t="str">
        <f t="shared" si="22"/>
        <v>EX220(BR)|1.29.0</v>
      </c>
      <c r="J102" s="6" t="str">
        <f t="shared" si="23"/>
        <v>0150903896</v>
      </c>
      <c r="K102" s="12">
        <f t="shared" si="24"/>
        <v>5200</v>
      </c>
      <c r="L102" s="12">
        <f t="shared" si="25"/>
        <v>5200</v>
      </c>
      <c r="M102" s="6" t="str">
        <f t="shared" si="26"/>
        <v>M222B5X3SK</v>
      </c>
      <c r="N102" s="6" t="str">
        <f t="shared" si="27"/>
        <v>CMAU7963970</v>
      </c>
      <c r="O102" s="13" t="str">
        <f t="shared" si="28"/>
        <v>SZX221289355</v>
      </c>
      <c r="P102" s="6">
        <f t="shared" si="29"/>
        <v>44961</v>
      </c>
      <c r="Q102" s="6" t="str">
        <f>VLOOKUP(AA102,'[1]TABELA MO'!$D:$D,1,0)</f>
        <v>M222B5X3SK</v>
      </c>
      <c r="R102" s="6" t="str">
        <f t="shared" si="30"/>
        <v>PO &gt; ok!</v>
      </c>
      <c r="V102" s="3">
        <v>44903</v>
      </c>
      <c r="W102" s="2">
        <v>58</v>
      </c>
      <c r="X102" s="1" t="s">
        <v>993</v>
      </c>
      <c r="Y102" s="1" t="s">
        <v>107</v>
      </c>
      <c r="Z102" s="5" t="s">
        <v>60</v>
      </c>
      <c r="AA102" s="1" t="s">
        <v>234</v>
      </c>
      <c r="AB102" s="2">
        <v>5200</v>
      </c>
      <c r="AC102" s="1" t="s">
        <v>994</v>
      </c>
      <c r="AD102" s="1" t="s">
        <v>235</v>
      </c>
      <c r="AE102" s="1" t="s">
        <v>236</v>
      </c>
      <c r="AF102" s="5" t="s">
        <v>995</v>
      </c>
      <c r="AG102" s="1" t="s">
        <v>996</v>
      </c>
      <c r="AH102" s="1" t="s">
        <v>891</v>
      </c>
      <c r="AI102" s="1" t="s">
        <v>988</v>
      </c>
      <c r="AJ102" s="3">
        <v>44912</v>
      </c>
      <c r="AK102" s="3">
        <v>44912</v>
      </c>
      <c r="AL102" s="3">
        <v>44947</v>
      </c>
      <c r="AM102" s="3">
        <v>44947</v>
      </c>
      <c r="AN102" s="1" t="s">
        <v>882</v>
      </c>
      <c r="AO102" s="1" t="s">
        <v>989</v>
      </c>
      <c r="AP102" s="3">
        <v>44950</v>
      </c>
      <c r="AQ102" s="3">
        <v>44950</v>
      </c>
      <c r="AR102" s="3">
        <v>44961</v>
      </c>
      <c r="AS102" s="3">
        <v>44961</v>
      </c>
      <c r="AV102" s="3"/>
      <c r="AW102" s="3"/>
      <c r="AX102" s="3"/>
      <c r="AY102" s="3"/>
      <c r="BB102" s="3"/>
      <c r="BC102" s="3"/>
      <c r="BD102" s="3"/>
      <c r="BE102" s="3"/>
      <c r="BF102" s="3">
        <v>44961</v>
      </c>
      <c r="BG102" s="3">
        <v>44963</v>
      </c>
      <c r="BH102" s="3">
        <v>44964</v>
      </c>
      <c r="BI102" s="3">
        <v>44966</v>
      </c>
      <c r="BJ102" s="3">
        <v>44970</v>
      </c>
      <c r="BK102" s="3">
        <v>44966</v>
      </c>
      <c r="BL102" s="3">
        <v>44966</v>
      </c>
      <c r="BM102" s="3">
        <v>44970</v>
      </c>
      <c r="BN102" s="3">
        <v>44981</v>
      </c>
      <c r="BO102" s="2">
        <v>49</v>
      </c>
      <c r="BP102" s="2">
        <v>49</v>
      </c>
      <c r="BQ102" s="2">
        <v>5</v>
      </c>
      <c r="BR102" s="2">
        <v>63</v>
      </c>
      <c r="BS102" s="1" t="s">
        <v>681</v>
      </c>
      <c r="BV102" s="2">
        <v>9660001706</v>
      </c>
      <c r="BW102" s="2">
        <v>9</v>
      </c>
    </row>
    <row r="103" spans="3:75">
      <c r="C103" s="28">
        <f t="shared" si="16"/>
        <v>1</v>
      </c>
      <c r="D103" s="19" t="str">
        <f t="shared" si="17"/>
        <v>M222B5X4SK5200</v>
      </c>
      <c r="E103" s="28">
        <f t="shared" si="18"/>
        <v>1</v>
      </c>
      <c r="F103" s="9">
        <f t="shared" si="19"/>
        <v>9660001707</v>
      </c>
      <c r="G103" s="10">
        <f t="shared" si="20"/>
        <v>44903</v>
      </c>
      <c r="H103" s="9" t="str">
        <f t="shared" si="21"/>
        <v>TC22000053</v>
      </c>
      <c r="I103" s="11" t="str">
        <f t="shared" si="22"/>
        <v>EX220(BR)|1.29.0</v>
      </c>
      <c r="J103" s="6" t="str">
        <f t="shared" si="23"/>
        <v>0150903896</v>
      </c>
      <c r="K103" s="12">
        <f t="shared" si="24"/>
        <v>5200</v>
      </c>
      <c r="L103" s="12">
        <f t="shared" si="25"/>
        <v>5200</v>
      </c>
      <c r="M103" s="6" t="str">
        <f t="shared" si="26"/>
        <v>M222B5X4SK</v>
      </c>
      <c r="N103" s="6" t="str">
        <f t="shared" si="27"/>
        <v>BMOU4352568</v>
      </c>
      <c r="O103" s="13" t="str">
        <f t="shared" si="28"/>
        <v>SZX221289355</v>
      </c>
      <c r="P103" s="6">
        <f t="shared" si="29"/>
        <v>44961</v>
      </c>
      <c r="Q103" s="6" t="str">
        <f>VLOOKUP(AA103,'[1]TABELA MO'!$D:$D,1,0)</f>
        <v>M222B5X4SK</v>
      </c>
      <c r="R103" s="6" t="str">
        <f t="shared" si="30"/>
        <v>PO &gt; ok!</v>
      </c>
      <c r="V103" s="3">
        <v>44903</v>
      </c>
      <c r="W103" s="2"/>
      <c r="X103" s="1" t="s">
        <v>997</v>
      </c>
      <c r="Y103" s="1" t="s">
        <v>107</v>
      </c>
      <c r="Z103" s="5" t="s">
        <v>60</v>
      </c>
      <c r="AA103" s="1" t="s">
        <v>237</v>
      </c>
      <c r="AB103" s="2">
        <v>5200</v>
      </c>
      <c r="AC103" s="1" t="s">
        <v>238</v>
      </c>
      <c r="AD103" s="1" t="s">
        <v>239</v>
      </c>
      <c r="AE103" s="1" t="s">
        <v>240</v>
      </c>
      <c r="AF103" s="5"/>
      <c r="AG103" s="1" t="s">
        <v>996</v>
      </c>
      <c r="AH103" s="1" t="s">
        <v>891</v>
      </c>
      <c r="AI103" s="1" t="s">
        <v>988</v>
      </c>
      <c r="AJ103" s="3">
        <v>44912</v>
      </c>
      <c r="AK103" s="3">
        <v>44912</v>
      </c>
      <c r="AL103" s="3">
        <v>44947</v>
      </c>
      <c r="AM103" s="3">
        <v>44947</v>
      </c>
      <c r="AN103" s="1" t="s">
        <v>882</v>
      </c>
      <c r="AO103" s="1" t="s">
        <v>989</v>
      </c>
      <c r="AP103" s="3">
        <v>44950</v>
      </c>
      <c r="AQ103" s="3">
        <v>44950</v>
      </c>
      <c r="AR103" s="3">
        <v>44961</v>
      </c>
      <c r="AS103" s="3">
        <v>44961</v>
      </c>
      <c r="AV103" s="3"/>
      <c r="AW103" s="3"/>
      <c r="AX103" s="3"/>
      <c r="AY103" s="3"/>
      <c r="BB103" s="3"/>
      <c r="BC103" s="3"/>
      <c r="BD103" s="3"/>
      <c r="BE103" s="3"/>
      <c r="BF103" s="3">
        <v>44961</v>
      </c>
      <c r="BG103" s="3">
        <v>44963</v>
      </c>
      <c r="BH103" s="3">
        <v>44964</v>
      </c>
      <c r="BI103" s="3">
        <v>44966</v>
      </c>
      <c r="BJ103" s="3">
        <v>44970</v>
      </c>
      <c r="BK103" s="3">
        <v>44966</v>
      </c>
      <c r="BL103" s="3">
        <v>44966</v>
      </c>
      <c r="BM103" s="3">
        <v>44970</v>
      </c>
      <c r="BN103" s="3">
        <v>44981</v>
      </c>
      <c r="BO103" s="2">
        <v>49</v>
      </c>
      <c r="BP103" s="2">
        <v>49</v>
      </c>
      <c r="BQ103" s="2">
        <v>5</v>
      </c>
      <c r="BR103" s="2">
        <v>63</v>
      </c>
      <c r="BS103" s="1" t="s">
        <v>681</v>
      </c>
      <c r="BV103" s="2">
        <v>9660001707</v>
      </c>
      <c r="BW103" s="2">
        <v>9</v>
      </c>
    </row>
    <row r="104" spans="3:75">
      <c r="C104" s="28">
        <f t="shared" si="16"/>
        <v>1</v>
      </c>
      <c r="D104" s="19" t="str">
        <f t="shared" si="17"/>
        <v>M222B5X5SK5200</v>
      </c>
      <c r="E104" s="28">
        <f t="shared" si="18"/>
        <v>1</v>
      </c>
      <c r="F104" s="9">
        <f t="shared" si="19"/>
        <v>9660001708</v>
      </c>
      <c r="G104" s="10">
        <f t="shared" si="20"/>
        <v>44903</v>
      </c>
      <c r="H104" s="9" t="str">
        <f t="shared" si="21"/>
        <v>TC22000054</v>
      </c>
      <c r="I104" s="11" t="str">
        <f t="shared" si="22"/>
        <v>EX220(BR)|1.29.0</v>
      </c>
      <c r="J104" s="6" t="str">
        <f t="shared" si="23"/>
        <v>0150903896</v>
      </c>
      <c r="K104" s="12">
        <f t="shared" si="24"/>
        <v>5200</v>
      </c>
      <c r="L104" s="12">
        <f t="shared" si="25"/>
        <v>5200</v>
      </c>
      <c r="M104" s="6" t="str">
        <f t="shared" si="26"/>
        <v>M222B5X5SK</v>
      </c>
      <c r="N104" s="6" t="str">
        <f t="shared" si="27"/>
        <v xml:space="preserve">CMAU4257270			</v>
      </c>
      <c r="O104" s="13" t="str">
        <f t="shared" si="28"/>
        <v>SZX221289355</v>
      </c>
      <c r="P104" s="6">
        <f t="shared" si="29"/>
        <v>44961</v>
      </c>
      <c r="Q104" s="6" t="str">
        <f>VLOOKUP(AA104,'[1]TABELA MO'!$D:$D,1,0)</f>
        <v>M222B5X5SK</v>
      </c>
      <c r="R104" s="6" t="str">
        <f t="shared" si="30"/>
        <v>PO &gt; ok!</v>
      </c>
      <c r="V104" s="3">
        <v>44903</v>
      </c>
      <c r="W104" s="2"/>
      <c r="X104" s="1" t="s">
        <v>998</v>
      </c>
      <c r="Y104" s="1" t="s">
        <v>107</v>
      </c>
      <c r="Z104" s="5" t="s">
        <v>60</v>
      </c>
      <c r="AA104" s="1" t="s">
        <v>241</v>
      </c>
      <c r="AB104" s="2">
        <v>5200</v>
      </c>
      <c r="AC104" s="1" t="s">
        <v>242</v>
      </c>
      <c r="AD104" s="1" t="s">
        <v>243</v>
      </c>
      <c r="AE104" s="1" t="s">
        <v>244</v>
      </c>
      <c r="AF104" s="5"/>
      <c r="AG104" s="1" t="s">
        <v>996</v>
      </c>
      <c r="AH104" s="1" t="s">
        <v>891</v>
      </c>
      <c r="AI104" s="1" t="s">
        <v>988</v>
      </c>
      <c r="AJ104" s="3">
        <v>44912</v>
      </c>
      <c r="AK104" s="3">
        <v>44912</v>
      </c>
      <c r="AL104" s="3">
        <v>44947</v>
      </c>
      <c r="AM104" s="3">
        <v>44947</v>
      </c>
      <c r="AN104" s="1" t="s">
        <v>882</v>
      </c>
      <c r="AO104" s="1" t="s">
        <v>989</v>
      </c>
      <c r="AP104" s="3">
        <v>44950</v>
      </c>
      <c r="AQ104" s="3">
        <v>44950</v>
      </c>
      <c r="AR104" s="3">
        <v>44961</v>
      </c>
      <c r="AS104" s="3">
        <v>44961</v>
      </c>
      <c r="AV104" s="3"/>
      <c r="AW104" s="3"/>
      <c r="AX104" s="3"/>
      <c r="AY104" s="3"/>
      <c r="BB104" s="3"/>
      <c r="BC104" s="3"/>
      <c r="BD104" s="3"/>
      <c r="BE104" s="3"/>
      <c r="BF104" s="3">
        <v>44961</v>
      </c>
      <c r="BG104" s="3">
        <v>44963</v>
      </c>
      <c r="BH104" s="3">
        <v>44964</v>
      </c>
      <c r="BI104" s="3">
        <v>44966</v>
      </c>
      <c r="BJ104" s="3">
        <v>44970</v>
      </c>
      <c r="BK104" s="3">
        <v>44966</v>
      </c>
      <c r="BL104" s="3">
        <v>44966</v>
      </c>
      <c r="BM104" s="3">
        <v>44970</v>
      </c>
      <c r="BN104" s="3">
        <v>44981</v>
      </c>
      <c r="BO104" s="2">
        <v>49</v>
      </c>
      <c r="BP104" s="2">
        <v>49</v>
      </c>
      <c r="BQ104" s="2">
        <v>5</v>
      </c>
      <c r="BR104" s="2">
        <v>63</v>
      </c>
      <c r="BS104" s="1" t="s">
        <v>681</v>
      </c>
      <c r="BV104" s="2">
        <v>9660001708</v>
      </c>
      <c r="BW104" s="2">
        <v>9</v>
      </c>
    </row>
    <row r="105" spans="3:75">
      <c r="C105" s="28">
        <f t="shared" si="16"/>
        <v>1</v>
      </c>
      <c r="D105" s="19" t="str">
        <f t="shared" si="17"/>
        <v>M222B600BK6900</v>
      </c>
      <c r="E105" s="28">
        <f t="shared" si="18"/>
        <v>1</v>
      </c>
      <c r="F105" s="9">
        <f t="shared" si="19"/>
        <v>9660001709</v>
      </c>
      <c r="G105" s="10">
        <f t="shared" si="20"/>
        <v>44904</v>
      </c>
      <c r="H105" s="9" t="str">
        <f t="shared" si="21"/>
        <v>TVC22000355</v>
      </c>
      <c r="I105" s="11" t="str">
        <f t="shared" si="22"/>
        <v>EC220-G5(BR)|3.8.0</v>
      </c>
      <c r="J105" s="6" t="str">
        <f t="shared" si="23"/>
        <v>0150803952</v>
      </c>
      <c r="K105" s="12">
        <f t="shared" si="24"/>
        <v>6900</v>
      </c>
      <c r="L105" s="12">
        <f t="shared" si="25"/>
        <v>6900</v>
      </c>
      <c r="M105" s="6" t="str">
        <f t="shared" si="26"/>
        <v>M222B600BK</v>
      </c>
      <c r="N105" s="6" t="str">
        <f t="shared" si="27"/>
        <v>TCLU1869609</v>
      </c>
      <c r="O105" s="13" t="str">
        <f t="shared" si="28"/>
        <v>1050108331</v>
      </c>
      <c r="P105" s="6">
        <f t="shared" si="29"/>
        <v>44961</v>
      </c>
      <c r="Q105" s="6" t="str">
        <f>VLOOKUP(AA105,'[1]TABELA MO'!$D:$D,1,0)</f>
        <v>M222B600BK</v>
      </c>
      <c r="R105" s="6" t="str">
        <f t="shared" si="30"/>
        <v>PO &gt; ok!</v>
      </c>
      <c r="V105" s="3">
        <v>44904</v>
      </c>
      <c r="W105" s="2">
        <v>59</v>
      </c>
      <c r="X105" s="1" t="s">
        <v>999</v>
      </c>
      <c r="Y105" s="1" t="s">
        <v>171</v>
      </c>
      <c r="Z105" s="5" t="s">
        <v>178</v>
      </c>
      <c r="AA105" s="1" t="s">
        <v>245</v>
      </c>
      <c r="AB105" s="2">
        <v>6900</v>
      </c>
      <c r="AC105" s="1" t="s">
        <v>1000</v>
      </c>
      <c r="AD105" s="1" t="s">
        <v>1001</v>
      </c>
      <c r="AE105" s="1" t="s">
        <v>1002</v>
      </c>
      <c r="AF105" s="5" t="s">
        <v>1003</v>
      </c>
      <c r="AG105" s="1" t="s">
        <v>987</v>
      </c>
      <c r="AH105" s="1" t="s">
        <v>891</v>
      </c>
      <c r="AI105" s="1" t="s">
        <v>988</v>
      </c>
      <c r="AJ105" s="3">
        <v>44912</v>
      </c>
      <c r="AK105" s="3">
        <v>44912</v>
      </c>
      <c r="AL105" s="3">
        <v>44947</v>
      </c>
      <c r="AM105" s="3">
        <v>44947</v>
      </c>
      <c r="AN105" s="1" t="s">
        <v>882</v>
      </c>
      <c r="AO105" s="1" t="s">
        <v>989</v>
      </c>
      <c r="AP105" s="3">
        <v>44950</v>
      </c>
      <c r="AQ105" s="3">
        <v>44950</v>
      </c>
      <c r="AR105" s="3">
        <v>44961</v>
      </c>
      <c r="AS105" s="3">
        <v>44961</v>
      </c>
      <c r="AV105" s="3"/>
      <c r="AW105" s="3"/>
      <c r="AX105" s="3"/>
      <c r="AY105" s="3"/>
      <c r="BB105" s="3"/>
      <c r="BC105" s="3"/>
      <c r="BD105" s="3"/>
      <c r="BE105" s="3"/>
      <c r="BF105" s="3">
        <v>44961</v>
      </c>
      <c r="BG105" s="3">
        <v>44965</v>
      </c>
      <c r="BH105" s="3">
        <v>44966</v>
      </c>
      <c r="BI105" s="3">
        <v>44970</v>
      </c>
      <c r="BJ105" s="3">
        <v>44970</v>
      </c>
      <c r="BK105" s="3">
        <v>44970</v>
      </c>
      <c r="BL105" s="3">
        <v>44970</v>
      </c>
      <c r="BM105" s="3">
        <v>44972</v>
      </c>
      <c r="BN105" s="3">
        <v>44978</v>
      </c>
      <c r="BO105" s="2">
        <v>49</v>
      </c>
      <c r="BP105" s="2">
        <v>49</v>
      </c>
      <c r="BQ105" s="2">
        <v>9</v>
      </c>
      <c r="BR105" s="2">
        <v>66</v>
      </c>
      <c r="BS105" s="1" t="s">
        <v>681</v>
      </c>
      <c r="BV105" s="2">
        <v>9660001709</v>
      </c>
      <c r="BW105" s="2">
        <v>9</v>
      </c>
    </row>
    <row r="106" spans="3:75">
      <c r="C106" s="28">
        <f t="shared" si="16"/>
        <v>1</v>
      </c>
      <c r="D106" s="19" t="str">
        <f t="shared" si="17"/>
        <v>M222B601BK8000</v>
      </c>
      <c r="E106" s="28">
        <f t="shared" si="18"/>
        <v>1</v>
      </c>
      <c r="F106" s="9">
        <f t="shared" si="19"/>
        <v>9660001710</v>
      </c>
      <c r="G106" s="10">
        <f t="shared" si="20"/>
        <v>44904</v>
      </c>
      <c r="H106" s="9" t="str">
        <f t="shared" si="21"/>
        <v>TVC22000356</v>
      </c>
      <c r="I106" s="11" t="str">
        <f t="shared" si="22"/>
        <v>MR30G(BR)|1.28.0</v>
      </c>
      <c r="J106" s="6" t="str">
        <f t="shared" si="23"/>
        <v>0850800096</v>
      </c>
      <c r="K106" s="12">
        <f t="shared" si="24"/>
        <v>8000</v>
      </c>
      <c r="L106" s="12">
        <f t="shared" si="25"/>
        <v>8000</v>
      </c>
      <c r="M106" s="6" t="str">
        <f t="shared" si="26"/>
        <v>M222B601BK</v>
      </c>
      <c r="N106" s="6" t="str">
        <f t="shared" si="27"/>
        <v xml:space="preserve">BEAU5634875			</v>
      </c>
      <c r="O106" s="13" t="str">
        <f t="shared" si="28"/>
        <v>1050128009</v>
      </c>
      <c r="P106" s="6">
        <f t="shared" si="29"/>
        <v>44961</v>
      </c>
      <c r="Q106" s="6" t="str">
        <f>VLOOKUP(AA106,'[1]TABELA MO'!$D:$D,1,0)</f>
        <v>M222B601BK</v>
      </c>
      <c r="R106" s="6" t="str">
        <f t="shared" si="30"/>
        <v>PO &gt; ok!</v>
      </c>
      <c r="V106" s="3">
        <v>44904</v>
      </c>
      <c r="W106" s="2">
        <v>60</v>
      </c>
      <c r="X106" s="1" t="s">
        <v>1004</v>
      </c>
      <c r="Y106" s="1" t="s">
        <v>27</v>
      </c>
      <c r="Z106" s="5" t="s">
        <v>89</v>
      </c>
      <c r="AA106" s="1" t="s">
        <v>246</v>
      </c>
      <c r="AB106" s="2">
        <v>8000</v>
      </c>
      <c r="AC106" s="1" t="s">
        <v>1005</v>
      </c>
      <c r="AD106" s="1" t="s">
        <v>1006</v>
      </c>
      <c r="AE106" s="1" t="s">
        <v>1007</v>
      </c>
      <c r="AF106" s="5" t="s">
        <v>1008</v>
      </c>
      <c r="AG106" s="1" t="s">
        <v>987</v>
      </c>
      <c r="AH106" s="1" t="s">
        <v>891</v>
      </c>
      <c r="AI106" s="1" t="s">
        <v>988</v>
      </c>
      <c r="AJ106" s="3">
        <v>44912</v>
      </c>
      <c r="AK106" s="3">
        <v>44912</v>
      </c>
      <c r="AL106" s="3">
        <v>44947</v>
      </c>
      <c r="AM106" s="3">
        <v>44947</v>
      </c>
      <c r="AN106" s="1" t="s">
        <v>882</v>
      </c>
      <c r="AO106" s="1" t="s">
        <v>989</v>
      </c>
      <c r="AP106" s="3">
        <v>44950</v>
      </c>
      <c r="AQ106" s="3">
        <v>44950</v>
      </c>
      <c r="AR106" s="3">
        <v>44961</v>
      </c>
      <c r="AS106" s="3">
        <v>44961</v>
      </c>
      <c r="AV106" s="3"/>
      <c r="AW106" s="3"/>
      <c r="AX106" s="3"/>
      <c r="AY106" s="3"/>
      <c r="BB106" s="3"/>
      <c r="BC106" s="3"/>
      <c r="BD106" s="3"/>
      <c r="BE106" s="3"/>
      <c r="BF106" s="3">
        <v>44961</v>
      </c>
      <c r="BG106" s="3">
        <v>44965</v>
      </c>
      <c r="BH106" s="3">
        <v>44966</v>
      </c>
      <c r="BI106" s="3">
        <v>44970</v>
      </c>
      <c r="BJ106" s="3">
        <v>44970</v>
      </c>
      <c r="BK106" s="3">
        <v>44970</v>
      </c>
      <c r="BL106" s="3">
        <v>44970</v>
      </c>
      <c r="BM106" s="3">
        <v>44972</v>
      </c>
      <c r="BN106" s="3">
        <v>44978</v>
      </c>
      <c r="BO106" s="2">
        <v>49</v>
      </c>
      <c r="BP106" s="2">
        <v>49</v>
      </c>
      <c r="BQ106" s="2">
        <v>9</v>
      </c>
      <c r="BR106" s="2">
        <v>66</v>
      </c>
      <c r="BS106" s="1" t="s">
        <v>681</v>
      </c>
      <c r="BV106" s="2">
        <v>9660001710</v>
      </c>
      <c r="BW106" s="2">
        <v>9</v>
      </c>
    </row>
    <row r="107" spans="3:75">
      <c r="C107" s="28">
        <f t="shared" si="16"/>
        <v>1</v>
      </c>
      <c r="D107" s="19" t="str">
        <f t="shared" si="17"/>
        <v>M222C1M1BK8000</v>
      </c>
      <c r="E107" s="28">
        <f t="shared" si="18"/>
        <v>1</v>
      </c>
      <c r="F107" s="9">
        <f t="shared" si="19"/>
        <v>9660001726</v>
      </c>
      <c r="G107" s="10">
        <f t="shared" si="20"/>
        <v>44909</v>
      </c>
      <c r="H107" s="9" t="str">
        <f t="shared" si="21"/>
        <v>TVC22000360</v>
      </c>
      <c r="I107" s="11" t="str">
        <f t="shared" si="22"/>
        <v>MR30G(BR)|1.28.0</v>
      </c>
      <c r="J107" s="6" t="str">
        <f t="shared" si="23"/>
        <v>0850800096</v>
      </c>
      <c r="K107" s="12">
        <f t="shared" si="24"/>
        <v>8000</v>
      </c>
      <c r="L107" s="12">
        <f t="shared" si="25"/>
        <v>8000</v>
      </c>
      <c r="M107" s="6" t="str">
        <f t="shared" si="26"/>
        <v>M222C1M1BK</v>
      </c>
      <c r="N107" s="6" t="str">
        <f t="shared" si="27"/>
        <v xml:space="preserve">CMAU3321415			</v>
      </c>
      <c r="O107" s="13" t="str">
        <f t="shared" si="28"/>
        <v>1050158415</v>
      </c>
      <c r="P107" s="6">
        <f t="shared" si="29"/>
        <v>44972</v>
      </c>
      <c r="Q107" s="6" t="str">
        <f>VLOOKUP(AA107,'[1]TABELA MO'!$D:$D,1,0)</f>
        <v>M222C1M1BK</v>
      </c>
      <c r="R107" s="6" t="str">
        <f t="shared" si="30"/>
        <v>PO &gt; ok!</v>
      </c>
      <c r="V107" s="3">
        <v>44909</v>
      </c>
      <c r="W107" s="2">
        <v>61</v>
      </c>
      <c r="X107" s="1" t="s">
        <v>1009</v>
      </c>
      <c r="Y107" s="1" t="s">
        <v>27</v>
      </c>
      <c r="Z107" s="5" t="s">
        <v>89</v>
      </c>
      <c r="AA107" s="1" t="s">
        <v>247</v>
      </c>
      <c r="AB107" s="2">
        <v>8000</v>
      </c>
      <c r="AC107" s="1" t="s">
        <v>1010</v>
      </c>
      <c r="AD107" s="1" t="s">
        <v>1011</v>
      </c>
      <c r="AE107" s="1" t="s">
        <v>248</v>
      </c>
      <c r="AF107" s="5" t="s">
        <v>1012</v>
      </c>
      <c r="AG107" s="1" t="s">
        <v>987</v>
      </c>
      <c r="AH107" s="1" t="s">
        <v>891</v>
      </c>
      <c r="AI107" s="1" t="s">
        <v>1013</v>
      </c>
      <c r="AJ107" s="3">
        <v>44918</v>
      </c>
      <c r="AK107" s="3">
        <v>44919</v>
      </c>
      <c r="AL107" s="3">
        <v>44961</v>
      </c>
      <c r="AM107" s="3">
        <v>44961</v>
      </c>
      <c r="AN107" s="1" t="s">
        <v>882</v>
      </c>
      <c r="AO107" s="1" t="s">
        <v>1014</v>
      </c>
      <c r="AP107" s="3">
        <v>44963</v>
      </c>
      <c r="AQ107" s="3">
        <v>44963</v>
      </c>
      <c r="AR107" s="3">
        <v>44972</v>
      </c>
      <c r="AS107" s="3">
        <v>44972</v>
      </c>
      <c r="AV107" s="3"/>
      <c r="AW107" s="3"/>
      <c r="AX107" s="3"/>
      <c r="AY107" s="3"/>
      <c r="BB107" s="3"/>
      <c r="BC107" s="3"/>
      <c r="BD107" s="3"/>
      <c r="BE107" s="3"/>
      <c r="BF107" s="3">
        <v>44972</v>
      </c>
      <c r="BG107" s="3">
        <v>44973</v>
      </c>
      <c r="BH107" s="3">
        <v>44974</v>
      </c>
      <c r="BI107" s="3">
        <v>44974</v>
      </c>
      <c r="BJ107" s="3">
        <v>44981</v>
      </c>
      <c r="BK107" s="3">
        <v>44974</v>
      </c>
      <c r="BL107" s="3">
        <v>44974</v>
      </c>
      <c r="BM107" s="3">
        <v>44980</v>
      </c>
      <c r="BN107" s="3">
        <v>44989</v>
      </c>
      <c r="BO107" s="2">
        <v>54</v>
      </c>
      <c r="BP107" s="2">
        <v>53</v>
      </c>
      <c r="BQ107" s="2">
        <v>2</v>
      </c>
      <c r="BR107" s="2">
        <v>65</v>
      </c>
      <c r="BS107" s="1" t="s">
        <v>681</v>
      </c>
      <c r="BU107" s="1" t="s">
        <v>1015</v>
      </c>
      <c r="BV107" s="2">
        <v>9660001726</v>
      </c>
      <c r="BW107" s="2">
        <v>9</v>
      </c>
    </row>
    <row r="108" spans="3:75">
      <c r="C108" s="28">
        <f t="shared" si="16"/>
        <v>1</v>
      </c>
      <c r="D108" s="19" t="str">
        <f t="shared" si="17"/>
        <v>M222C1M2BK6900</v>
      </c>
      <c r="E108" s="28">
        <f t="shared" si="18"/>
        <v>1</v>
      </c>
      <c r="F108" s="9">
        <f t="shared" si="19"/>
        <v>9660001727</v>
      </c>
      <c r="G108" s="10">
        <f t="shared" si="20"/>
        <v>44909</v>
      </c>
      <c r="H108" s="9" t="str">
        <f t="shared" si="21"/>
        <v>TVC22000361</v>
      </c>
      <c r="I108" s="11" t="str">
        <f t="shared" si="22"/>
        <v>EC220-G5(BR)|3.8.0</v>
      </c>
      <c r="J108" s="6" t="str">
        <f t="shared" si="23"/>
        <v>0150803952</v>
      </c>
      <c r="K108" s="12">
        <f t="shared" si="24"/>
        <v>6900</v>
      </c>
      <c r="L108" s="12">
        <f t="shared" si="25"/>
        <v>6900</v>
      </c>
      <c r="M108" s="6" t="str">
        <f t="shared" si="26"/>
        <v>M222C1M2BK</v>
      </c>
      <c r="N108" s="6" t="str">
        <f t="shared" si="27"/>
        <v xml:space="preserve">FCIU9344901			</v>
      </c>
      <c r="O108" s="13" t="str">
        <f t="shared" si="28"/>
        <v>1050158415</v>
      </c>
      <c r="P108" s="6">
        <f t="shared" si="29"/>
        <v>44972</v>
      </c>
      <c r="Q108" s="6" t="str">
        <f>VLOOKUP(AA108,'[1]TABELA MO'!$D:$D,1,0)</f>
        <v>M222C1M2BK</v>
      </c>
      <c r="R108" s="6" t="str">
        <f t="shared" si="30"/>
        <v>PO &gt; ok!</v>
      </c>
      <c r="V108" s="3">
        <v>44909</v>
      </c>
      <c r="W108" s="2"/>
      <c r="X108" s="1" t="s">
        <v>249</v>
      </c>
      <c r="Y108" s="1" t="s">
        <v>171</v>
      </c>
      <c r="Z108" s="5" t="s">
        <v>178</v>
      </c>
      <c r="AA108" s="1" t="s">
        <v>250</v>
      </c>
      <c r="AB108" s="2">
        <v>6900</v>
      </c>
      <c r="AC108" s="1" t="s">
        <v>251</v>
      </c>
      <c r="AD108" s="1" t="s">
        <v>1016</v>
      </c>
      <c r="AE108" s="1" t="s">
        <v>252</v>
      </c>
      <c r="AF108" s="5"/>
      <c r="AG108" s="1" t="s">
        <v>987</v>
      </c>
      <c r="AH108" s="1" t="s">
        <v>891</v>
      </c>
      <c r="AI108" s="1" t="s">
        <v>1013</v>
      </c>
      <c r="AJ108" s="3">
        <v>44918</v>
      </c>
      <c r="AK108" s="3">
        <v>44919</v>
      </c>
      <c r="AL108" s="3">
        <v>44961</v>
      </c>
      <c r="AM108" s="3">
        <v>44961</v>
      </c>
      <c r="AN108" s="1" t="s">
        <v>882</v>
      </c>
      <c r="AO108" s="1" t="s">
        <v>1014</v>
      </c>
      <c r="AP108" s="3">
        <v>44963</v>
      </c>
      <c r="AQ108" s="3">
        <v>44963</v>
      </c>
      <c r="AR108" s="3">
        <v>44972</v>
      </c>
      <c r="AS108" s="3">
        <v>44972</v>
      </c>
      <c r="AV108" s="3"/>
      <c r="AW108" s="3"/>
      <c r="AX108" s="3"/>
      <c r="AY108" s="3"/>
      <c r="BB108" s="3"/>
      <c r="BC108" s="3"/>
      <c r="BD108" s="3"/>
      <c r="BE108" s="3"/>
      <c r="BF108" s="3">
        <v>44972</v>
      </c>
      <c r="BG108" s="3">
        <v>44973</v>
      </c>
      <c r="BH108" s="3">
        <v>44974</v>
      </c>
      <c r="BI108" s="3">
        <v>44974</v>
      </c>
      <c r="BJ108" s="3">
        <v>44981</v>
      </c>
      <c r="BK108" s="3">
        <v>44974</v>
      </c>
      <c r="BL108" s="3">
        <v>44974</v>
      </c>
      <c r="BM108" s="3">
        <v>44980</v>
      </c>
      <c r="BN108" s="3">
        <v>44989</v>
      </c>
      <c r="BO108" s="2">
        <v>54</v>
      </c>
      <c r="BP108" s="2">
        <v>53</v>
      </c>
      <c r="BQ108" s="2">
        <v>2</v>
      </c>
      <c r="BR108" s="2">
        <v>65</v>
      </c>
      <c r="BS108" s="1" t="s">
        <v>681</v>
      </c>
      <c r="BU108" s="1" t="s">
        <v>1015</v>
      </c>
      <c r="BV108" s="2">
        <v>9660001727</v>
      </c>
      <c r="BW108" s="2">
        <v>9</v>
      </c>
    </row>
    <row r="109" spans="3:75">
      <c r="C109" s="28">
        <f t="shared" si="16"/>
        <v>1</v>
      </c>
      <c r="D109" s="19" t="str">
        <f t="shared" si="17"/>
        <v>M222C1M3BK6900</v>
      </c>
      <c r="E109" s="28">
        <f t="shared" si="18"/>
        <v>1</v>
      </c>
      <c r="F109" s="9">
        <f t="shared" si="19"/>
        <v>9660001728</v>
      </c>
      <c r="G109" s="10">
        <f t="shared" si="20"/>
        <v>44909</v>
      </c>
      <c r="H109" s="9" t="str">
        <f t="shared" si="21"/>
        <v>TVC22000362</v>
      </c>
      <c r="I109" s="11" t="str">
        <f t="shared" si="22"/>
        <v>EC220-G5(BR)|3.8.0</v>
      </c>
      <c r="J109" s="6" t="str">
        <f t="shared" si="23"/>
        <v>0150803952</v>
      </c>
      <c r="K109" s="12">
        <f t="shared" si="24"/>
        <v>6900</v>
      </c>
      <c r="L109" s="12">
        <f t="shared" si="25"/>
        <v>6900</v>
      </c>
      <c r="M109" s="6" t="str">
        <f t="shared" si="26"/>
        <v>M222C1M3BK</v>
      </c>
      <c r="N109" s="6" t="str">
        <f t="shared" si="27"/>
        <v>TCNU8666025</v>
      </c>
      <c r="O109" s="13" t="str">
        <f t="shared" si="28"/>
        <v>1050158415</v>
      </c>
      <c r="P109" s="6">
        <f t="shared" si="29"/>
        <v>44972</v>
      </c>
      <c r="Q109" s="6" t="str">
        <f>VLOOKUP(AA109,'[1]TABELA MO'!$D:$D,1,0)</f>
        <v>M222C1M3BK</v>
      </c>
      <c r="R109" s="6" t="str">
        <f t="shared" si="30"/>
        <v>PO &gt; ok!</v>
      </c>
      <c r="V109" s="3">
        <v>44909</v>
      </c>
      <c r="W109" s="2"/>
      <c r="X109" s="1" t="s">
        <v>253</v>
      </c>
      <c r="Y109" s="1" t="s">
        <v>171</v>
      </c>
      <c r="Z109" s="5" t="s">
        <v>178</v>
      </c>
      <c r="AA109" s="1" t="s">
        <v>254</v>
      </c>
      <c r="AB109" s="2">
        <v>6900</v>
      </c>
      <c r="AC109" s="1" t="s">
        <v>255</v>
      </c>
      <c r="AD109" s="1" t="s">
        <v>256</v>
      </c>
      <c r="AE109" s="1" t="s">
        <v>1017</v>
      </c>
      <c r="AF109" s="5"/>
      <c r="AG109" s="1" t="s">
        <v>987</v>
      </c>
      <c r="AH109" s="1" t="s">
        <v>891</v>
      </c>
      <c r="AI109" s="1" t="s">
        <v>1013</v>
      </c>
      <c r="AJ109" s="3">
        <v>44918</v>
      </c>
      <c r="AK109" s="3">
        <v>44919</v>
      </c>
      <c r="AL109" s="3">
        <v>44961</v>
      </c>
      <c r="AM109" s="3">
        <v>44961</v>
      </c>
      <c r="AN109" s="1" t="s">
        <v>882</v>
      </c>
      <c r="AO109" s="1" t="s">
        <v>1014</v>
      </c>
      <c r="AP109" s="3">
        <v>44963</v>
      </c>
      <c r="AQ109" s="3">
        <v>44963</v>
      </c>
      <c r="AR109" s="3">
        <v>44972</v>
      </c>
      <c r="AS109" s="3">
        <v>44972</v>
      </c>
      <c r="AV109" s="3"/>
      <c r="AW109" s="3"/>
      <c r="AX109" s="3"/>
      <c r="AY109" s="3"/>
      <c r="BB109" s="3"/>
      <c r="BC109" s="3"/>
      <c r="BD109" s="3"/>
      <c r="BE109" s="3"/>
      <c r="BF109" s="3">
        <v>44972</v>
      </c>
      <c r="BG109" s="3">
        <v>44973</v>
      </c>
      <c r="BH109" s="3">
        <v>44974</v>
      </c>
      <c r="BI109" s="3">
        <v>44974</v>
      </c>
      <c r="BJ109" s="3">
        <v>44981</v>
      </c>
      <c r="BK109" s="3">
        <v>44974</v>
      </c>
      <c r="BL109" s="3">
        <v>44974</v>
      </c>
      <c r="BM109" s="3">
        <v>44980</v>
      </c>
      <c r="BN109" s="3">
        <v>44989</v>
      </c>
      <c r="BO109" s="2">
        <v>54</v>
      </c>
      <c r="BP109" s="2">
        <v>53</v>
      </c>
      <c r="BQ109" s="2">
        <v>2</v>
      </c>
      <c r="BR109" s="2">
        <v>65</v>
      </c>
      <c r="BS109" s="1" t="s">
        <v>681</v>
      </c>
      <c r="BU109" s="1" t="s">
        <v>1015</v>
      </c>
      <c r="BV109" s="2">
        <v>9660001728</v>
      </c>
      <c r="BW109" s="2">
        <v>9</v>
      </c>
    </row>
    <row r="110" spans="3:75">
      <c r="C110" s="28">
        <f t="shared" si="16"/>
        <v>1</v>
      </c>
      <c r="D110" s="19" t="str">
        <f t="shared" si="17"/>
        <v>M222C1Y8BK5900</v>
      </c>
      <c r="E110" s="28">
        <f t="shared" si="18"/>
        <v>1</v>
      </c>
      <c r="F110" s="9">
        <f t="shared" si="19"/>
        <v>9660001729</v>
      </c>
      <c r="G110" s="10">
        <f t="shared" si="20"/>
        <v>44909</v>
      </c>
      <c r="H110" s="9" t="str">
        <f t="shared" si="21"/>
        <v>TVC22000363</v>
      </c>
      <c r="I110" s="11" t="str">
        <f t="shared" si="22"/>
        <v>EC225-G5(BR)|1.8.0</v>
      </c>
      <c r="J110" s="6" t="str">
        <f t="shared" si="23"/>
        <v>0150803897</v>
      </c>
      <c r="K110" s="12">
        <f t="shared" si="24"/>
        <v>5900</v>
      </c>
      <c r="L110" s="12">
        <f t="shared" si="25"/>
        <v>5900</v>
      </c>
      <c r="M110" s="6" t="str">
        <f t="shared" si="26"/>
        <v>M222C1Y8BK</v>
      </c>
      <c r="N110" s="6" t="str">
        <f t="shared" si="27"/>
        <v>SEGU6198103</v>
      </c>
      <c r="O110" s="13" t="str">
        <f t="shared" si="28"/>
        <v>1050158415</v>
      </c>
      <c r="P110" s="6">
        <f t="shared" si="29"/>
        <v>44972</v>
      </c>
      <c r="Q110" s="6" t="str">
        <f>VLOOKUP(AA110,'[1]TABELA MO'!$D:$D,1,0)</f>
        <v>M222C1Y8BK</v>
      </c>
      <c r="R110" s="6" t="str">
        <f t="shared" si="30"/>
        <v>PO &gt; ok!</v>
      </c>
      <c r="V110" s="3">
        <v>44909</v>
      </c>
      <c r="W110" s="2"/>
      <c r="X110" s="1" t="s">
        <v>257</v>
      </c>
      <c r="Y110" s="1" t="s">
        <v>24</v>
      </c>
      <c r="Z110" s="5" t="s">
        <v>84</v>
      </c>
      <c r="AA110" s="1" t="s">
        <v>258</v>
      </c>
      <c r="AB110" s="2">
        <v>5900</v>
      </c>
      <c r="AC110" s="1" t="s">
        <v>259</v>
      </c>
      <c r="AD110" s="1" t="s">
        <v>260</v>
      </c>
      <c r="AE110" s="1" t="s">
        <v>1018</v>
      </c>
      <c r="AF110" s="5"/>
      <c r="AG110" s="1" t="s">
        <v>987</v>
      </c>
      <c r="AH110" s="1" t="s">
        <v>891</v>
      </c>
      <c r="AI110" s="1" t="s">
        <v>1013</v>
      </c>
      <c r="AJ110" s="3">
        <v>44918</v>
      </c>
      <c r="AK110" s="3">
        <v>44919</v>
      </c>
      <c r="AL110" s="3">
        <v>44961</v>
      </c>
      <c r="AM110" s="3">
        <v>44961</v>
      </c>
      <c r="AN110" s="1" t="s">
        <v>882</v>
      </c>
      <c r="AO110" s="1" t="s">
        <v>1014</v>
      </c>
      <c r="AP110" s="3">
        <v>44963</v>
      </c>
      <c r="AQ110" s="3">
        <v>44963</v>
      </c>
      <c r="AR110" s="3">
        <v>44972</v>
      </c>
      <c r="AS110" s="3">
        <v>44972</v>
      </c>
      <c r="AV110" s="3"/>
      <c r="AW110" s="3"/>
      <c r="AX110" s="3"/>
      <c r="AY110" s="3"/>
      <c r="BB110" s="3"/>
      <c r="BC110" s="3"/>
      <c r="BD110" s="3"/>
      <c r="BE110" s="3"/>
      <c r="BF110" s="3">
        <v>44972</v>
      </c>
      <c r="BG110" s="3">
        <v>44973</v>
      </c>
      <c r="BH110" s="3">
        <v>44974</v>
      </c>
      <c r="BI110" s="3">
        <v>44974</v>
      </c>
      <c r="BJ110" s="3">
        <v>44981</v>
      </c>
      <c r="BK110" s="3">
        <v>44974</v>
      </c>
      <c r="BL110" s="3">
        <v>44974</v>
      </c>
      <c r="BM110" s="3">
        <v>44980</v>
      </c>
      <c r="BN110" s="3">
        <v>44989</v>
      </c>
      <c r="BO110" s="2">
        <v>54</v>
      </c>
      <c r="BP110" s="2">
        <v>53</v>
      </c>
      <c r="BQ110" s="2">
        <v>2</v>
      </c>
      <c r="BR110" s="2">
        <v>65</v>
      </c>
      <c r="BS110" s="1" t="s">
        <v>681</v>
      </c>
      <c r="BU110" s="1" t="s">
        <v>1015</v>
      </c>
      <c r="BV110" s="2">
        <v>9660001729</v>
      </c>
      <c r="BW110" s="2">
        <v>9</v>
      </c>
    </row>
    <row r="111" spans="3:75">
      <c r="C111" s="28">
        <f t="shared" si="16"/>
        <v>1</v>
      </c>
      <c r="D111" s="19" t="str">
        <f t="shared" si="17"/>
        <v>M222C1L6SK5200</v>
      </c>
      <c r="E111" s="28">
        <f t="shared" si="18"/>
        <v>1</v>
      </c>
      <c r="F111" s="9">
        <f t="shared" si="19"/>
        <v>9660001724</v>
      </c>
      <c r="G111" s="10">
        <f t="shared" si="20"/>
        <v>44910</v>
      </c>
      <c r="H111" s="9" t="str">
        <f t="shared" si="21"/>
        <v>TC22000055</v>
      </c>
      <c r="I111" s="11" t="str">
        <f t="shared" si="22"/>
        <v>EX220(BR)|1.29.0</v>
      </c>
      <c r="J111" s="6" t="str">
        <f t="shared" si="23"/>
        <v>0150903896</v>
      </c>
      <c r="K111" s="12">
        <f t="shared" si="24"/>
        <v>5200</v>
      </c>
      <c r="L111" s="12">
        <f t="shared" si="25"/>
        <v>5200</v>
      </c>
      <c r="M111" s="6" t="str">
        <f t="shared" si="26"/>
        <v>M222C1L6SK</v>
      </c>
      <c r="N111" s="6" t="str">
        <f t="shared" si="27"/>
        <v>CMAU6935295</v>
      </c>
      <c r="O111" s="13" t="str">
        <f t="shared" si="28"/>
        <v>1050158253</v>
      </c>
      <c r="P111" s="6">
        <f t="shared" si="29"/>
        <v>44972</v>
      </c>
      <c r="Q111" s="6" t="str">
        <f>VLOOKUP(AA111,'[1]TABELA MO'!$D:$D,1,0)</f>
        <v>M222C1L6SK</v>
      </c>
      <c r="R111" s="6" t="str">
        <f t="shared" si="30"/>
        <v>PO &gt; ok!</v>
      </c>
      <c r="V111" s="3">
        <v>44910</v>
      </c>
      <c r="W111" s="2">
        <v>62</v>
      </c>
      <c r="X111" s="1" t="s">
        <v>1019</v>
      </c>
      <c r="Y111" s="1" t="s">
        <v>107</v>
      </c>
      <c r="Z111" s="5" t="s">
        <v>60</v>
      </c>
      <c r="AA111" s="1" t="s">
        <v>261</v>
      </c>
      <c r="AB111" s="2">
        <v>5200</v>
      </c>
      <c r="AC111" s="1" t="s">
        <v>262</v>
      </c>
      <c r="AD111" s="1" t="s">
        <v>1020</v>
      </c>
      <c r="AE111" s="1" t="s">
        <v>1021</v>
      </c>
      <c r="AF111" s="5" t="s">
        <v>1022</v>
      </c>
      <c r="AG111" s="1" t="s">
        <v>987</v>
      </c>
      <c r="AH111" s="1" t="s">
        <v>891</v>
      </c>
      <c r="AI111" s="1" t="s">
        <v>1013</v>
      </c>
      <c r="AJ111" s="3">
        <v>44918</v>
      </c>
      <c r="AK111" s="3">
        <v>44919</v>
      </c>
      <c r="AL111" s="3">
        <v>44961</v>
      </c>
      <c r="AM111" s="3">
        <v>44961</v>
      </c>
      <c r="AN111" s="1" t="s">
        <v>882</v>
      </c>
      <c r="AO111" s="1" t="s">
        <v>1014</v>
      </c>
      <c r="AP111" s="3">
        <v>44963</v>
      </c>
      <c r="AQ111" s="3">
        <v>44963</v>
      </c>
      <c r="AR111" s="3">
        <v>44972</v>
      </c>
      <c r="AS111" s="3">
        <v>44972</v>
      </c>
      <c r="AV111" s="3"/>
      <c r="AW111" s="3"/>
      <c r="AX111" s="3"/>
      <c r="AY111" s="3"/>
      <c r="BB111" s="3"/>
      <c r="BC111" s="3"/>
      <c r="BD111" s="3"/>
      <c r="BE111" s="3"/>
      <c r="BF111" s="3">
        <v>44972</v>
      </c>
      <c r="BG111" s="3">
        <v>44973</v>
      </c>
      <c r="BH111" s="3">
        <v>44974</v>
      </c>
      <c r="BI111" s="3">
        <v>44986</v>
      </c>
      <c r="BJ111" s="3">
        <v>44981</v>
      </c>
      <c r="BK111" s="3">
        <v>44986</v>
      </c>
      <c r="BL111" s="3">
        <v>44986</v>
      </c>
      <c r="BM111" s="3">
        <v>44988</v>
      </c>
      <c r="BN111" s="3">
        <v>44989</v>
      </c>
      <c r="BO111" s="2">
        <v>54</v>
      </c>
      <c r="BP111" s="2">
        <v>53</v>
      </c>
      <c r="BQ111" s="2">
        <v>14</v>
      </c>
      <c r="BR111" s="2">
        <v>76</v>
      </c>
      <c r="BS111" s="1" t="s">
        <v>681</v>
      </c>
      <c r="BU111" s="1" t="s">
        <v>1015</v>
      </c>
      <c r="BV111" s="2">
        <v>9660001724</v>
      </c>
      <c r="BW111" s="2">
        <v>9</v>
      </c>
    </row>
    <row r="112" spans="3:75">
      <c r="C112" s="28">
        <f t="shared" si="16"/>
        <v>1</v>
      </c>
      <c r="D112" s="19" t="str">
        <f t="shared" si="17"/>
        <v>M222C1L7SK5200</v>
      </c>
      <c r="E112" s="28">
        <f t="shared" si="18"/>
        <v>1</v>
      </c>
      <c r="F112" s="9">
        <f t="shared" si="19"/>
        <v>9660001725</v>
      </c>
      <c r="G112" s="10">
        <f t="shared" si="20"/>
        <v>44910</v>
      </c>
      <c r="H112" s="9" t="str">
        <f t="shared" si="21"/>
        <v>TC22000056</v>
      </c>
      <c r="I112" s="11" t="str">
        <f t="shared" si="22"/>
        <v>EX220(BR)|1.29.0</v>
      </c>
      <c r="J112" s="6" t="str">
        <f t="shared" si="23"/>
        <v>0150903896</v>
      </c>
      <c r="K112" s="12">
        <f t="shared" si="24"/>
        <v>5200</v>
      </c>
      <c r="L112" s="12">
        <f t="shared" si="25"/>
        <v>5200</v>
      </c>
      <c r="M112" s="6" t="str">
        <f t="shared" si="26"/>
        <v>M222C1L7SK</v>
      </c>
      <c r="N112" s="6" t="str">
        <f t="shared" si="27"/>
        <v xml:space="preserve">TGBU6754580			</v>
      </c>
      <c r="O112" s="13" t="str">
        <f t="shared" si="28"/>
        <v>1050158253</v>
      </c>
      <c r="P112" s="6">
        <f t="shared" si="29"/>
        <v>44972</v>
      </c>
      <c r="Q112" s="6" t="str">
        <f>VLOOKUP(AA112,'[1]TABELA MO'!$D:$D,1,0)</f>
        <v>M222C1L7SK</v>
      </c>
      <c r="R112" s="6" t="str">
        <f t="shared" si="30"/>
        <v>PO &gt; ok!</v>
      </c>
      <c r="V112" s="3">
        <v>44910</v>
      </c>
      <c r="W112" s="2"/>
      <c r="X112" s="1" t="s">
        <v>263</v>
      </c>
      <c r="Y112" s="1" t="s">
        <v>107</v>
      </c>
      <c r="Z112" s="5" t="s">
        <v>60</v>
      </c>
      <c r="AA112" s="1" t="s">
        <v>264</v>
      </c>
      <c r="AB112" s="2">
        <v>5200</v>
      </c>
      <c r="AC112" s="1" t="s">
        <v>1023</v>
      </c>
      <c r="AD112" s="1" t="s">
        <v>1024</v>
      </c>
      <c r="AE112" s="1" t="s">
        <v>1025</v>
      </c>
      <c r="AF112" s="5"/>
      <c r="AG112" s="1" t="s">
        <v>987</v>
      </c>
      <c r="AH112" s="1" t="s">
        <v>891</v>
      </c>
      <c r="AI112" s="1" t="s">
        <v>1013</v>
      </c>
      <c r="AJ112" s="3">
        <v>44918</v>
      </c>
      <c r="AK112" s="3">
        <v>44919</v>
      </c>
      <c r="AL112" s="3">
        <v>44961</v>
      </c>
      <c r="AM112" s="3">
        <v>44961</v>
      </c>
      <c r="AN112" s="1" t="s">
        <v>882</v>
      </c>
      <c r="AO112" s="1" t="s">
        <v>1014</v>
      </c>
      <c r="AP112" s="3">
        <v>44963</v>
      </c>
      <c r="AQ112" s="3">
        <v>44963</v>
      </c>
      <c r="AR112" s="3">
        <v>44972</v>
      </c>
      <c r="AS112" s="3">
        <v>44972</v>
      </c>
      <c r="AV112" s="3"/>
      <c r="AW112" s="3"/>
      <c r="AX112" s="3"/>
      <c r="AY112" s="3"/>
      <c r="BB112" s="3"/>
      <c r="BC112" s="3"/>
      <c r="BD112" s="3"/>
      <c r="BE112" s="3"/>
      <c r="BF112" s="3">
        <v>44972</v>
      </c>
      <c r="BG112" s="3">
        <v>44973</v>
      </c>
      <c r="BH112" s="3">
        <v>44974</v>
      </c>
      <c r="BI112" s="3">
        <v>44986</v>
      </c>
      <c r="BJ112" s="3">
        <v>44981</v>
      </c>
      <c r="BK112" s="3">
        <v>44986</v>
      </c>
      <c r="BL112" s="3">
        <v>44986</v>
      </c>
      <c r="BM112" s="3">
        <v>44988</v>
      </c>
      <c r="BN112" s="3">
        <v>44989</v>
      </c>
      <c r="BO112" s="2">
        <v>54</v>
      </c>
      <c r="BP112" s="2">
        <v>53</v>
      </c>
      <c r="BQ112" s="2">
        <v>14</v>
      </c>
      <c r="BR112" s="2">
        <v>76</v>
      </c>
      <c r="BS112" s="1" t="s">
        <v>681</v>
      </c>
      <c r="BU112" s="1" t="s">
        <v>1015</v>
      </c>
      <c r="BV112" s="2">
        <v>9660001725</v>
      </c>
      <c r="BW112" s="2">
        <v>9</v>
      </c>
    </row>
    <row r="113" spans="3:75">
      <c r="C113" s="28">
        <f t="shared" si="16"/>
        <v>1</v>
      </c>
      <c r="D113" s="19" t="str">
        <f t="shared" si="17"/>
        <v>M222C2T6BK6900</v>
      </c>
      <c r="E113" s="28">
        <f t="shared" si="18"/>
        <v>1</v>
      </c>
      <c r="F113" s="9">
        <f t="shared" si="19"/>
        <v>9660001755</v>
      </c>
      <c r="G113" s="10">
        <f t="shared" si="20"/>
        <v>44916</v>
      </c>
      <c r="H113" s="9" t="str">
        <f t="shared" si="21"/>
        <v>TVC22000368</v>
      </c>
      <c r="I113" s="11" t="str">
        <f t="shared" si="22"/>
        <v>EC220-G5(BR)|3.8.0</v>
      </c>
      <c r="J113" s="6" t="str">
        <f t="shared" si="23"/>
        <v>0150803952</v>
      </c>
      <c r="K113" s="12">
        <f t="shared" si="24"/>
        <v>6900</v>
      </c>
      <c r="L113" s="12">
        <f t="shared" si="25"/>
        <v>6900</v>
      </c>
      <c r="M113" s="6" t="str">
        <f t="shared" si="26"/>
        <v>M222C2T6BK</v>
      </c>
      <c r="N113" s="6" t="str">
        <f t="shared" si="27"/>
        <v>CMAU5553472</v>
      </c>
      <c r="O113" s="13" t="str">
        <f t="shared" si="28"/>
        <v>SZX221305531</v>
      </c>
      <c r="P113" s="6">
        <f t="shared" si="29"/>
        <v>44972</v>
      </c>
      <c r="Q113" s="6" t="str">
        <f>VLOOKUP(AA113,'[1]TABELA MO'!$D:$D,1,0)</f>
        <v>M222C2T6BK</v>
      </c>
      <c r="R113" s="6" t="str">
        <f t="shared" si="30"/>
        <v>PO &gt; ok!</v>
      </c>
      <c r="V113" s="3">
        <v>44916</v>
      </c>
      <c r="W113" s="2">
        <v>63</v>
      </c>
      <c r="X113" s="1" t="s">
        <v>1026</v>
      </c>
      <c r="Y113" s="1" t="s">
        <v>171</v>
      </c>
      <c r="Z113" s="5" t="s">
        <v>178</v>
      </c>
      <c r="AA113" s="1" t="s">
        <v>265</v>
      </c>
      <c r="AB113" s="2">
        <v>6900</v>
      </c>
      <c r="AC113" s="1" t="s">
        <v>1027</v>
      </c>
      <c r="AD113" s="1" t="s">
        <v>266</v>
      </c>
      <c r="AE113" s="1" t="s">
        <v>267</v>
      </c>
      <c r="AF113" s="1" t="s">
        <v>1028</v>
      </c>
      <c r="AG113" s="1" t="s">
        <v>996</v>
      </c>
      <c r="AH113" s="1" t="s">
        <v>891</v>
      </c>
      <c r="AI113" s="1" t="s">
        <v>1029</v>
      </c>
      <c r="AJ113" s="3">
        <v>44924</v>
      </c>
      <c r="AK113" s="3">
        <v>44923</v>
      </c>
      <c r="AL113" s="3">
        <v>44956</v>
      </c>
      <c r="AM113" s="3">
        <v>44956</v>
      </c>
      <c r="AN113" s="1" t="s">
        <v>882</v>
      </c>
      <c r="AO113" s="1" t="s">
        <v>1014</v>
      </c>
      <c r="AP113" s="3">
        <v>44963</v>
      </c>
      <c r="AQ113" s="3">
        <v>44963</v>
      </c>
      <c r="AR113" s="3">
        <v>44972</v>
      </c>
      <c r="AS113" s="3">
        <v>44972</v>
      </c>
      <c r="AV113" s="3"/>
      <c r="AW113" s="3"/>
      <c r="AX113" s="3"/>
      <c r="AY113" s="3"/>
      <c r="BB113" s="3"/>
      <c r="BC113" s="3"/>
      <c r="BD113" s="3"/>
      <c r="BE113" s="3"/>
      <c r="BF113" s="3">
        <v>44972</v>
      </c>
      <c r="BG113" s="3">
        <v>44973</v>
      </c>
      <c r="BH113" s="3">
        <v>44974</v>
      </c>
      <c r="BI113" s="3">
        <v>44977</v>
      </c>
      <c r="BJ113" s="3">
        <v>44981</v>
      </c>
      <c r="BK113" s="3">
        <v>44977</v>
      </c>
      <c r="BL113" s="3">
        <v>44977</v>
      </c>
      <c r="BM113" s="3">
        <v>44980</v>
      </c>
      <c r="BN113" s="3">
        <v>44992</v>
      </c>
      <c r="BO113" s="2">
        <v>48</v>
      </c>
      <c r="BP113" s="2">
        <v>49</v>
      </c>
      <c r="BQ113" s="2">
        <v>5</v>
      </c>
      <c r="BR113" s="2">
        <v>61</v>
      </c>
      <c r="BS113" s="1" t="s">
        <v>681</v>
      </c>
      <c r="BV113" s="2">
        <v>9660001755</v>
      </c>
      <c r="BW113" s="2">
        <v>9</v>
      </c>
    </row>
    <row r="114" spans="3:75">
      <c r="C114" s="28">
        <f t="shared" si="16"/>
        <v>1</v>
      </c>
      <c r="D114" s="19" t="str">
        <f t="shared" si="17"/>
        <v>M222C367BK5900</v>
      </c>
      <c r="E114" s="28">
        <f t="shared" si="18"/>
        <v>1</v>
      </c>
      <c r="F114" s="9">
        <f t="shared" si="19"/>
        <v>9660001756</v>
      </c>
      <c r="G114" s="10">
        <f t="shared" si="20"/>
        <v>44916</v>
      </c>
      <c r="H114" s="9" t="str">
        <f t="shared" si="21"/>
        <v>TVC22000369</v>
      </c>
      <c r="I114" s="11" t="str">
        <f t="shared" si="22"/>
        <v>EC225-G5(BR)|1.8.0</v>
      </c>
      <c r="J114" s="6" t="str">
        <f t="shared" si="23"/>
        <v>0150803897</v>
      </c>
      <c r="K114" s="12">
        <f t="shared" si="24"/>
        <v>5900</v>
      </c>
      <c r="L114" s="12">
        <f t="shared" si="25"/>
        <v>5900</v>
      </c>
      <c r="M114" s="6" t="str">
        <f t="shared" si="26"/>
        <v>M222C367BK</v>
      </c>
      <c r="N114" s="6" t="str">
        <f t="shared" si="27"/>
        <v xml:space="preserve">TRHU5886966			</v>
      </c>
      <c r="O114" s="13" t="str">
        <f t="shared" si="28"/>
        <v>SZX221305531</v>
      </c>
      <c r="P114" s="6">
        <f t="shared" si="29"/>
        <v>44972</v>
      </c>
      <c r="Q114" s="6" t="str">
        <f>VLOOKUP(AA114,'[1]TABELA MO'!$D:$D,1,0)</f>
        <v>M222C367BK</v>
      </c>
      <c r="R114" s="6" t="str">
        <f t="shared" si="30"/>
        <v>PO &gt; ok!</v>
      </c>
      <c r="V114" s="3">
        <v>44916</v>
      </c>
      <c r="W114" s="2"/>
      <c r="X114" s="1" t="s">
        <v>1030</v>
      </c>
      <c r="Y114" s="1" t="s">
        <v>24</v>
      </c>
      <c r="Z114" s="5" t="s">
        <v>84</v>
      </c>
      <c r="AA114" s="1" t="s">
        <v>268</v>
      </c>
      <c r="AB114" s="2">
        <v>5900</v>
      </c>
      <c r="AC114" s="1" t="s">
        <v>269</v>
      </c>
      <c r="AD114" s="1" t="s">
        <v>270</v>
      </c>
      <c r="AE114" s="1" t="s">
        <v>271</v>
      </c>
      <c r="AG114" s="1" t="s">
        <v>996</v>
      </c>
      <c r="AH114" s="1" t="s">
        <v>891</v>
      </c>
      <c r="AI114" s="1" t="s">
        <v>1029</v>
      </c>
      <c r="AJ114" s="3">
        <v>44924</v>
      </c>
      <c r="AK114" s="3">
        <v>44923</v>
      </c>
      <c r="AL114" s="3">
        <v>44956</v>
      </c>
      <c r="AM114" s="3">
        <v>44956</v>
      </c>
      <c r="AN114" s="1" t="s">
        <v>882</v>
      </c>
      <c r="AO114" s="1" t="s">
        <v>1014</v>
      </c>
      <c r="AP114" s="3">
        <v>44963</v>
      </c>
      <c r="AQ114" s="3">
        <v>44963</v>
      </c>
      <c r="AR114" s="3">
        <v>44972</v>
      </c>
      <c r="AS114" s="3">
        <v>44972</v>
      </c>
      <c r="AV114" s="3"/>
      <c r="AW114" s="3"/>
      <c r="AX114" s="3"/>
      <c r="AY114" s="3"/>
      <c r="BB114" s="3"/>
      <c r="BC114" s="3"/>
      <c r="BD114" s="3"/>
      <c r="BE114" s="3"/>
      <c r="BF114" s="3">
        <v>44972</v>
      </c>
      <c r="BG114" s="3">
        <v>44973</v>
      </c>
      <c r="BH114" s="3">
        <v>44974</v>
      </c>
      <c r="BI114" s="3">
        <v>44977</v>
      </c>
      <c r="BJ114" s="3">
        <v>44981</v>
      </c>
      <c r="BK114" s="3">
        <v>44977</v>
      </c>
      <c r="BL114" s="3">
        <v>44977</v>
      </c>
      <c r="BM114" s="3">
        <v>44980</v>
      </c>
      <c r="BN114" s="3">
        <v>44992</v>
      </c>
      <c r="BO114" s="2">
        <v>48</v>
      </c>
      <c r="BP114" s="2">
        <v>49</v>
      </c>
      <c r="BQ114" s="2">
        <v>5</v>
      </c>
      <c r="BR114" s="2">
        <v>61</v>
      </c>
      <c r="BS114" s="1" t="s">
        <v>681</v>
      </c>
      <c r="BV114" s="2">
        <v>9660001756</v>
      </c>
      <c r="BW114" s="2">
        <v>1</v>
      </c>
    </row>
    <row r="115" spans="3:75">
      <c r="C115" s="28">
        <f t="shared" si="16"/>
        <v>1</v>
      </c>
      <c r="D115" s="19" t="str">
        <f t="shared" si="17"/>
        <v>M222C1L9SK5200</v>
      </c>
      <c r="E115" s="28">
        <f t="shared" si="18"/>
        <v>1</v>
      </c>
      <c r="F115" s="9">
        <f t="shared" si="19"/>
        <v>9660001754</v>
      </c>
      <c r="G115" s="10">
        <f t="shared" si="20"/>
        <v>44916</v>
      </c>
      <c r="H115" s="9" t="str">
        <f t="shared" si="21"/>
        <v>TC22000057</v>
      </c>
      <c r="I115" s="11" t="str">
        <f t="shared" si="22"/>
        <v>EX220(BR)|1.29.0</v>
      </c>
      <c r="J115" s="6" t="str">
        <f t="shared" si="23"/>
        <v>0150903896</v>
      </c>
      <c r="K115" s="12">
        <f t="shared" si="24"/>
        <v>5200</v>
      </c>
      <c r="L115" s="12">
        <f t="shared" si="25"/>
        <v>5200</v>
      </c>
      <c r="M115" s="6" t="str">
        <f t="shared" si="26"/>
        <v>M222C1L9SK</v>
      </c>
      <c r="N115" s="6" t="str">
        <f t="shared" si="27"/>
        <v xml:space="preserve">TGHU6319374			</v>
      </c>
      <c r="O115" s="13" t="str">
        <f t="shared" si="28"/>
        <v>SZX221339508</v>
      </c>
      <c r="P115" s="6">
        <f t="shared" si="29"/>
        <v>44972</v>
      </c>
      <c r="Q115" s="6" t="str">
        <f>VLOOKUP(AA115,'[1]TABELA MO'!$D:$D,1,0)</f>
        <v>M222C1L9SK</v>
      </c>
      <c r="R115" s="6" t="str">
        <f t="shared" si="30"/>
        <v>PO &gt; ok!</v>
      </c>
      <c r="V115" s="3">
        <v>44916</v>
      </c>
      <c r="W115" s="2">
        <v>64</v>
      </c>
      <c r="X115" s="1" t="s">
        <v>1031</v>
      </c>
      <c r="Y115" s="1" t="s">
        <v>107</v>
      </c>
      <c r="Z115" s="5" t="s">
        <v>60</v>
      </c>
      <c r="AA115" s="1" t="s">
        <v>272</v>
      </c>
      <c r="AB115" s="2">
        <v>5200</v>
      </c>
      <c r="AC115" s="1" t="s">
        <v>1032</v>
      </c>
      <c r="AD115" s="1" t="s">
        <v>273</v>
      </c>
      <c r="AE115" s="1" t="s">
        <v>274</v>
      </c>
      <c r="AF115" s="1" t="s">
        <v>1033</v>
      </c>
      <c r="AG115" s="1" t="s">
        <v>996</v>
      </c>
      <c r="AH115" s="1" t="s">
        <v>891</v>
      </c>
      <c r="AI115" s="1" t="s">
        <v>1029</v>
      </c>
      <c r="AJ115" s="3">
        <v>44924</v>
      </c>
      <c r="AK115" s="3">
        <v>44923</v>
      </c>
      <c r="AL115" s="3">
        <v>44956</v>
      </c>
      <c r="AM115" s="3">
        <v>44956</v>
      </c>
      <c r="AN115" s="1" t="s">
        <v>882</v>
      </c>
      <c r="AO115" s="1" t="s">
        <v>1014</v>
      </c>
      <c r="AP115" s="3">
        <v>44963</v>
      </c>
      <c r="AQ115" s="3">
        <v>44963</v>
      </c>
      <c r="AR115" s="3">
        <v>44972</v>
      </c>
      <c r="AS115" s="3">
        <v>44972</v>
      </c>
      <c r="AV115" s="3"/>
      <c r="AW115" s="3"/>
      <c r="AX115" s="3"/>
      <c r="AY115" s="3"/>
      <c r="BB115" s="3"/>
      <c r="BC115" s="3"/>
      <c r="BD115" s="3"/>
      <c r="BE115" s="3"/>
      <c r="BF115" s="3">
        <v>44972</v>
      </c>
      <c r="BG115" s="3">
        <v>44973</v>
      </c>
      <c r="BH115" s="3">
        <v>44974</v>
      </c>
      <c r="BI115" s="3">
        <v>44929</v>
      </c>
      <c r="BJ115" s="3">
        <v>44981</v>
      </c>
      <c r="BK115" s="3">
        <v>44986</v>
      </c>
      <c r="BL115" s="3">
        <v>44986</v>
      </c>
      <c r="BM115" s="3">
        <v>44988</v>
      </c>
      <c r="BN115" s="3">
        <v>44992</v>
      </c>
      <c r="BO115" s="2">
        <v>48</v>
      </c>
      <c r="BP115" s="2">
        <v>49</v>
      </c>
      <c r="BQ115" s="2">
        <v>14</v>
      </c>
      <c r="BR115" s="2">
        <v>70</v>
      </c>
      <c r="BS115" s="1" t="s">
        <v>681</v>
      </c>
      <c r="BV115" s="2">
        <v>9660001754</v>
      </c>
      <c r="BW115" s="2">
        <v>1</v>
      </c>
    </row>
    <row r="116" spans="3:75">
      <c r="C116" s="28">
        <f t="shared" si="16"/>
        <v>1</v>
      </c>
      <c r="D116" s="19" t="str">
        <f t="shared" si="17"/>
        <v>M222C1L8SK5200</v>
      </c>
      <c r="E116" s="28">
        <f t="shared" si="18"/>
        <v>1</v>
      </c>
      <c r="F116" s="9">
        <f t="shared" si="19"/>
        <v>9660001758</v>
      </c>
      <c r="G116" s="10">
        <f t="shared" si="20"/>
        <v>44929</v>
      </c>
      <c r="H116" s="9" t="str">
        <f t="shared" si="21"/>
        <v>TC22000058</v>
      </c>
      <c r="I116" s="11" t="str">
        <f t="shared" si="22"/>
        <v>EX220(BR)|1.29.0</v>
      </c>
      <c r="J116" s="6" t="str">
        <f t="shared" si="23"/>
        <v>0150903896</v>
      </c>
      <c r="K116" s="12">
        <f t="shared" si="24"/>
        <v>5200</v>
      </c>
      <c r="L116" s="12">
        <f t="shared" si="25"/>
        <v>5200</v>
      </c>
      <c r="M116" s="6" t="str">
        <f t="shared" si="26"/>
        <v>M222C1L8SK</v>
      </c>
      <c r="N116" s="6" t="str">
        <f t="shared" si="27"/>
        <v>CMAU9396900</v>
      </c>
      <c r="O116" s="13" t="str">
        <f t="shared" si="28"/>
        <v>SZX306215097</v>
      </c>
      <c r="P116" s="6">
        <f t="shared" si="29"/>
        <v>44993</v>
      </c>
      <c r="Q116" s="6" t="str">
        <f>VLOOKUP(AA116,'[1]TABELA MO'!$D:$D,1,0)</f>
        <v>M222C1L8SK</v>
      </c>
      <c r="R116" s="6" t="str">
        <f t="shared" si="30"/>
        <v>PO &gt; ok!</v>
      </c>
      <c r="V116" s="3">
        <v>44929</v>
      </c>
      <c r="W116" s="2">
        <v>65</v>
      </c>
      <c r="X116" s="1" t="s">
        <v>1034</v>
      </c>
      <c r="Y116" s="1" t="s">
        <v>107</v>
      </c>
      <c r="Z116" s="5" t="s">
        <v>60</v>
      </c>
      <c r="AA116" s="1" t="s">
        <v>275</v>
      </c>
      <c r="AB116" s="2">
        <v>5200</v>
      </c>
      <c r="AC116" s="1" t="s">
        <v>1035</v>
      </c>
      <c r="AD116" s="1" t="s">
        <v>276</v>
      </c>
      <c r="AE116" s="1" t="s">
        <v>277</v>
      </c>
      <c r="AF116" s="1" t="s">
        <v>1036</v>
      </c>
      <c r="AG116" s="1" t="s">
        <v>214</v>
      </c>
      <c r="AH116" s="1" t="s">
        <v>891</v>
      </c>
      <c r="AI116" s="1" t="s">
        <v>1037</v>
      </c>
      <c r="AJ116" s="3">
        <v>44937</v>
      </c>
      <c r="AK116" s="3">
        <v>44938</v>
      </c>
      <c r="AL116" s="3">
        <v>44982</v>
      </c>
      <c r="AM116" s="3">
        <v>44982</v>
      </c>
      <c r="AN116" s="1" t="s">
        <v>882</v>
      </c>
      <c r="AO116" s="1" t="s">
        <v>1038</v>
      </c>
      <c r="AP116" s="3">
        <v>44984</v>
      </c>
      <c r="AQ116" s="3">
        <v>44984</v>
      </c>
      <c r="AR116" s="3">
        <v>44993</v>
      </c>
      <c r="AS116" s="3">
        <v>44993</v>
      </c>
      <c r="AV116" s="3"/>
      <c r="AW116" s="3"/>
      <c r="AX116" s="3"/>
      <c r="AY116" s="3"/>
      <c r="BB116" s="3"/>
      <c r="BC116" s="3"/>
      <c r="BD116" s="3"/>
      <c r="BE116" s="3"/>
      <c r="BF116" s="3">
        <v>44993</v>
      </c>
      <c r="BG116" s="3">
        <v>44995</v>
      </c>
      <c r="BH116" s="3">
        <v>44995</v>
      </c>
      <c r="BI116" s="3">
        <v>45000</v>
      </c>
      <c r="BJ116" s="3">
        <v>45002</v>
      </c>
      <c r="BK116" s="3">
        <v>45000</v>
      </c>
      <c r="BL116" s="3">
        <v>45000</v>
      </c>
      <c r="BM116" s="3">
        <v>45008</v>
      </c>
      <c r="BN116" s="3">
        <v>45013</v>
      </c>
      <c r="BO116" s="2">
        <v>56</v>
      </c>
      <c r="BP116" s="2">
        <v>55</v>
      </c>
      <c r="BQ116" s="2">
        <v>7</v>
      </c>
      <c r="BR116" s="2">
        <v>71</v>
      </c>
      <c r="BS116" s="1" t="s">
        <v>681</v>
      </c>
      <c r="BU116" s="1" t="s">
        <v>1015</v>
      </c>
      <c r="BV116" s="2">
        <v>9660001758</v>
      </c>
      <c r="BW116" s="2">
        <v>1</v>
      </c>
    </row>
    <row r="117" spans="3:75">
      <c r="C117" s="28">
        <f t="shared" si="16"/>
        <v>1</v>
      </c>
      <c r="D117" s="19" t="str">
        <f t="shared" si="17"/>
        <v>M222C1M0SK5200</v>
      </c>
      <c r="E117" s="28">
        <f t="shared" si="18"/>
        <v>1</v>
      </c>
      <c r="F117" s="9">
        <f t="shared" si="19"/>
        <v>9660001759</v>
      </c>
      <c r="G117" s="10">
        <f t="shared" si="20"/>
        <v>44929</v>
      </c>
      <c r="H117" s="9" t="str">
        <f t="shared" si="21"/>
        <v>TC22000059</v>
      </c>
      <c r="I117" s="11" t="str">
        <f t="shared" si="22"/>
        <v>EX220(BR)|1.29.0</v>
      </c>
      <c r="J117" s="6" t="str">
        <f t="shared" si="23"/>
        <v>0150903896</v>
      </c>
      <c r="K117" s="12">
        <f t="shared" si="24"/>
        <v>5200</v>
      </c>
      <c r="L117" s="12">
        <f t="shared" si="25"/>
        <v>5200</v>
      </c>
      <c r="M117" s="6" t="str">
        <f t="shared" si="26"/>
        <v>M222C1M0SK</v>
      </c>
      <c r="N117" s="6" t="str">
        <f t="shared" si="27"/>
        <v xml:space="preserve">TRHU7864138			</v>
      </c>
      <c r="O117" s="13" t="str">
        <f t="shared" si="28"/>
        <v>SZX306215097</v>
      </c>
      <c r="P117" s="6">
        <f t="shared" si="29"/>
        <v>44993</v>
      </c>
      <c r="Q117" s="6" t="str">
        <f>VLOOKUP(AA117,'[1]TABELA MO'!$D:$D,1,0)</f>
        <v>M222C1M0SK</v>
      </c>
      <c r="R117" s="6" t="str">
        <f t="shared" si="30"/>
        <v>PO &gt; ok!</v>
      </c>
      <c r="V117" s="3">
        <v>44929</v>
      </c>
      <c r="W117" s="2"/>
      <c r="X117" s="1" t="s">
        <v>1039</v>
      </c>
      <c r="Y117" s="1" t="s">
        <v>107</v>
      </c>
      <c r="Z117" s="5" t="s">
        <v>60</v>
      </c>
      <c r="AA117" s="1" t="s">
        <v>279</v>
      </c>
      <c r="AB117" s="2">
        <v>5200</v>
      </c>
      <c r="AC117" s="1" t="s">
        <v>1040</v>
      </c>
      <c r="AD117" s="1" t="s">
        <v>280</v>
      </c>
      <c r="AE117" s="1" t="s">
        <v>281</v>
      </c>
      <c r="AG117" s="1" t="s">
        <v>214</v>
      </c>
      <c r="AH117" s="1" t="s">
        <v>891</v>
      </c>
      <c r="AI117" s="1" t="s">
        <v>1037</v>
      </c>
      <c r="AJ117" s="3">
        <v>44937</v>
      </c>
      <c r="AK117" s="3">
        <v>44938</v>
      </c>
      <c r="AL117" s="3">
        <v>44982</v>
      </c>
      <c r="AM117" s="3">
        <v>44982</v>
      </c>
      <c r="AN117" s="1" t="s">
        <v>882</v>
      </c>
      <c r="AO117" s="1" t="s">
        <v>1038</v>
      </c>
      <c r="AP117" s="3">
        <v>44984</v>
      </c>
      <c r="AQ117" s="3">
        <v>44984</v>
      </c>
      <c r="AR117" s="3">
        <v>44993</v>
      </c>
      <c r="AS117" s="3">
        <v>44993</v>
      </c>
      <c r="AV117" s="3"/>
      <c r="AW117" s="3"/>
      <c r="AX117" s="3"/>
      <c r="AY117" s="3"/>
      <c r="BB117" s="3"/>
      <c r="BC117" s="3"/>
      <c r="BD117" s="3"/>
      <c r="BE117" s="3"/>
      <c r="BF117" s="3">
        <v>44993</v>
      </c>
      <c r="BG117" s="3">
        <v>44995</v>
      </c>
      <c r="BH117" s="3">
        <v>44995</v>
      </c>
      <c r="BI117" s="3">
        <v>45000</v>
      </c>
      <c r="BJ117" s="3">
        <v>45002</v>
      </c>
      <c r="BK117" s="3">
        <v>45000</v>
      </c>
      <c r="BL117" s="3">
        <v>45000</v>
      </c>
      <c r="BM117" s="3">
        <v>45008</v>
      </c>
      <c r="BN117" s="3">
        <v>45013</v>
      </c>
      <c r="BO117" s="2">
        <v>56</v>
      </c>
      <c r="BP117" s="2">
        <v>55</v>
      </c>
      <c r="BQ117" s="2">
        <v>7</v>
      </c>
      <c r="BR117" s="2">
        <v>71</v>
      </c>
      <c r="BS117" s="1" t="s">
        <v>681</v>
      </c>
      <c r="BU117" s="1" t="s">
        <v>1015</v>
      </c>
      <c r="BV117" s="2">
        <v>9660001759</v>
      </c>
      <c r="BW117" s="2"/>
    </row>
    <row r="118" spans="3:75">
      <c r="C118" s="28">
        <f t="shared" si="16"/>
        <v>1</v>
      </c>
      <c r="D118" s="19" t="str">
        <f t="shared" si="17"/>
        <v>M222C2T7BK6900</v>
      </c>
      <c r="E118" s="28">
        <f t="shared" si="18"/>
        <v>1</v>
      </c>
      <c r="F118" s="9">
        <f t="shared" si="19"/>
        <v>9660001760</v>
      </c>
      <c r="G118" s="10">
        <f t="shared" si="20"/>
        <v>44929</v>
      </c>
      <c r="H118" s="9" t="str">
        <f t="shared" si="21"/>
        <v>TVC22000372</v>
      </c>
      <c r="I118" s="11" t="str">
        <f t="shared" si="22"/>
        <v>EC220-G5(BR)|3.8.0</v>
      </c>
      <c r="J118" s="6" t="str">
        <f t="shared" si="23"/>
        <v>0150803952</v>
      </c>
      <c r="K118" s="12">
        <f t="shared" si="24"/>
        <v>6900</v>
      </c>
      <c r="L118" s="12">
        <f t="shared" si="25"/>
        <v>6900</v>
      </c>
      <c r="M118" s="6" t="str">
        <f t="shared" si="26"/>
        <v>M222C2T7BK</v>
      </c>
      <c r="N118" s="6" t="str">
        <f t="shared" si="27"/>
        <v>TRHU8593283</v>
      </c>
      <c r="O118" s="13" t="str">
        <f t="shared" si="28"/>
        <v>SZX306215097</v>
      </c>
      <c r="P118" s="6">
        <f t="shared" si="29"/>
        <v>44993</v>
      </c>
      <c r="Q118" s="6" t="str">
        <f>VLOOKUP(AA118,'[1]TABELA MO'!$D:$D,1,0)</f>
        <v>M222C2T7BK</v>
      </c>
      <c r="R118" s="6" t="str">
        <f t="shared" si="30"/>
        <v>PO &gt; ok!</v>
      </c>
      <c r="V118" s="3">
        <v>44929</v>
      </c>
      <c r="W118" s="2"/>
      <c r="X118" s="1" t="s">
        <v>1041</v>
      </c>
      <c r="Y118" s="1" t="s">
        <v>171</v>
      </c>
      <c r="Z118" s="5" t="s">
        <v>178</v>
      </c>
      <c r="AA118" s="1" t="s">
        <v>282</v>
      </c>
      <c r="AB118" s="2">
        <v>6900</v>
      </c>
      <c r="AC118" s="1" t="s">
        <v>1042</v>
      </c>
      <c r="AD118" s="1" t="s">
        <v>283</v>
      </c>
      <c r="AE118" s="1" t="s">
        <v>284</v>
      </c>
      <c r="AG118" s="1" t="s">
        <v>214</v>
      </c>
      <c r="AH118" s="1" t="s">
        <v>891</v>
      </c>
      <c r="AI118" s="1" t="s">
        <v>1037</v>
      </c>
      <c r="AJ118" s="3">
        <v>44937</v>
      </c>
      <c r="AK118" s="3">
        <v>44938</v>
      </c>
      <c r="AL118" s="3">
        <v>44982</v>
      </c>
      <c r="AM118" s="3">
        <v>44982</v>
      </c>
      <c r="AN118" s="1" t="s">
        <v>882</v>
      </c>
      <c r="AO118" s="1" t="s">
        <v>1038</v>
      </c>
      <c r="AP118" s="3">
        <v>44984</v>
      </c>
      <c r="AQ118" s="3">
        <v>44984</v>
      </c>
      <c r="AR118" s="3">
        <v>44993</v>
      </c>
      <c r="AS118" s="3">
        <v>44993</v>
      </c>
      <c r="AV118" s="3"/>
      <c r="AW118" s="3"/>
      <c r="AX118" s="3"/>
      <c r="AY118" s="3"/>
      <c r="BB118" s="3"/>
      <c r="BC118" s="3"/>
      <c r="BD118" s="3"/>
      <c r="BE118" s="3"/>
      <c r="BF118" s="3">
        <v>44993</v>
      </c>
      <c r="BG118" s="3">
        <v>44995</v>
      </c>
      <c r="BH118" s="3">
        <v>44995</v>
      </c>
      <c r="BI118" s="3">
        <v>44998</v>
      </c>
      <c r="BJ118" s="3">
        <v>45002</v>
      </c>
      <c r="BK118" s="3">
        <v>44999</v>
      </c>
      <c r="BL118" s="3">
        <v>44998</v>
      </c>
      <c r="BM118" s="3">
        <v>45008</v>
      </c>
      <c r="BN118" s="3">
        <v>45013</v>
      </c>
      <c r="BO118" s="2">
        <v>56</v>
      </c>
      <c r="BP118" s="2">
        <v>55</v>
      </c>
      <c r="BQ118" s="2">
        <v>5</v>
      </c>
      <c r="BR118" s="2">
        <v>69</v>
      </c>
      <c r="BS118" s="1" t="s">
        <v>681</v>
      </c>
      <c r="BU118" s="1" t="s">
        <v>1015</v>
      </c>
      <c r="BV118" s="2">
        <v>9660001760</v>
      </c>
      <c r="BW118" s="2"/>
    </row>
    <row r="119" spans="3:75">
      <c r="C119" s="28">
        <f t="shared" si="16"/>
        <v>1</v>
      </c>
      <c r="D119" s="19" t="str">
        <f t="shared" si="17"/>
        <v>M222C372BK6900</v>
      </c>
      <c r="E119" s="28">
        <f t="shared" si="18"/>
        <v>1</v>
      </c>
      <c r="F119" s="9">
        <f t="shared" si="19"/>
        <v>9660001761</v>
      </c>
      <c r="G119" s="10">
        <f t="shared" si="20"/>
        <v>44929</v>
      </c>
      <c r="H119" s="9" t="str">
        <f t="shared" si="21"/>
        <v>TVC22000373</v>
      </c>
      <c r="I119" s="11" t="str">
        <f t="shared" si="22"/>
        <v>EC220-G5(BR)|3.8.0</v>
      </c>
      <c r="J119" s="6" t="str">
        <f t="shared" si="23"/>
        <v>0150803952</v>
      </c>
      <c r="K119" s="12">
        <f t="shared" si="24"/>
        <v>6900</v>
      </c>
      <c r="L119" s="12">
        <f t="shared" si="25"/>
        <v>6900</v>
      </c>
      <c r="M119" s="6" t="str">
        <f t="shared" si="26"/>
        <v>M222C372BK</v>
      </c>
      <c r="N119" s="6" t="str">
        <f t="shared" si="27"/>
        <v>TLLU7829155</v>
      </c>
      <c r="O119" s="13" t="str">
        <f t="shared" si="28"/>
        <v>SZX306215097</v>
      </c>
      <c r="P119" s="6">
        <f t="shared" si="29"/>
        <v>44993</v>
      </c>
      <c r="Q119" s="6" t="str">
        <f>VLOOKUP(AA119,'[1]TABELA MO'!$D:$D,1,0)</f>
        <v>M222C372BK</v>
      </c>
      <c r="R119" s="6" t="str">
        <f t="shared" si="30"/>
        <v>PO &gt; ok!</v>
      </c>
      <c r="V119" s="3">
        <v>44929</v>
      </c>
      <c r="W119" s="2"/>
      <c r="X119" s="1" t="s">
        <v>285</v>
      </c>
      <c r="Y119" s="1" t="s">
        <v>171</v>
      </c>
      <c r="Z119" s="5" t="s">
        <v>178</v>
      </c>
      <c r="AA119" s="1" t="s">
        <v>286</v>
      </c>
      <c r="AB119" s="2">
        <v>6900</v>
      </c>
      <c r="AC119" s="1" t="s">
        <v>287</v>
      </c>
      <c r="AD119" s="1" t="s">
        <v>288</v>
      </c>
      <c r="AE119" s="1" t="s">
        <v>289</v>
      </c>
      <c r="AG119" s="1" t="s">
        <v>214</v>
      </c>
      <c r="AH119" s="1" t="s">
        <v>891</v>
      </c>
      <c r="AI119" s="1" t="s">
        <v>1037</v>
      </c>
      <c r="AJ119" s="3">
        <v>44937</v>
      </c>
      <c r="AK119" s="3">
        <v>44938</v>
      </c>
      <c r="AL119" s="3">
        <v>44982</v>
      </c>
      <c r="AM119" s="3">
        <v>44982</v>
      </c>
      <c r="AN119" s="1" t="s">
        <v>882</v>
      </c>
      <c r="AO119" s="1" t="s">
        <v>1038</v>
      </c>
      <c r="AP119" s="3">
        <v>44984</v>
      </c>
      <c r="AQ119" s="3">
        <v>44984</v>
      </c>
      <c r="AR119" s="3">
        <v>44993</v>
      </c>
      <c r="AS119" s="3">
        <v>44993</v>
      </c>
      <c r="AV119" s="3"/>
      <c r="AW119" s="3"/>
      <c r="AX119" s="3"/>
      <c r="AY119" s="3"/>
      <c r="BB119" s="3"/>
      <c r="BC119" s="3"/>
      <c r="BD119" s="3"/>
      <c r="BE119" s="3"/>
      <c r="BF119" s="3">
        <v>44993</v>
      </c>
      <c r="BG119" s="3">
        <v>44995</v>
      </c>
      <c r="BH119" s="3">
        <v>44995</v>
      </c>
      <c r="BI119" s="3">
        <v>44998</v>
      </c>
      <c r="BJ119" s="3">
        <v>45002</v>
      </c>
      <c r="BK119" s="3">
        <v>44999</v>
      </c>
      <c r="BL119" s="3">
        <v>44998</v>
      </c>
      <c r="BM119" s="3">
        <v>45008</v>
      </c>
      <c r="BN119" s="3">
        <v>45013</v>
      </c>
      <c r="BO119" s="2">
        <v>56</v>
      </c>
      <c r="BP119" s="2">
        <v>55</v>
      </c>
      <c r="BQ119" s="2">
        <v>5</v>
      </c>
      <c r="BR119" s="2">
        <v>69</v>
      </c>
      <c r="BS119" s="1" t="s">
        <v>681</v>
      </c>
      <c r="BU119" s="1" t="s">
        <v>1015</v>
      </c>
      <c r="BV119" s="2">
        <v>9660001761</v>
      </c>
      <c r="BW119" s="2"/>
    </row>
    <row r="120" spans="3:75">
      <c r="C120" s="28">
        <f t="shared" si="16"/>
        <v>1</v>
      </c>
      <c r="D120" s="19" t="str">
        <f t="shared" si="17"/>
        <v>M222C373BK6900</v>
      </c>
      <c r="E120" s="28">
        <f t="shared" si="18"/>
        <v>1</v>
      </c>
      <c r="F120" s="9">
        <f t="shared" si="19"/>
        <v>9660001762</v>
      </c>
      <c r="G120" s="10">
        <f t="shared" si="20"/>
        <v>44929</v>
      </c>
      <c r="H120" s="9" t="str">
        <f t="shared" si="21"/>
        <v>TVC22000374</v>
      </c>
      <c r="I120" s="11" t="str">
        <f t="shared" si="22"/>
        <v>EC220-G5(BR)|3.8.0</v>
      </c>
      <c r="J120" s="6" t="str">
        <f t="shared" si="23"/>
        <v>0150803952</v>
      </c>
      <c r="K120" s="12">
        <f t="shared" si="24"/>
        <v>6900</v>
      </c>
      <c r="L120" s="12">
        <f t="shared" si="25"/>
        <v>6900</v>
      </c>
      <c r="M120" s="6" t="str">
        <f t="shared" si="26"/>
        <v>M222C373BK</v>
      </c>
      <c r="N120" s="6" t="str">
        <f t="shared" si="27"/>
        <v xml:space="preserve">FWRU0111783			</v>
      </c>
      <c r="O120" s="13" t="str">
        <f t="shared" si="28"/>
        <v>SZX306215097</v>
      </c>
      <c r="P120" s="6">
        <f t="shared" si="29"/>
        <v>44993</v>
      </c>
      <c r="Q120" s="6" t="str">
        <f>VLOOKUP(AA120,'[1]TABELA MO'!$D:$D,1,0)</f>
        <v>M222C373BK</v>
      </c>
      <c r="R120" s="6" t="str">
        <f t="shared" si="30"/>
        <v>PO &gt; ok!</v>
      </c>
      <c r="V120" s="3">
        <v>44929</v>
      </c>
      <c r="W120" s="2"/>
      <c r="X120" s="1" t="s">
        <v>290</v>
      </c>
      <c r="Y120" s="1" t="s">
        <v>171</v>
      </c>
      <c r="Z120" s="5" t="s">
        <v>178</v>
      </c>
      <c r="AA120" s="1" t="s">
        <v>291</v>
      </c>
      <c r="AB120" s="2">
        <v>6900</v>
      </c>
      <c r="AC120" s="1" t="s">
        <v>1043</v>
      </c>
      <c r="AD120" s="1" t="s">
        <v>292</v>
      </c>
      <c r="AE120" s="1" t="s">
        <v>293</v>
      </c>
      <c r="AG120" s="1" t="s">
        <v>214</v>
      </c>
      <c r="AH120" s="1" t="s">
        <v>891</v>
      </c>
      <c r="AI120" s="1" t="s">
        <v>1037</v>
      </c>
      <c r="AJ120" s="3">
        <v>44937</v>
      </c>
      <c r="AK120" s="3">
        <v>44938</v>
      </c>
      <c r="AL120" s="3">
        <v>44982</v>
      </c>
      <c r="AM120" s="3">
        <v>44982</v>
      </c>
      <c r="AN120" s="1" t="s">
        <v>882</v>
      </c>
      <c r="AO120" s="1" t="s">
        <v>1038</v>
      </c>
      <c r="AP120" s="3">
        <v>44984</v>
      </c>
      <c r="AQ120" s="3">
        <v>44984</v>
      </c>
      <c r="AR120" s="3">
        <v>44993</v>
      </c>
      <c r="AS120" s="3">
        <v>44993</v>
      </c>
      <c r="AV120" s="3"/>
      <c r="AW120" s="3"/>
      <c r="AX120" s="3"/>
      <c r="AY120" s="3"/>
      <c r="BB120" s="3"/>
      <c r="BC120" s="3"/>
      <c r="BD120" s="3"/>
      <c r="BE120" s="3"/>
      <c r="BF120" s="3">
        <v>44993</v>
      </c>
      <c r="BG120" s="3">
        <v>44995</v>
      </c>
      <c r="BH120" s="3">
        <v>44995</v>
      </c>
      <c r="BI120" s="3">
        <v>44998</v>
      </c>
      <c r="BJ120" s="3">
        <v>45002</v>
      </c>
      <c r="BK120" s="3">
        <v>44999</v>
      </c>
      <c r="BL120" s="3">
        <v>44998</v>
      </c>
      <c r="BM120" s="3">
        <v>45008</v>
      </c>
      <c r="BN120" s="3">
        <v>45013</v>
      </c>
      <c r="BO120" s="2">
        <v>56</v>
      </c>
      <c r="BP120" s="2">
        <v>55</v>
      </c>
      <c r="BQ120" s="2">
        <v>5</v>
      </c>
      <c r="BR120" s="2">
        <v>69</v>
      </c>
      <c r="BS120" s="1" t="s">
        <v>681</v>
      </c>
      <c r="BU120" s="1" t="s">
        <v>1015</v>
      </c>
      <c r="BV120" s="2">
        <v>9660001762</v>
      </c>
      <c r="BW120" s="2"/>
    </row>
    <row r="121" spans="3:75">
      <c r="C121" s="28">
        <f t="shared" si="16"/>
        <v>1</v>
      </c>
      <c r="D121" s="19" t="str">
        <f t="shared" si="17"/>
        <v>M222C375BK8000</v>
      </c>
      <c r="E121" s="28">
        <f t="shared" si="18"/>
        <v>1</v>
      </c>
      <c r="F121" s="9">
        <f t="shared" si="19"/>
        <v>9660001763</v>
      </c>
      <c r="G121" s="10">
        <f t="shared" si="20"/>
        <v>44929</v>
      </c>
      <c r="H121" s="9" t="str">
        <f t="shared" si="21"/>
        <v>TVC22000375</v>
      </c>
      <c r="I121" s="11" t="str">
        <f t="shared" si="22"/>
        <v>MR30G(BR)|1.28.0</v>
      </c>
      <c r="J121" s="6" t="str">
        <f t="shared" si="23"/>
        <v>0850800096</v>
      </c>
      <c r="K121" s="12">
        <f t="shared" si="24"/>
        <v>8000</v>
      </c>
      <c r="L121" s="12">
        <f t="shared" si="25"/>
        <v>8000</v>
      </c>
      <c r="M121" s="6" t="str">
        <f t="shared" si="26"/>
        <v>M222C375BK</v>
      </c>
      <c r="N121" s="6" t="str">
        <f t="shared" si="27"/>
        <v xml:space="preserve">TCLU8014170			</v>
      </c>
      <c r="O121" s="13" t="str">
        <f t="shared" si="28"/>
        <v>SZX306215097</v>
      </c>
      <c r="P121" s="6">
        <f t="shared" si="29"/>
        <v>44993</v>
      </c>
      <c r="Q121" s="6" t="str">
        <f>VLOOKUP(AA121,'[1]TABELA MO'!$D:$D,1,0)</f>
        <v>M222C375BK</v>
      </c>
      <c r="R121" s="6" t="str">
        <f t="shared" si="30"/>
        <v>PO &gt; ok!</v>
      </c>
      <c r="V121" s="3">
        <v>44929</v>
      </c>
      <c r="W121" s="2"/>
      <c r="X121" s="1" t="s">
        <v>294</v>
      </c>
      <c r="Y121" s="1" t="s">
        <v>27</v>
      </c>
      <c r="Z121" s="5" t="s">
        <v>89</v>
      </c>
      <c r="AA121" s="1" t="s">
        <v>295</v>
      </c>
      <c r="AB121" s="2">
        <v>8000</v>
      </c>
      <c r="AC121" s="1" t="s">
        <v>1044</v>
      </c>
      <c r="AD121" s="1" t="s">
        <v>296</v>
      </c>
      <c r="AE121" s="1" t="s">
        <v>297</v>
      </c>
      <c r="AG121" s="1" t="s">
        <v>214</v>
      </c>
      <c r="AH121" s="1" t="s">
        <v>891</v>
      </c>
      <c r="AI121" s="1" t="s">
        <v>1037</v>
      </c>
      <c r="AJ121" s="3">
        <v>44937</v>
      </c>
      <c r="AK121" s="3">
        <v>44938</v>
      </c>
      <c r="AL121" s="3">
        <v>44982</v>
      </c>
      <c r="AM121" s="3">
        <v>44982</v>
      </c>
      <c r="AN121" s="1" t="s">
        <v>882</v>
      </c>
      <c r="AO121" s="1" t="s">
        <v>1038</v>
      </c>
      <c r="AP121" s="3">
        <v>44984</v>
      </c>
      <c r="AQ121" s="3">
        <v>44984</v>
      </c>
      <c r="AR121" s="3">
        <v>44993</v>
      </c>
      <c r="AS121" s="3">
        <v>44993</v>
      </c>
      <c r="AV121" s="3"/>
      <c r="AW121" s="3"/>
      <c r="AX121" s="3"/>
      <c r="AY121" s="3"/>
      <c r="BB121" s="3"/>
      <c r="BC121" s="3"/>
      <c r="BD121" s="3"/>
      <c r="BE121" s="3"/>
      <c r="BF121" s="3">
        <v>44993</v>
      </c>
      <c r="BG121" s="3">
        <v>44995</v>
      </c>
      <c r="BH121" s="3">
        <v>44995</v>
      </c>
      <c r="BI121" s="3">
        <v>45000</v>
      </c>
      <c r="BJ121" s="3">
        <v>45002</v>
      </c>
      <c r="BK121" s="3">
        <v>45001</v>
      </c>
      <c r="BL121" s="3">
        <v>45000</v>
      </c>
      <c r="BM121" s="3">
        <v>45008</v>
      </c>
      <c r="BN121" s="3">
        <v>45013</v>
      </c>
      <c r="BO121" s="2">
        <v>56</v>
      </c>
      <c r="BP121" s="2">
        <v>55</v>
      </c>
      <c r="BQ121" s="2">
        <v>7</v>
      </c>
      <c r="BR121" s="2">
        <v>71</v>
      </c>
      <c r="BS121" s="1" t="s">
        <v>681</v>
      </c>
      <c r="BU121" s="1" t="s">
        <v>1015</v>
      </c>
      <c r="BV121" s="2">
        <v>9660001763</v>
      </c>
      <c r="BW121" s="2"/>
    </row>
    <row r="122" spans="3:75">
      <c r="C122" s="28">
        <f t="shared" si="16"/>
        <v>1</v>
      </c>
      <c r="D122" s="19" t="str">
        <f t="shared" si="17"/>
        <v>M222C374BK6900</v>
      </c>
      <c r="E122" s="28">
        <f t="shared" si="18"/>
        <v>1</v>
      </c>
      <c r="F122" s="9">
        <f t="shared" si="19"/>
        <v>9660001781</v>
      </c>
      <c r="G122" s="10">
        <f t="shared" si="20"/>
        <v>44930</v>
      </c>
      <c r="H122" s="9" t="str">
        <f t="shared" si="21"/>
        <v>TVC23000001</v>
      </c>
      <c r="I122" s="11" t="str">
        <f t="shared" si="22"/>
        <v>EC220-G5(BR)|3.8.0</v>
      </c>
      <c r="J122" s="6" t="str">
        <f t="shared" si="23"/>
        <v>0150803952</v>
      </c>
      <c r="K122" s="12">
        <f t="shared" si="24"/>
        <v>6900</v>
      </c>
      <c r="L122" s="12">
        <f t="shared" si="25"/>
        <v>6900</v>
      </c>
      <c r="M122" s="6" t="str">
        <f t="shared" si="26"/>
        <v>M222C374BK</v>
      </c>
      <c r="N122" s="6" t="str">
        <f t="shared" si="27"/>
        <v xml:space="preserve">CMAU4625789			</v>
      </c>
      <c r="O122" s="13" t="str">
        <f t="shared" si="28"/>
        <v>SZX306215097</v>
      </c>
      <c r="P122" s="6">
        <f t="shared" si="29"/>
        <v>44993</v>
      </c>
      <c r="Q122" s="6" t="str">
        <f>VLOOKUP(AA122,'[1]TABELA MO'!$D:$D,1,0)</f>
        <v>M222C374BK</v>
      </c>
      <c r="R122" s="6" t="str">
        <f t="shared" si="30"/>
        <v>PO &gt; ok!</v>
      </c>
      <c r="V122" s="3">
        <v>44930</v>
      </c>
      <c r="W122" s="2"/>
      <c r="X122" s="1" t="s">
        <v>1045</v>
      </c>
      <c r="Y122" s="1" t="s">
        <v>171</v>
      </c>
      <c r="Z122" s="5" t="s">
        <v>178</v>
      </c>
      <c r="AA122" s="1" t="s">
        <v>298</v>
      </c>
      <c r="AB122" s="2">
        <v>6900</v>
      </c>
      <c r="AC122" s="1" t="s">
        <v>1046</v>
      </c>
      <c r="AD122" s="1" t="s">
        <v>299</v>
      </c>
      <c r="AE122" s="1" t="s">
        <v>300</v>
      </c>
      <c r="AG122" s="1" t="s">
        <v>214</v>
      </c>
      <c r="AH122" s="1" t="s">
        <v>891</v>
      </c>
      <c r="AI122" s="1" t="s">
        <v>1037</v>
      </c>
      <c r="AJ122" s="3">
        <v>44937</v>
      </c>
      <c r="AK122" s="3">
        <v>44938</v>
      </c>
      <c r="AL122" s="3">
        <v>44982</v>
      </c>
      <c r="AM122" s="3">
        <v>44982</v>
      </c>
      <c r="AN122" s="1" t="s">
        <v>882</v>
      </c>
      <c r="AO122" s="1" t="s">
        <v>1038</v>
      </c>
      <c r="AP122" s="3">
        <v>44984</v>
      </c>
      <c r="AQ122" s="3">
        <v>44984</v>
      </c>
      <c r="AR122" s="3">
        <v>44993</v>
      </c>
      <c r="AS122" s="3">
        <v>44993</v>
      </c>
      <c r="AV122" s="3"/>
      <c r="AW122" s="3"/>
      <c r="AX122" s="3"/>
      <c r="AY122" s="3"/>
      <c r="BB122" s="3"/>
      <c r="BC122" s="3"/>
      <c r="BD122" s="3"/>
      <c r="BE122" s="3"/>
      <c r="BF122" s="3">
        <v>44993</v>
      </c>
      <c r="BG122" s="3">
        <v>44995</v>
      </c>
      <c r="BH122" s="3">
        <v>44995</v>
      </c>
      <c r="BI122" s="3">
        <v>44999</v>
      </c>
      <c r="BJ122" s="3">
        <v>45002</v>
      </c>
      <c r="BK122" s="3">
        <v>45000</v>
      </c>
      <c r="BL122" s="3">
        <v>44999</v>
      </c>
      <c r="BM122" s="3">
        <v>45008</v>
      </c>
      <c r="BN122" s="3">
        <v>45013</v>
      </c>
      <c r="BO122" s="2">
        <v>56</v>
      </c>
      <c r="BP122" s="2">
        <v>55</v>
      </c>
      <c r="BQ122" s="2">
        <v>6</v>
      </c>
      <c r="BR122" s="2">
        <v>69</v>
      </c>
      <c r="BS122" s="1" t="s">
        <v>681</v>
      </c>
      <c r="BU122" s="1" t="s">
        <v>1015</v>
      </c>
      <c r="BV122" s="2">
        <v>9660001781</v>
      </c>
      <c r="BW122" s="2"/>
    </row>
    <row r="123" spans="3:75">
      <c r="C123" s="28">
        <f t="shared" si="16"/>
        <v>1</v>
      </c>
      <c r="D123" s="19" t="str">
        <f t="shared" si="17"/>
        <v>M222C376BK8000</v>
      </c>
      <c r="E123" s="28">
        <f t="shared" si="18"/>
        <v>1</v>
      </c>
      <c r="F123" s="9">
        <f t="shared" si="19"/>
        <v>9660001782</v>
      </c>
      <c r="G123" s="10">
        <f t="shared" si="20"/>
        <v>44930</v>
      </c>
      <c r="H123" s="9" t="str">
        <f t="shared" si="21"/>
        <v>TVC23000002</v>
      </c>
      <c r="I123" s="11" t="str">
        <f t="shared" si="22"/>
        <v>MR30G(BR)|1.28.0</v>
      </c>
      <c r="J123" s="6" t="str">
        <f t="shared" si="23"/>
        <v>0850800096</v>
      </c>
      <c r="K123" s="12">
        <f t="shared" si="24"/>
        <v>8000</v>
      </c>
      <c r="L123" s="12">
        <f t="shared" si="25"/>
        <v>8000</v>
      </c>
      <c r="M123" s="6" t="str">
        <f t="shared" si="26"/>
        <v>M222C376BK</v>
      </c>
      <c r="N123" s="6" t="str">
        <f t="shared" si="27"/>
        <v>CXDU2292319</v>
      </c>
      <c r="O123" s="13" t="str">
        <f t="shared" si="28"/>
        <v>SZX306215097</v>
      </c>
      <c r="P123" s="6">
        <f t="shared" si="29"/>
        <v>44993</v>
      </c>
      <c r="Q123" s="6" t="str">
        <f>VLOOKUP(AA123,'[1]TABELA MO'!$D:$D,1,0)</f>
        <v>M222C376BK</v>
      </c>
      <c r="R123" s="6" t="str">
        <f t="shared" si="30"/>
        <v>PO &gt; ok!</v>
      </c>
      <c r="V123" s="3">
        <v>44930</v>
      </c>
      <c r="W123" s="2"/>
      <c r="X123" s="1" t="s">
        <v>301</v>
      </c>
      <c r="Y123" s="1" t="s">
        <v>27</v>
      </c>
      <c r="Z123" s="5" t="s">
        <v>89</v>
      </c>
      <c r="AA123" s="1" t="s">
        <v>302</v>
      </c>
      <c r="AB123" s="2">
        <v>8000</v>
      </c>
      <c r="AC123" s="1" t="s">
        <v>303</v>
      </c>
      <c r="AD123" s="1" t="s">
        <v>304</v>
      </c>
      <c r="AE123" s="1" t="s">
        <v>305</v>
      </c>
      <c r="AG123" s="1" t="s">
        <v>214</v>
      </c>
      <c r="AH123" s="1" t="s">
        <v>891</v>
      </c>
      <c r="AI123" s="1" t="s">
        <v>1037</v>
      </c>
      <c r="AJ123" s="3">
        <v>44937</v>
      </c>
      <c r="AK123" s="3">
        <v>44938</v>
      </c>
      <c r="AL123" s="3">
        <v>44982</v>
      </c>
      <c r="AM123" s="3">
        <v>44982</v>
      </c>
      <c r="AN123" s="1" t="s">
        <v>882</v>
      </c>
      <c r="AO123" s="1" t="s">
        <v>1038</v>
      </c>
      <c r="AP123" s="3">
        <v>44984</v>
      </c>
      <c r="AQ123" s="3">
        <v>44984</v>
      </c>
      <c r="AR123" s="3">
        <v>44993</v>
      </c>
      <c r="AS123" s="3">
        <v>44993</v>
      </c>
      <c r="AV123" s="3"/>
      <c r="AW123" s="3"/>
      <c r="AX123" s="3"/>
      <c r="AY123" s="3"/>
      <c r="BB123" s="3"/>
      <c r="BC123" s="3"/>
      <c r="BD123" s="3"/>
      <c r="BE123" s="3"/>
      <c r="BF123" s="3">
        <v>44993</v>
      </c>
      <c r="BG123" s="3">
        <v>44995</v>
      </c>
      <c r="BH123" s="3">
        <v>44995</v>
      </c>
      <c r="BI123" s="3">
        <v>44999</v>
      </c>
      <c r="BJ123" s="3">
        <v>45002</v>
      </c>
      <c r="BK123" s="3">
        <v>45001</v>
      </c>
      <c r="BL123" s="3">
        <v>44999</v>
      </c>
      <c r="BM123" s="3">
        <v>45008</v>
      </c>
      <c r="BN123" s="3">
        <v>45013</v>
      </c>
      <c r="BO123" s="2">
        <v>56</v>
      </c>
      <c r="BP123" s="2">
        <v>55</v>
      </c>
      <c r="BQ123" s="2">
        <v>6</v>
      </c>
      <c r="BR123" s="2">
        <v>69</v>
      </c>
      <c r="BS123" s="1" t="s">
        <v>681</v>
      </c>
      <c r="BU123" s="1" t="s">
        <v>1015</v>
      </c>
      <c r="BV123" s="2">
        <v>9660001782</v>
      </c>
      <c r="BW123" s="2"/>
    </row>
    <row r="124" spans="3:75">
      <c r="C124" s="28">
        <f t="shared" si="16"/>
        <v>1</v>
      </c>
      <c r="D124" s="19" t="str">
        <f t="shared" si="17"/>
        <v>M222C377BK8000</v>
      </c>
      <c r="E124" s="28">
        <f t="shared" si="18"/>
        <v>1</v>
      </c>
      <c r="F124" s="9">
        <f t="shared" si="19"/>
        <v>9660001783</v>
      </c>
      <c r="G124" s="10">
        <f t="shared" si="20"/>
        <v>44937</v>
      </c>
      <c r="H124" s="9" t="str">
        <f t="shared" si="21"/>
        <v>TVC23000007</v>
      </c>
      <c r="I124" s="11" t="str">
        <f t="shared" si="22"/>
        <v>MR30G(BR)|1.28.0</v>
      </c>
      <c r="J124" s="6" t="str">
        <f t="shared" si="23"/>
        <v>0850800096</v>
      </c>
      <c r="K124" s="12">
        <f t="shared" si="24"/>
        <v>8000</v>
      </c>
      <c r="L124" s="12">
        <f t="shared" si="25"/>
        <v>8000</v>
      </c>
      <c r="M124" s="6" t="str">
        <f t="shared" si="26"/>
        <v>M222C377BK</v>
      </c>
      <c r="N124" s="6" t="str">
        <f t="shared" si="27"/>
        <v>MSKU1877896</v>
      </c>
      <c r="O124" s="13" t="str">
        <f t="shared" si="28"/>
        <v>SUDUN2KSZ016880A</v>
      </c>
      <c r="P124" s="6">
        <f t="shared" si="29"/>
        <v>44996</v>
      </c>
      <c r="Q124" s="6" t="str">
        <f>VLOOKUP(AA124,'[1]TABELA MO'!$D:$D,1,0)</f>
        <v>M222C377BK</v>
      </c>
      <c r="R124" s="6" t="str">
        <f t="shared" si="30"/>
        <v>PO &gt; ok!</v>
      </c>
      <c r="V124" s="3">
        <v>44937</v>
      </c>
      <c r="W124" s="2">
        <v>66</v>
      </c>
      <c r="X124" s="1" t="s">
        <v>1047</v>
      </c>
      <c r="Y124" s="1" t="s">
        <v>27</v>
      </c>
      <c r="Z124" s="5" t="s">
        <v>89</v>
      </c>
      <c r="AA124" s="1" t="s">
        <v>306</v>
      </c>
      <c r="AB124" s="2">
        <v>8000</v>
      </c>
      <c r="AC124" s="1" t="s">
        <v>307</v>
      </c>
      <c r="AD124" s="1" t="s">
        <v>308</v>
      </c>
      <c r="AE124" s="1" t="s">
        <v>309</v>
      </c>
      <c r="AF124" s="1" t="s">
        <v>1048</v>
      </c>
      <c r="AG124" s="1" t="s">
        <v>115</v>
      </c>
      <c r="AH124" s="1" t="s">
        <v>491</v>
      </c>
      <c r="AI124" s="1" t="s">
        <v>1049</v>
      </c>
      <c r="AJ124" s="3">
        <v>44942</v>
      </c>
      <c r="AK124" s="3">
        <v>44942</v>
      </c>
      <c r="AL124" s="3">
        <v>44942</v>
      </c>
      <c r="AM124" s="3">
        <v>44942</v>
      </c>
      <c r="AN124" s="1" t="s">
        <v>587</v>
      </c>
      <c r="AO124" s="1" t="s">
        <v>1050</v>
      </c>
      <c r="AP124" s="3">
        <v>44949</v>
      </c>
      <c r="AQ124" s="3">
        <v>44949</v>
      </c>
      <c r="AR124" s="3">
        <v>44976</v>
      </c>
      <c r="AS124" s="3">
        <v>44977</v>
      </c>
      <c r="AT124" s="1" t="s">
        <v>588</v>
      </c>
      <c r="AU124" s="1" t="s">
        <v>1051</v>
      </c>
      <c r="AV124" s="3">
        <v>44982</v>
      </c>
      <c r="AW124" s="3">
        <v>44984</v>
      </c>
      <c r="AX124" s="3">
        <v>44996</v>
      </c>
      <c r="AY124" s="3">
        <v>44996</v>
      </c>
      <c r="BB124" s="3"/>
      <c r="BC124" s="3"/>
      <c r="BD124" s="3"/>
      <c r="BE124" s="3"/>
      <c r="BF124" s="3">
        <v>44997</v>
      </c>
      <c r="BG124" s="3">
        <v>44998</v>
      </c>
      <c r="BH124" s="3">
        <v>44999</v>
      </c>
      <c r="BI124" s="3">
        <v>45006</v>
      </c>
      <c r="BJ124" s="3">
        <v>45006</v>
      </c>
      <c r="BK124" s="3">
        <v>45006</v>
      </c>
      <c r="BL124" s="3">
        <v>45006</v>
      </c>
      <c r="BM124" s="3">
        <v>45013</v>
      </c>
      <c r="BN124" s="3">
        <v>45017</v>
      </c>
      <c r="BO124" s="2">
        <v>54</v>
      </c>
      <c r="BP124" s="2">
        <v>54</v>
      </c>
      <c r="BQ124" s="2">
        <v>10</v>
      </c>
      <c r="BR124" s="2">
        <v>69</v>
      </c>
      <c r="BS124" s="1" t="s">
        <v>681</v>
      </c>
      <c r="BV124" s="2">
        <v>9660001783</v>
      </c>
      <c r="BW124" s="2"/>
    </row>
    <row r="125" spans="3:75">
      <c r="C125" s="28">
        <f t="shared" si="16"/>
        <v>1</v>
      </c>
      <c r="D125" s="19" t="str">
        <f t="shared" si="17"/>
        <v>M222C6S6BK8000</v>
      </c>
      <c r="E125" s="28">
        <f t="shared" si="18"/>
        <v>1</v>
      </c>
      <c r="F125" s="9">
        <f t="shared" si="19"/>
        <v>9660001784</v>
      </c>
      <c r="G125" s="10">
        <f t="shared" si="20"/>
        <v>44937</v>
      </c>
      <c r="H125" s="9" t="str">
        <f t="shared" si="21"/>
        <v>TVC23000008</v>
      </c>
      <c r="I125" s="11" t="str">
        <f t="shared" si="22"/>
        <v>MR30G(BR)|1.28.0</v>
      </c>
      <c r="J125" s="6" t="str">
        <f t="shared" si="23"/>
        <v>0850800096</v>
      </c>
      <c r="K125" s="12">
        <f t="shared" si="24"/>
        <v>8000</v>
      </c>
      <c r="L125" s="12">
        <f t="shared" si="25"/>
        <v>8000</v>
      </c>
      <c r="M125" s="6" t="str">
        <f t="shared" si="26"/>
        <v>M222C6S6BK</v>
      </c>
      <c r="N125" s="6" t="str">
        <f t="shared" si="27"/>
        <v>TRHU4547607</v>
      </c>
      <c r="O125" s="13" t="str">
        <f t="shared" si="28"/>
        <v>SUDUN2KSZ016880A</v>
      </c>
      <c r="P125" s="6">
        <f t="shared" si="29"/>
        <v>44996</v>
      </c>
      <c r="Q125" s="6" t="str">
        <f>VLOOKUP(AA125,'[1]TABELA MO'!$D:$D,1,0)</f>
        <v>M222C6S6BK</v>
      </c>
      <c r="R125" s="6" t="str">
        <f t="shared" si="30"/>
        <v>PO &gt; ok!</v>
      </c>
      <c r="V125" s="3">
        <v>44937</v>
      </c>
      <c r="W125" s="2"/>
      <c r="X125" s="1" t="s">
        <v>1052</v>
      </c>
      <c r="Y125" s="1" t="s">
        <v>27</v>
      </c>
      <c r="Z125" s="5" t="s">
        <v>89</v>
      </c>
      <c r="AA125" s="1" t="s">
        <v>310</v>
      </c>
      <c r="AB125" s="2">
        <v>8000</v>
      </c>
      <c r="AC125" s="1" t="s">
        <v>1053</v>
      </c>
      <c r="AD125" s="1" t="s">
        <v>311</v>
      </c>
      <c r="AE125" s="1" t="s">
        <v>312</v>
      </c>
      <c r="AG125" s="1" t="s">
        <v>115</v>
      </c>
      <c r="AH125" s="1" t="s">
        <v>491</v>
      </c>
      <c r="AI125" s="1" t="s">
        <v>1049</v>
      </c>
      <c r="AJ125" s="3">
        <v>44942</v>
      </c>
      <c r="AK125" s="3">
        <v>44942</v>
      </c>
      <c r="AL125" s="3">
        <v>44942</v>
      </c>
      <c r="AM125" s="3">
        <v>44942</v>
      </c>
      <c r="AN125" s="1" t="s">
        <v>587</v>
      </c>
      <c r="AO125" s="1" t="s">
        <v>1050</v>
      </c>
      <c r="AP125" s="3">
        <v>44949</v>
      </c>
      <c r="AQ125" s="3">
        <v>44949</v>
      </c>
      <c r="AR125" s="3">
        <v>44976</v>
      </c>
      <c r="AS125" s="3">
        <v>44977</v>
      </c>
      <c r="AT125" s="1" t="s">
        <v>588</v>
      </c>
      <c r="AU125" s="1" t="s">
        <v>1051</v>
      </c>
      <c r="AV125" s="3">
        <v>44982</v>
      </c>
      <c r="AW125" s="3">
        <v>44984</v>
      </c>
      <c r="AX125" s="3">
        <v>44996</v>
      </c>
      <c r="AY125" s="3">
        <v>44996</v>
      </c>
      <c r="BB125" s="3"/>
      <c r="BC125" s="3"/>
      <c r="BD125" s="3"/>
      <c r="BE125" s="3"/>
      <c r="BF125" s="3">
        <v>44997</v>
      </c>
      <c r="BG125" s="3">
        <v>44998</v>
      </c>
      <c r="BH125" s="3">
        <v>44999</v>
      </c>
      <c r="BI125" s="3">
        <v>45006</v>
      </c>
      <c r="BJ125" s="3">
        <v>45006</v>
      </c>
      <c r="BK125" s="3">
        <v>45006</v>
      </c>
      <c r="BL125" s="3">
        <v>45006</v>
      </c>
      <c r="BM125" s="3">
        <v>45013</v>
      </c>
      <c r="BN125" s="3">
        <v>45017</v>
      </c>
      <c r="BO125" s="2">
        <v>54</v>
      </c>
      <c r="BP125" s="2">
        <v>54</v>
      </c>
      <c r="BQ125" s="2">
        <v>10</v>
      </c>
      <c r="BR125" s="2">
        <v>69</v>
      </c>
      <c r="BS125" s="1" t="s">
        <v>681</v>
      </c>
      <c r="BV125" s="2">
        <v>9660001784</v>
      </c>
      <c r="BW125" s="2"/>
    </row>
    <row r="126" spans="3:75">
      <c r="C126" s="28">
        <f t="shared" si="16"/>
        <v>1</v>
      </c>
      <c r="D126" s="19" t="str">
        <f t="shared" si="17"/>
        <v>M222C6S7BK8000</v>
      </c>
      <c r="E126" s="28">
        <f t="shared" si="18"/>
        <v>1</v>
      </c>
      <c r="F126" s="9">
        <f t="shared" si="19"/>
        <v>9660001785</v>
      </c>
      <c r="G126" s="10">
        <f t="shared" si="20"/>
        <v>44937</v>
      </c>
      <c r="H126" s="9" t="str">
        <f t="shared" si="21"/>
        <v>TVC23000009</v>
      </c>
      <c r="I126" s="11" t="str">
        <f t="shared" si="22"/>
        <v>MR30G(BR)|1.28.0</v>
      </c>
      <c r="J126" s="6" t="str">
        <f t="shared" si="23"/>
        <v>0850800096</v>
      </c>
      <c r="K126" s="12">
        <f t="shared" si="24"/>
        <v>8000</v>
      </c>
      <c r="L126" s="12">
        <f t="shared" si="25"/>
        <v>8000</v>
      </c>
      <c r="M126" s="6" t="str">
        <f t="shared" si="26"/>
        <v>M222C6S7BK</v>
      </c>
      <c r="N126" s="6" t="str">
        <f t="shared" si="27"/>
        <v>MRSU4283055</v>
      </c>
      <c r="O126" s="13" t="str">
        <f t="shared" si="28"/>
        <v>SUDUN2KSZ016880A</v>
      </c>
      <c r="P126" s="6">
        <f t="shared" si="29"/>
        <v>44996</v>
      </c>
      <c r="Q126" s="6" t="str">
        <f>VLOOKUP(AA126,'[1]TABELA MO'!$D:$D,1,0)</f>
        <v>M222C6S7BK</v>
      </c>
      <c r="R126" s="6" t="str">
        <f t="shared" si="30"/>
        <v>PO &gt; ok!</v>
      </c>
      <c r="V126" s="3">
        <v>44937</v>
      </c>
      <c r="W126" s="2"/>
      <c r="X126" s="1" t="s">
        <v>313</v>
      </c>
      <c r="Y126" s="1" t="s">
        <v>27</v>
      </c>
      <c r="Z126" s="5" t="s">
        <v>89</v>
      </c>
      <c r="AA126" s="1" t="s">
        <v>314</v>
      </c>
      <c r="AB126" s="2">
        <v>8000</v>
      </c>
      <c r="AC126" s="1" t="s">
        <v>315</v>
      </c>
      <c r="AD126" s="1" t="s">
        <v>316</v>
      </c>
      <c r="AE126" s="1" t="s">
        <v>317</v>
      </c>
      <c r="AG126" s="1" t="s">
        <v>115</v>
      </c>
      <c r="AH126" s="1" t="s">
        <v>491</v>
      </c>
      <c r="AI126" s="1" t="s">
        <v>1049</v>
      </c>
      <c r="AJ126" s="3">
        <v>44942</v>
      </c>
      <c r="AK126" s="3">
        <v>44942</v>
      </c>
      <c r="AL126" s="3">
        <v>44942</v>
      </c>
      <c r="AM126" s="3">
        <v>44942</v>
      </c>
      <c r="AN126" s="1" t="s">
        <v>587</v>
      </c>
      <c r="AO126" s="1" t="s">
        <v>1050</v>
      </c>
      <c r="AP126" s="3">
        <v>44949</v>
      </c>
      <c r="AQ126" s="3">
        <v>44949</v>
      </c>
      <c r="AR126" s="3">
        <v>44976</v>
      </c>
      <c r="AS126" s="3">
        <v>44977</v>
      </c>
      <c r="AT126" s="1" t="s">
        <v>588</v>
      </c>
      <c r="AU126" s="1" t="s">
        <v>1051</v>
      </c>
      <c r="AV126" s="3">
        <v>44982</v>
      </c>
      <c r="AW126" s="3">
        <v>44984</v>
      </c>
      <c r="AX126" s="3">
        <v>44996</v>
      </c>
      <c r="AY126" s="3">
        <v>44996</v>
      </c>
      <c r="BB126" s="3"/>
      <c r="BC126" s="3"/>
      <c r="BD126" s="3"/>
      <c r="BE126" s="3"/>
      <c r="BF126" s="3">
        <v>44997</v>
      </c>
      <c r="BG126" s="3">
        <v>44998</v>
      </c>
      <c r="BH126" s="3">
        <v>44999</v>
      </c>
      <c r="BI126" s="3">
        <v>45005</v>
      </c>
      <c r="BJ126" s="3">
        <v>45006</v>
      </c>
      <c r="BK126" s="3">
        <v>45002</v>
      </c>
      <c r="BL126" s="3">
        <v>45005</v>
      </c>
      <c r="BM126" s="3">
        <v>45013</v>
      </c>
      <c r="BN126" s="3">
        <v>45017</v>
      </c>
      <c r="BO126" s="2">
        <v>54</v>
      </c>
      <c r="BP126" s="2">
        <v>54</v>
      </c>
      <c r="BQ126" s="2">
        <v>9</v>
      </c>
      <c r="BR126" s="2">
        <v>68</v>
      </c>
      <c r="BS126" s="1" t="s">
        <v>681</v>
      </c>
      <c r="BV126" s="2">
        <v>9660001785</v>
      </c>
      <c r="BW126" s="2"/>
    </row>
    <row r="127" spans="3:75">
      <c r="C127" s="28">
        <f t="shared" si="16"/>
        <v>1</v>
      </c>
      <c r="D127" s="19" t="str">
        <f t="shared" si="17"/>
        <v>M222C6S8BK6900</v>
      </c>
      <c r="E127" s="28">
        <f t="shared" si="18"/>
        <v>1</v>
      </c>
      <c r="F127" s="9">
        <f t="shared" si="19"/>
        <v>9660001788</v>
      </c>
      <c r="G127" s="10">
        <f t="shared" si="20"/>
        <v>44937</v>
      </c>
      <c r="H127" s="9" t="str">
        <f t="shared" si="21"/>
        <v>TVC23000010</v>
      </c>
      <c r="I127" s="11" t="str">
        <f t="shared" si="22"/>
        <v>EC220-G5(BR)|3.8.0</v>
      </c>
      <c r="J127" s="6" t="str">
        <f t="shared" si="23"/>
        <v>0150803952</v>
      </c>
      <c r="K127" s="12">
        <f t="shared" si="24"/>
        <v>6900</v>
      </c>
      <c r="L127" s="12">
        <f t="shared" si="25"/>
        <v>6900</v>
      </c>
      <c r="M127" s="6" t="str">
        <f t="shared" si="26"/>
        <v>M222C6S8BK</v>
      </c>
      <c r="N127" s="6" t="str">
        <f t="shared" si="27"/>
        <v>TCKU6874679</v>
      </c>
      <c r="O127" s="13" t="str">
        <f t="shared" si="28"/>
        <v>SUDUN2KSZ016880A</v>
      </c>
      <c r="P127" s="6">
        <f t="shared" si="29"/>
        <v>44996</v>
      </c>
      <c r="Q127" s="6" t="str">
        <f>VLOOKUP(AA127,'[1]TABELA MO'!$D:$D,1,0)</f>
        <v>M222C6S8BK</v>
      </c>
      <c r="R127" s="6" t="str">
        <f t="shared" si="30"/>
        <v>PO &gt; ok!</v>
      </c>
      <c r="V127" s="3">
        <v>44937</v>
      </c>
      <c r="W127" s="2"/>
      <c r="X127" s="1" t="s">
        <v>318</v>
      </c>
      <c r="Y127" s="1" t="s">
        <v>171</v>
      </c>
      <c r="Z127" s="5" t="s">
        <v>178</v>
      </c>
      <c r="AA127" s="1" t="s">
        <v>319</v>
      </c>
      <c r="AB127" s="2">
        <v>6900</v>
      </c>
      <c r="AC127" s="1" t="s">
        <v>320</v>
      </c>
      <c r="AD127" s="1" t="s">
        <v>321</v>
      </c>
      <c r="AE127" s="1" t="s">
        <v>322</v>
      </c>
      <c r="AG127" s="1" t="s">
        <v>115</v>
      </c>
      <c r="AH127" s="1" t="s">
        <v>491</v>
      </c>
      <c r="AI127" s="1" t="s">
        <v>1049</v>
      </c>
      <c r="AJ127" s="3">
        <v>44942</v>
      </c>
      <c r="AK127" s="3">
        <v>44942</v>
      </c>
      <c r="AL127" s="3">
        <v>44942</v>
      </c>
      <c r="AM127" s="3">
        <v>44942</v>
      </c>
      <c r="AN127" s="1" t="s">
        <v>587</v>
      </c>
      <c r="AO127" s="1" t="s">
        <v>1050</v>
      </c>
      <c r="AP127" s="3">
        <v>44949</v>
      </c>
      <c r="AQ127" s="3">
        <v>44949</v>
      </c>
      <c r="AR127" s="3">
        <v>44976</v>
      </c>
      <c r="AS127" s="3">
        <v>44977</v>
      </c>
      <c r="AT127" s="1" t="s">
        <v>588</v>
      </c>
      <c r="AU127" s="1" t="s">
        <v>1051</v>
      </c>
      <c r="AV127" s="3">
        <v>44982</v>
      </c>
      <c r="AW127" s="3">
        <v>44984</v>
      </c>
      <c r="AX127" s="3">
        <v>44996</v>
      </c>
      <c r="AY127" s="3">
        <v>44996</v>
      </c>
      <c r="BB127" s="3"/>
      <c r="BC127" s="3"/>
      <c r="BD127" s="3"/>
      <c r="BE127" s="3"/>
      <c r="BF127" s="3">
        <v>44997</v>
      </c>
      <c r="BG127" s="3">
        <v>44998</v>
      </c>
      <c r="BH127" s="3">
        <v>44999</v>
      </c>
      <c r="BI127" s="3">
        <v>45005</v>
      </c>
      <c r="BJ127" s="3">
        <v>45006</v>
      </c>
      <c r="BK127" s="3">
        <v>45002</v>
      </c>
      <c r="BL127" s="3">
        <v>45005</v>
      </c>
      <c r="BM127" s="3">
        <v>45013</v>
      </c>
      <c r="BN127" s="3">
        <v>45017</v>
      </c>
      <c r="BO127" s="2">
        <v>54</v>
      </c>
      <c r="BP127" s="2">
        <v>54</v>
      </c>
      <c r="BQ127" s="2">
        <v>9</v>
      </c>
      <c r="BR127" s="2">
        <v>68</v>
      </c>
      <c r="BS127" s="1" t="s">
        <v>681</v>
      </c>
      <c r="BV127" s="2">
        <v>9660001788</v>
      </c>
      <c r="BW127" s="2"/>
    </row>
    <row r="128" spans="3:75">
      <c r="C128" s="28">
        <f t="shared" si="16"/>
        <v>1</v>
      </c>
      <c r="D128" s="19" t="str">
        <f t="shared" si="17"/>
        <v>M222C6S9BK6900</v>
      </c>
      <c r="E128" s="28">
        <f t="shared" si="18"/>
        <v>1</v>
      </c>
      <c r="F128" s="9">
        <f t="shared" si="19"/>
        <v>9660001789</v>
      </c>
      <c r="G128" s="10">
        <f t="shared" si="20"/>
        <v>44937</v>
      </c>
      <c r="H128" s="9" t="str">
        <f t="shared" si="21"/>
        <v>TVC23000011</v>
      </c>
      <c r="I128" s="11" t="str">
        <f t="shared" si="22"/>
        <v>EC220-G5(BR)|3.8.0</v>
      </c>
      <c r="J128" s="6" t="str">
        <f t="shared" si="23"/>
        <v>0150803952</v>
      </c>
      <c r="K128" s="12">
        <f t="shared" si="24"/>
        <v>6900</v>
      </c>
      <c r="L128" s="12">
        <f t="shared" si="25"/>
        <v>6900</v>
      </c>
      <c r="M128" s="6" t="str">
        <f t="shared" si="26"/>
        <v>M222C6S9BK</v>
      </c>
      <c r="N128" s="6" t="str">
        <f t="shared" si="27"/>
        <v>TLLU5279065</v>
      </c>
      <c r="O128" s="13" t="str">
        <f t="shared" si="28"/>
        <v>SUDUN2KSZ016880A</v>
      </c>
      <c r="P128" s="6">
        <f t="shared" si="29"/>
        <v>44996</v>
      </c>
      <c r="Q128" s="6" t="str">
        <f>VLOOKUP(AA128,'[1]TABELA MO'!$D:$D,1,0)</f>
        <v>M222C6S9BK</v>
      </c>
      <c r="R128" s="6" t="str">
        <f t="shared" si="30"/>
        <v>PO &gt; ok!</v>
      </c>
      <c r="V128" s="3">
        <v>44937</v>
      </c>
      <c r="W128" s="2"/>
      <c r="X128" s="1" t="s">
        <v>323</v>
      </c>
      <c r="Y128" s="1" t="s">
        <v>171</v>
      </c>
      <c r="Z128" s="5" t="s">
        <v>178</v>
      </c>
      <c r="AA128" s="1" t="s">
        <v>324</v>
      </c>
      <c r="AB128" s="2">
        <v>6900</v>
      </c>
      <c r="AC128" s="1" t="s">
        <v>325</v>
      </c>
      <c r="AD128" s="1" t="s">
        <v>326</v>
      </c>
      <c r="AE128" s="1" t="s">
        <v>327</v>
      </c>
      <c r="AG128" s="1" t="s">
        <v>115</v>
      </c>
      <c r="AH128" s="1" t="s">
        <v>491</v>
      </c>
      <c r="AI128" s="1" t="s">
        <v>1049</v>
      </c>
      <c r="AJ128" s="3">
        <v>44942</v>
      </c>
      <c r="AK128" s="3">
        <v>44942</v>
      </c>
      <c r="AL128" s="3">
        <v>44942</v>
      </c>
      <c r="AM128" s="3">
        <v>44942</v>
      </c>
      <c r="AN128" s="1" t="s">
        <v>587</v>
      </c>
      <c r="AO128" s="1" t="s">
        <v>1050</v>
      </c>
      <c r="AP128" s="3">
        <v>44949</v>
      </c>
      <c r="AQ128" s="3">
        <v>44949</v>
      </c>
      <c r="AR128" s="3">
        <v>44976</v>
      </c>
      <c r="AS128" s="3">
        <v>44977</v>
      </c>
      <c r="AT128" s="1" t="s">
        <v>588</v>
      </c>
      <c r="AU128" s="1" t="s">
        <v>1051</v>
      </c>
      <c r="AV128" s="3">
        <v>44982</v>
      </c>
      <c r="AW128" s="3">
        <v>44984</v>
      </c>
      <c r="AX128" s="3">
        <v>44996</v>
      </c>
      <c r="AY128" s="3">
        <v>44996</v>
      </c>
      <c r="BB128" s="3"/>
      <c r="BC128" s="3"/>
      <c r="BD128" s="3"/>
      <c r="BE128" s="3"/>
      <c r="BF128" s="3">
        <v>44997</v>
      </c>
      <c r="BG128" s="3">
        <v>44998</v>
      </c>
      <c r="BH128" s="3">
        <v>44999</v>
      </c>
      <c r="BI128" s="3">
        <v>45005</v>
      </c>
      <c r="BJ128" s="3">
        <v>45006</v>
      </c>
      <c r="BK128" s="3">
        <v>45001</v>
      </c>
      <c r="BL128" s="3">
        <v>45005</v>
      </c>
      <c r="BM128" s="3">
        <v>45014</v>
      </c>
      <c r="BN128" s="3">
        <v>45017</v>
      </c>
      <c r="BO128" s="2">
        <v>54</v>
      </c>
      <c r="BP128" s="2">
        <v>54</v>
      </c>
      <c r="BQ128" s="2">
        <v>9</v>
      </c>
      <c r="BR128" s="2">
        <v>68</v>
      </c>
      <c r="BS128" s="1" t="s">
        <v>681</v>
      </c>
      <c r="BV128" s="2">
        <v>9660001789</v>
      </c>
      <c r="BW128" s="2"/>
    </row>
    <row r="129" spans="3:75">
      <c r="C129" s="28">
        <f t="shared" si="16"/>
        <v>1</v>
      </c>
      <c r="D129" s="19" t="str">
        <f t="shared" si="17"/>
        <v>M222C6T0BK6900</v>
      </c>
      <c r="E129" s="28">
        <f t="shared" si="18"/>
        <v>1</v>
      </c>
      <c r="F129" s="9">
        <f t="shared" si="19"/>
        <v>9660001790</v>
      </c>
      <c r="G129" s="10">
        <f t="shared" si="20"/>
        <v>44937</v>
      </c>
      <c r="H129" s="9" t="str">
        <f t="shared" si="21"/>
        <v>TVC23000012</v>
      </c>
      <c r="I129" s="11" t="str">
        <f t="shared" si="22"/>
        <v>EC220-G5(BR)|3.8.0</v>
      </c>
      <c r="J129" s="6" t="str">
        <f t="shared" si="23"/>
        <v>0150803952</v>
      </c>
      <c r="K129" s="12">
        <f t="shared" si="24"/>
        <v>6900</v>
      </c>
      <c r="L129" s="12">
        <f t="shared" si="25"/>
        <v>6900</v>
      </c>
      <c r="M129" s="6" t="str">
        <f t="shared" si="26"/>
        <v>M222C6T0BK</v>
      </c>
      <c r="N129" s="6" t="str">
        <f t="shared" si="27"/>
        <v>MRSU4415700</v>
      </c>
      <c r="O129" s="13" t="str">
        <f t="shared" si="28"/>
        <v>SUDUN2KSZ016880A</v>
      </c>
      <c r="P129" s="6">
        <f t="shared" si="29"/>
        <v>44996</v>
      </c>
      <c r="Q129" s="6" t="str">
        <f>VLOOKUP(AA129,'[1]TABELA MO'!$D:$D,1,0)</f>
        <v>M222C6T0BK</v>
      </c>
      <c r="R129" s="6" t="str">
        <f t="shared" si="30"/>
        <v>PO &gt; ok!</v>
      </c>
      <c r="V129" s="3">
        <v>44937</v>
      </c>
      <c r="W129" s="2"/>
      <c r="X129" s="1" t="s">
        <v>1054</v>
      </c>
      <c r="Y129" s="1" t="s">
        <v>171</v>
      </c>
      <c r="Z129" s="5" t="s">
        <v>178</v>
      </c>
      <c r="AA129" s="1" t="s">
        <v>328</v>
      </c>
      <c r="AB129" s="2">
        <v>6900</v>
      </c>
      <c r="AC129" s="1" t="s">
        <v>329</v>
      </c>
      <c r="AD129" s="1" t="s">
        <v>330</v>
      </c>
      <c r="AE129" s="1" t="s">
        <v>331</v>
      </c>
      <c r="AG129" s="1" t="s">
        <v>115</v>
      </c>
      <c r="AH129" s="1" t="s">
        <v>491</v>
      </c>
      <c r="AI129" s="1" t="s">
        <v>1049</v>
      </c>
      <c r="AJ129" s="3">
        <v>44942</v>
      </c>
      <c r="AK129" s="3">
        <v>44942</v>
      </c>
      <c r="AL129" s="3">
        <v>44942</v>
      </c>
      <c r="AM129" s="3">
        <v>44942</v>
      </c>
      <c r="AN129" s="1" t="s">
        <v>587</v>
      </c>
      <c r="AO129" s="1" t="s">
        <v>1050</v>
      </c>
      <c r="AP129" s="3">
        <v>44949</v>
      </c>
      <c r="AQ129" s="3">
        <v>44949</v>
      </c>
      <c r="AR129" s="3">
        <v>44976</v>
      </c>
      <c r="AS129" s="3">
        <v>44977</v>
      </c>
      <c r="AT129" s="1" t="s">
        <v>588</v>
      </c>
      <c r="AU129" s="1" t="s">
        <v>1051</v>
      </c>
      <c r="AV129" s="3">
        <v>44982</v>
      </c>
      <c r="AW129" s="3">
        <v>44984</v>
      </c>
      <c r="AX129" s="3">
        <v>44996</v>
      </c>
      <c r="AY129" s="3">
        <v>44996</v>
      </c>
      <c r="BB129" s="3"/>
      <c r="BC129" s="3"/>
      <c r="BD129" s="3"/>
      <c r="BE129" s="3"/>
      <c r="BF129" s="3">
        <v>44997</v>
      </c>
      <c r="BG129" s="3">
        <v>44998</v>
      </c>
      <c r="BH129" s="3">
        <v>44999</v>
      </c>
      <c r="BI129" s="3">
        <v>45001</v>
      </c>
      <c r="BJ129" s="3">
        <v>45006</v>
      </c>
      <c r="BK129" s="3">
        <v>45001</v>
      </c>
      <c r="BL129" s="3">
        <v>45001</v>
      </c>
      <c r="BM129" s="3">
        <v>45014</v>
      </c>
      <c r="BN129" s="3">
        <v>45017</v>
      </c>
      <c r="BO129" s="2">
        <v>54</v>
      </c>
      <c r="BP129" s="2">
        <v>54</v>
      </c>
      <c r="BQ129" s="2">
        <v>5</v>
      </c>
      <c r="BR129" s="2">
        <v>64</v>
      </c>
      <c r="BS129" s="1" t="s">
        <v>681</v>
      </c>
      <c r="BV129" s="2">
        <v>9660001790</v>
      </c>
      <c r="BW129" s="2"/>
    </row>
    <row r="130" spans="3:75">
      <c r="C130" s="28">
        <f t="shared" si="16"/>
        <v>1</v>
      </c>
      <c r="D130" s="19" t="str">
        <f t="shared" si="17"/>
        <v>M222C6T1BK6900</v>
      </c>
      <c r="E130" s="28">
        <f t="shared" si="18"/>
        <v>1</v>
      </c>
      <c r="F130" s="9">
        <f t="shared" si="19"/>
        <v>9660001791</v>
      </c>
      <c r="G130" s="10">
        <f t="shared" si="20"/>
        <v>44937</v>
      </c>
      <c r="H130" s="9" t="str">
        <f t="shared" si="21"/>
        <v>TVC23000013</v>
      </c>
      <c r="I130" s="11" t="str">
        <f t="shared" si="22"/>
        <v>EC220-G5(BR)|3.8.0</v>
      </c>
      <c r="J130" s="6" t="str">
        <f t="shared" si="23"/>
        <v>0150803952</v>
      </c>
      <c r="K130" s="12">
        <f t="shared" si="24"/>
        <v>6900</v>
      </c>
      <c r="L130" s="12">
        <f t="shared" si="25"/>
        <v>6900</v>
      </c>
      <c r="M130" s="6" t="str">
        <f t="shared" si="26"/>
        <v>M222C6T1BK</v>
      </c>
      <c r="N130" s="6" t="str">
        <f t="shared" si="27"/>
        <v>MRKU5835773</v>
      </c>
      <c r="O130" s="13" t="str">
        <f t="shared" si="28"/>
        <v>SUDUN2KSZ016880A</v>
      </c>
      <c r="P130" s="6">
        <f t="shared" si="29"/>
        <v>44996</v>
      </c>
      <c r="Q130" s="6" t="str">
        <f>VLOOKUP(AA130,'[1]TABELA MO'!$D:$D,1,0)</f>
        <v>M222C6T1BK</v>
      </c>
      <c r="R130" s="6" t="str">
        <f t="shared" si="30"/>
        <v>PO &gt; ok!</v>
      </c>
      <c r="V130" s="3">
        <v>44937</v>
      </c>
      <c r="W130" s="2"/>
      <c r="X130" s="1" t="s">
        <v>1055</v>
      </c>
      <c r="Y130" s="1" t="s">
        <v>171</v>
      </c>
      <c r="Z130" s="5" t="s">
        <v>178</v>
      </c>
      <c r="AA130" s="1" t="s">
        <v>332</v>
      </c>
      <c r="AB130" s="2">
        <v>6900</v>
      </c>
      <c r="AC130" s="1" t="s">
        <v>1056</v>
      </c>
      <c r="AD130" s="1" t="s">
        <v>333</v>
      </c>
      <c r="AE130" s="1" t="s">
        <v>334</v>
      </c>
      <c r="AG130" s="1" t="s">
        <v>115</v>
      </c>
      <c r="AH130" s="1" t="s">
        <v>491</v>
      </c>
      <c r="AI130" s="1" t="s">
        <v>1049</v>
      </c>
      <c r="AJ130" s="3">
        <v>44942</v>
      </c>
      <c r="AK130" s="3">
        <v>44942</v>
      </c>
      <c r="AL130" s="3">
        <v>44942</v>
      </c>
      <c r="AM130" s="3">
        <v>44942</v>
      </c>
      <c r="AN130" s="1" t="s">
        <v>587</v>
      </c>
      <c r="AO130" s="1" t="s">
        <v>1050</v>
      </c>
      <c r="AP130" s="3">
        <v>44949</v>
      </c>
      <c r="AQ130" s="3">
        <v>44949</v>
      </c>
      <c r="AR130" s="3">
        <v>44976</v>
      </c>
      <c r="AS130" s="3">
        <v>44977</v>
      </c>
      <c r="AT130" s="1" t="s">
        <v>588</v>
      </c>
      <c r="AU130" s="1" t="s">
        <v>1051</v>
      </c>
      <c r="AV130" s="3">
        <v>44982</v>
      </c>
      <c r="AW130" s="3">
        <v>44984</v>
      </c>
      <c r="AX130" s="3">
        <v>44996</v>
      </c>
      <c r="AY130" s="3">
        <v>44996</v>
      </c>
      <c r="BB130" s="3"/>
      <c r="BC130" s="3"/>
      <c r="BD130" s="3"/>
      <c r="BE130" s="3"/>
      <c r="BF130" s="3">
        <v>44997</v>
      </c>
      <c r="BG130" s="3">
        <v>44998</v>
      </c>
      <c r="BH130" s="3">
        <v>44999</v>
      </c>
      <c r="BI130" s="3">
        <v>45001</v>
      </c>
      <c r="BJ130" s="3">
        <v>45006</v>
      </c>
      <c r="BK130" s="3">
        <v>45001</v>
      </c>
      <c r="BL130" s="3">
        <v>45001</v>
      </c>
      <c r="BM130" s="3">
        <v>45014</v>
      </c>
      <c r="BN130" s="3">
        <v>45017</v>
      </c>
      <c r="BO130" s="2">
        <v>54</v>
      </c>
      <c r="BP130" s="2">
        <v>54</v>
      </c>
      <c r="BQ130" s="2">
        <v>5</v>
      </c>
      <c r="BR130" s="2">
        <v>64</v>
      </c>
      <c r="BS130" s="1" t="s">
        <v>681</v>
      </c>
      <c r="BV130" s="2">
        <v>9660001791</v>
      </c>
      <c r="BW130" s="2"/>
    </row>
    <row r="131" spans="3:75">
      <c r="C131" s="28">
        <f t="shared" si="16"/>
        <v>1</v>
      </c>
      <c r="D131" s="19" t="str">
        <f t="shared" si="17"/>
        <v>BXDGZ-22001联络单（未出完）Spare Parts or Quality the MO is BXDGZ-22001联络单（未出完）</v>
      </c>
      <c r="E131" s="28">
        <f t="shared" si="18"/>
        <v>1</v>
      </c>
      <c r="F131" s="9">
        <f t="shared" si="19"/>
        <v>9660001792</v>
      </c>
      <c r="G131" s="10">
        <f t="shared" si="20"/>
        <v>44937</v>
      </c>
      <c r="H131" s="9" t="str">
        <f t="shared" si="21"/>
        <v>TVC23000014</v>
      </c>
      <c r="I131" s="11" t="str">
        <f t="shared" si="22"/>
        <v>Spare Parts or Quality the MO is BXDGZ-22001联络单（未出完）</v>
      </c>
      <c r="J131" s="6" t="str">
        <f t="shared" si="23"/>
        <v>Spare Parts or Quality the MO is BXDGZ-22001联络单（未出完）</v>
      </c>
      <c r="K131" s="12" t="str">
        <f t="shared" si="24"/>
        <v>Spare Parts or Quality the MO is BXDGZ-22001联络单（未出完）</v>
      </c>
      <c r="L131" s="12">
        <f t="shared" si="25"/>
        <v>0</v>
      </c>
      <c r="M131" s="6" t="str">
        <f t="shared" si="26"/>
        <v>BXDGZ-22001联络单（未出完）</v>
      </c>
      <c r="N131" s="6" t="str">
        <f t="shared" si="27"/>
        <v>MRKU5835773</v>
      </c>
      <c r="O131" s="13" t="str">
        <f t="shared" si="28"/>
        <v>SUDUN2KSZ016880A</v>
      </c>
      <c r="P131" s="6">
        <f t="shared" si="29"/>
        <v>44996</v>
      </c>
      <c r="Q131" s="6" t="e">
        <f>VLOOKUP(AA131,'[1]TABELA MO'!$D:$D,1,0)</f>
        <v>#N/A</v>
      </c>
      <c r="R131" s="6" t="str">
        <f t="shared" si="30"/>
        <v>PO &gt; ok!</v>
      </c>
      <c r="V131" s="3">
        <v>44937</v>
      </c>
      <c r="W131" s="2"/>
      <c r="X131" s="1" t="s">
        <v>335</v>
      </c>
      <c r="Z131" s="5"/>
      <c r="AA131" s="1" t="s">
        <v>336</v>
      </c>
      <c r="AB131" s="2"/>
      <c r="AG131" s="1" t="s">
        <v>115</v>
      </c>
      <c r="AH131" s="1" t="s">
        <v>491</v>
      </c>
      <c r="AI131" s="1" t="s">
        <v>1049</v>
      </c>
      <c r="AJ131" s="3">
        <v>44942</v>
      </c>
      <c r="AK131" s="3">
        <v>44942</v>
      </c>
      <c r="AL131" s="3">
        <v>44942</v>
      </c>
      <c r="AM131" s="3">
        <v>44942</v>
      </c>
      <c r="AN131" s="1" t="s">
        <v>587</v>
      </c>
      <c r="AO131" s="1" t="s">
        <v>1050</v>
      </c>
      <c r="AP131" s="3">
        <v>44949</v>
      </c>
      <c r="AQ131" s="3">
        <v>44949</v>
      </c>
      <c r="AR131" s="3">
        <v>44976</v>
      </c>
      <c r="AS131" s="3">
        <v>44977</v>
      </c>
      <c r="AT131" s="1" t="s">
        <v>588</v>
      </c>
      <c r="AU131" s="1" t="s">
        <v>1051</v>
      </c>
      <c r="AV131" s="3">
        <v>44982</v>
      </c>
      <c r="AW131" s="3">
        <v>44984</v>
      </c>
      <c r="AX131" s="3">
        <v>44996</v>
      </c>
      <c r="AY131" s="3">
        <v>44996</v>
      </c>
      <c r="BB131" s="3"/>
      <c r="BC131" s="3"/>
      <c r="BD131" s="3"/>
      <c r="BE131" s="3"/>
      <c r="BF131" s="3">
        <v>44997</v>
      </c>
      <c r="BG131" s="3">
        <v>44998</v>
      </c>
      <c r="BH131" s="3">
        <v>44999</v>
      </c>
      <c r="BI131" s="3">
        <v>45001</v>
      </c>
      <c r="BJ131" s="3">
        <v>45006</v>
      </c>
      <c r="BK131" s="3">
        <v>45001</v>
      </c>
      <c r="BL131" s="3">
        <v>45001</v>
      </c>
      <c r="BM131" s="3">
        <v>45014</v>
      </c>
      <c r="BN131" s="3">
        <v>45017</v>
      </c>
      <c r="BO131" s="2">
        <v>54</v>
      </c>
      <c r="BP131" s="2">
        <v>54</v>
      </c>
      <c r="BQ131" s="2">
        <v>5</v>
      </c>
      <c r="BR131" s="2">
        <v>64</v>
      </c>
      <c r="BS131" s="1" t="s">
        <v>681</v>
      </c>
      <c r="BV131" s="2">
        <v>9660001792</v>
      </c>
      <c r="BW131" s="2"/>
    </row>
    <row r="132" spans="3:75">
      <c r="C132" s="28">
        <f t="shared" ref="C132:C195" si="31">COUNTIF(D:D,D132)</f>
        <v>1</v>
      </c>
      <c r="D132" s="19" t="str">
        <f t="shared" ref="D132:D195" si="32">M132&amp;K132</f>
        <v>M222C6T2BK8000</v>
      </c>
      <c r="E132" s="28">
        <f t="shared" ref="E132:E195" si="33">COUNTIF(H:H,H132)</f>
        <v>1</v>
      </c>
      <c r="F132" s="9">
        <f t="shared" ref="F132:F195" si="34">IF(BV132="","No PO Yet",BV132)</f>
        <v>9660001805</v>
      </c>
      <c r="G132" s="10">
        <f t="shared" ref="G132:G195" si="35">V132</f>
        <v>44943</v>
      </c>
      <c r="H132" s="9" t="str">
        <f t="shared" ref="H132:H195" si="36">IF(X132="",H131,X132)</f>
        <v>TVC23000015</v>
      </c>
      <c r="I132" s="11" t="str">
        <f t="shared" ref="I132:I195" si="37">IF(Y132="","Spare Parts or Quality "&amp;"the MO is "&amp;AA132,Y132)</f>
        <v>MR30G(BR)|1.28.0</v>
      </c>
      <c r="J132" s="6" t="str">
        <f t="shared" ref="J132:J195" si="38">IF(Z132="",I132,Z132)</f>
        <v>0850800096</v>
      </c>
      <c r="K132" s="12">
        <f t="shared" ref="K132:K195" si="39">IF(AB132="",J132,AB132)</f>
        <v>8000</v>
      </c>
      <c r="L132" s="12">
        <f t="shared" ref="L132:L195" si="40">SUMIF(H:H,H132,K:K)</f>
        <v>8000</v>
      </c>
      <c r="M132" s="6" t="str">
        <f t="shared" ref="M132:M195" si="41">AA132</f>
        <v>M222C6T2BK</v>
      </c>
      <c r="N132" s="6" t="str">
        <f t="shared" ref="N132:N195" si="42">IF(AD132="",N131,AD132)</f>
        <v>TLLU6844237</v>
      </c>
      <c r="O132" s="13" t="str">
        <f t="shared" ref="O132:O195" si="43">IF(AF132="",O131,AF132)</f>
        <v>SUDUN2KSZ016939A</v>
      </c>
      <c r="P132" s="6">
        <f t="shared" ref="P132:P195" si="44">IF(BD132="",
IF(AX132="",IF(AR132="",
IF(AL132="","NO ETA",
AL132),AR132), AX132),BD132)</f>
        <v>45003</v>
      </c>
      <c r="Q132" s="6" t="str">
        <f>VLOOKUP(AA132,'[1]TABELA MO'!$D:$D,1,0)</f>
        <v>M222C6T2BK</v>
      </c>
      <c r="R132" s="6" t="str">
        <f t="shared" ref="R132:R195" si="45">IF(AND(F132 = "No PO Yet", IFERROR(Q132="#N/A",TRUE)),"Create MO",
IF(AND(F132 ="No PO Yet", IFERROR(Q132&lt;&gt;"#N/A",TRUE)),"Analyze","PO &gt; ok!"))</f>
        <v>PO &gt; ok!</v>
      </c>
      <c r="V132" s="3">
        <v>44943</v>
      </c>
      <c r="W132" s="2">
        <v>67</v>
      </c>
      <c r="X132" s="1" t="s">
        <v>1057</v>
      </c>
      <c r="Y132" s="1" t="s">
        <v>27</v>
      </c>
      <c r="Z132" s="5" t="s">
        <v>89</v>
      </c>
      <c r="AA132" s="1" t="s">
        <v>337</v>
      </c>
      <c r="AB132" s="2">
        <v>8000</v>
      </c>
      <c r="AC132" s="1" t="s">
        <v>338</v>
      </c>
      <c r="AD132" s="1" t="s">
        <v>339</v>
      </c>
      <c r="AE132" s="1" t="s">
        <v>340</v>
      </c>
      <c r="AF132" s="1" t="s">
        <v>1058</v>
      </c>
      <c r="AG132" s="1" t="s">
        <v>115</v>
      </c>
      <c r="AH132" s="1" t="s">
        <v>491</v>
      </c>
      <c r="AI132" s="1" t="s">
        <v>1059</v>
      </c>
      <c r="AJ132" s="3">
        <v>44949</v>
      </c>
      <c r="AK132" s="3">
        <v>44948</v>
      </c>
      <c r="AL132" s="3">
        <v>44951</v>
      </c>
      <c r="AM132" s="3">
        <v>44951</v>
      </c>
      <c r="AN132" s="1" t="s">
        <v>587</v>
      </c>
      <c r="AO132" s="1" t="s">
        <v>1060</v>
      </c>
      <c r="AP132" s="3">
        <v>44954</v>
      </c>
      <c r="AQ132" s="3">
        <v>44954</v>
      </c>
      <c r="AR132" s="3">
        <v>44983</v>
      </c>
      <c r="AS132" s="3">
        <v>44983</v>
      </c>
      <c r="AT132" s="1" t="s">
        <v>588</v>
      </c>
      <c r="AU132" s="1" t="s">
        <v>1061</v>
      </c>
      <c r="AV132" s="3">
        <v>44989</v>
      </c>
      <c r="AW132" s="3">
        <v>44989</v>
      </c>
      <c r="AX132" s="3">
        <v>45003</v>
      </c>
      <c r="AY132" s="3">
        <v>45003</v>
      </c>
      <c r="BB132" s="3"/>
      <c r="BC132" s="3"/>
      <c r="BD132" s="3"/>
      <c r="BE132" s="3"/>
      <c r="BF132" s="3">
        <v>45005</v>
      </c>
      <c r="BG132" s="3">
        <v>45006</v>
      </c>
      <c r="BH132" s="3">
        <v>45007</v>
      </c>
      <c r="BI132" s="3">
        <v>45008</v>
      </c>
      <c r="BJ132" s="3">
        <v>45014</v>
      </c>
      <c r="BK132" s="3">
        <v>45008</v>
      </c>
      <c r="BL132" s="3">
        <v>45008</v>
      </c>
      <c r="BM132" s="3">
        <v>45019</v>
      </c>
      <c r="BN132" s="3">
        <v>45025</v>
      </c>
      <c r="BO132" s="2">
        <v>54</v>
      </c>
      <c r="BP132" s="2">
        <v>55</v>
      </c>
      <c r="BQ132" s="2">
        <v>5</v>
      </c>
      <c r="BR132" s="2">
        <v>65</v>
      </c>
      <c r="BS132" s="1" t="s">
        <v>681</v>
      </c>
      <c r="BV132" s="2">
        <v>9660001805</v>
      </c>
      <c r="BW132" s="2"/>
    </row>
    <row r="133" spans="3:75">
      <c r="C133" s="28">
        <f t="shared" si="31"/>
        <v>1</v>
      </c>
      <c r="D133" s="19" t="str">
        <f t="shared" si="32"/>
        <v>M222C6T3BK8000</v>
      </c>
      <c r="E133" s="28">
        <f t="shared" si="33"/>
        <v>1</v>
      </c>
      <c r="F133" s="9">
        <f t="shared" si="34"/>
        <v>9660001806</v>
      </c>
      <c r="G133" s="10">
        <f t="shared" si="35"/>
        <v>44943</v>
      </c>
      <c r="H133" s="9" t="str">
        <f t="shared" si="36"/>
        <v>TVC23000016</v>
      </c>
      <c r="I133" s="11" t="str">
        <f t="shared" si="37"/>
        <v>MR30G(BR)|1.28.0</v>
      </c>
      <c r="J133" s="6" t="str">
        <f t="shared" si="38"/>
        <v>0850800096</v>
      </c>
      <c r="K133" s="12">
        <f t="shared" si="39"/>
        <v>8000</v>
      </c>
      <c r="L133" s="12">
        <f t="shared" si="40"/>
        <v>8000</v>
      </c>
      <c r="M133" s="6" t="str">
        <f t="shared" si="41"/>
        <v>M222C6T3BK</v>
      </c>
      <c r="N133" s="6" t="str">
        <f t="shared" si="42"/>
        <v>MSKU9089360</v>
      </c>
      <c r="O133" s="13" t="str">
        <f t="shared" si="43"/>
        <v>SUDUN2KSZ016939A</v>
      </c>
      <c r="P133" s="6">
        <f t="shared" si="44"/>
        <v>45003</v>
      </c>
      <c r="Q133" s="6" t="str">
        <f>VLOOKUP(AA133,'[1]TABELA MO'!$D:$D,1,0)</f>
        <v>M222C6T3BK</v>
      </c>
      <c r="R133" s="6" t="str">
        <f t="shared" si="45"/>
        <v>PO &gt; ok!</v>
      </c>
      <c r="V133" s="3">
        <v>44943</v>
      </c>
      <c r="W133" s="2"/>
      <c r="X133" s="1" t="s">
        <v>1062</v>
      </c>
      <c r="Y133" s="1" t="s">
        <v>27</v>
      </c>
      <c r="Z133" s="5" t="s">
        <v>89</v>
      </c>
      <c r="AA133" s="1" t="s">
        <v>341</v>
      </c>
      <c r="AB133" s="2">
        <v>8000</v>
      </c>
      <c r="AC133" s="1" t="s">
        <v>1063</v>
      </c>
      <c r="AD133" s="1" t="s">
        <v>342</v>
      </c>
      <c r="AE133" s="1" t="s">
        <v>343</v>
      </c>
      <c r="AG133" s="1" t="s">
        <v>115</v>
      </c>
      <c r="AH133" s="1" t="s">
        <v>491</v>
      </c>
      <c r="AI133" s="1" t="s">
        <v>1059</v>
      </c>
      <c r="AJ133" s="3">
        <v>44949</v>
      </c>
      <c r="AK133" s="3">
        <v>44948</v>
      </c>
      <c r="AL133" s="3">
        <v>44951</v>
      </c>
      <c r="AM133" s="3">
        <v>44951</v>
      </c>
      <c r="AN133" s="1" t="s">
        <v>587</v>
      </c>
      <c r="AO133" s="1" t="s">
        <v>1060</v>
      </c>
      <c r="AP133" s="3">
        <v>44954</v>
      </c>
      <c r="AQ133" s="3">
        <v>44954</v>
      </c>
      <c r="AR133" s="3">
        <v>44983</v>
      </c>
      <c r="AS133" s="3">
        <v>44983</v>
      </c>
      <c r="AT133" s="1" t="s">
        <v>588</v>
      </c>
      <c r="AU133" s="1" t="s">
        <v>1061</v>
      </c>
      <c r="AV133" s="3">
        <v>44989</v>
      </c>
      <c r="AW133" s="3">
        <v>44989</v>
      </c>
      <c r="AX133" s="3">
        <v>45003</v>
      </c>
      <c r="AY133" s="3">
        <v>45003</v>
      </c>
      <c r="BB133" s="3"/>
      <c r="BC133" s="3"/>
      <c r="BD133" s="3"/>
      <c r="BE133" s="3"/>
      <c r="BF133" s="3">
        <v>45005</v>
      </c>
      <c r="BG133" s="3">
        <v>45006</v>
      </c>
      <c r="BH133" s="3">
        <v>45007</v>
      </c>
      <c r="BI133" s="3">
        <v>45008</v>
      </c>
      <c r="BJ133" s="3">
        <v>45014</v>
      </c>
      <c r="BK133" s="3">
        <v>45008</v>
      </c>
      <c r="BL133" s="3">
        <v>45008</v>
      </c>
      <c r="BM133" s="3">
        <v>45019</v>
      </c>
      <c r="BN133" s="3">
        <v>45025</v>
      </c>
      <c r="BO133" s="2">
        <v>54</v>
      </c>
      <c r="BP133" s="2">
        <v>55</v>
      </c>
      <c r="BQ133" s="2">
        <v>5</v>
      </c>
      <c r="BR133" s="2">
        <v>65</v>
      </c>
      <c r="BS133" s="1" t="s">
        <v>681</v>
      </c>
      <c r="BV133" s="2">
        <v>9660001806</v>
      </c>
      <c r="BW133" s="2"/>
    </row>
    <row r="134" spans="3:75">
      <c r="C134" s="28">
        <f t="shared" si="31"/>
        <v>1</v>
      </c>
      <c r="D134" s="19" t="str">
        <f t="shared" si="32"/>
        <v>M222C6T4BK8000</v>
      </c>
      <c r="E134" s="28">
        <f t="shared" si="33"/>
        <v>1</v>
      </c>
      <c r="F134" s="9">
        <f t="shared" si="34"/>
        <v>9660001807</v>
      </c>
      <c r="G134" s="10">
        <f t="shared" si="35"/>
        <v>44943</v>
      </c>
      <c r="H134" s="9" t="str">
        <f t="shared" si="36"/>
        <v>TVC23000017</v>
      </c>
      <c r="I134" s="11" t="str">
        <f t="shared" si="37"/>
        <v>MR30G(BR)|1.28.0</v>
      </c>
      <c r="J134" s="6" t="str">
        <f t="shared" si="38"/>
        <v>0850800096</v>
      </c>
      <c r="K134" s="12">
        <f t="shared" si="39"/>
        <v>8000</v>
      </c>
      <c r="L134" s="12">
        <f t="shared" si="40"/>
        <v>8000</v>
      </c>
      <c r="M134" s="6" t="str">
        <f t="shared" si="41"/>
        <v>M222C6T4BK</v>
      </c>
      <c r="N134" s="6" t="str">
        <f t="shared" si="42"/>
        <v>CAAU6570838</v>
      </c>
      <c r="O134" s="13" t="str">
        <f t="shared" si="43"/>
        <v>SUDUN2KSZ016939A</v>
      </c>
      <c r="P134" s="6">
        <f t="shared" si="44"/>
        <v>45003</v>
      </c>
      <c r="Q134" s="6" t="str">
        <f>VLOOKUP(AA134,'[1]TABELA MO'!$D:$D,1,0)</f>
        <v>M222C6T4BK</v>
      </c>
      <c r="R134" s="6" t="str">
        <f t="shared" si="45"/>
        <v>PO &gt; ok!</v>
      </c>
      <c r="V134" s="3">
        <v>44943</v>
      </c>
      <c r="W134" s="2"/>
      <c r="X134" s="1" t="s">
        <v>344</v>
      </c>
      <c r="Y134" s="1" t="s">
        <v>27</v>
      </c>
      <c r="Z134" s="5" t="s">
        <v>89</v>
      </c>
      <c r="AA134" s="1" t="s">
        <v>345</v>
      </c>
      <c r="AB134" s="2">
        <v>8000</v>
      </c>
      <c r="AC134" s="1" t="s">
        <v>346</v>
      </c>
      <c r="AD134" s="1" t="s">
        <v>347</v>
      </c>
      <c r="AE134" s="1" t="s">
        <v>348</v>
      </c>
      <c r="AG134" s="1" t="s">
        <v>115</v>
      </c>
      <c r="AH134" s="1" t="s">
        <v>491</v>
      </c>
      <c r="AI134" s="1" t="s">
        <v>1059</v>
      </c>
      <c r="AJ134" s="3">
        <v>44949</v>
      </c>
      <c r="AK134" s="3">
        <v>44948</v>
      </c>
      <c r="AL134" s="3">
        <v>44951</v>
      </c>
      <c r="AM134" s="3">
        <v>44951</v>
      </c>
      <c r="AN134" s="1" t="s">
        <v>587</v>
      </c>
      <c r="AO134" s="1" t="s">
        <v>1060</v>
      </c>
      <c r="AP134" s="3">
        <v>44954</v>
      </c>
      <c r="AQ134" s="3">
        <v>44954</v>
      </c>
      <c r="AR134" s="3">
        <v>44983</v>
      </c>
      <c r="AS134" s="3">
        <v>44983</v>
      </c>
      <c r="AT134" s="1" t="s">
        <v>588</v>
      </c>
      <c r="AU134" s="1" t="s">
        <v>1061</v>
      </c>
      <c r="AV134" s="3">
        <v>44989</v>
      </c>
      <c r="AW134" s="3">
        <v>44989</v>
      </c>
      <c r="AX134" s="3">
        <v>45003</v>
      </c>
      <c r="AY134" s="3">
        <v>45003</v>
      </c>
      <c r="BB134" s="3"/>
      <c r="BC134" s="3"/>
      <c r="BD134" s="3"/>
      <c r="BE134" s="3"/>
      <c r="BF134" s="3">
        <v>45005</v>
      </c>
      <c r="BG134" s="3">
        <v>45006</v>
      </c>
      <c r="BH134" s="3">
        <v>45007</v>
      </c>
      <c r="BI134" s="3">
        <v>45009</v>
      </c>
      <c r="BJ134" s="3">
        <v>45014</v>
      </c>
      <c r="BK134" s="3">
        <v>45009</v>
      </c>
      <c r="BL134" s="3">
        <v>45009</v>
      </c>
      <c r="BM134" s="3">
        <v>45019</v>
      </c>
      <c r="BN134" s="3">
        <v>45025</v>
      </c>
      <c r="BO134" s="2">
        <v>54</v>
      </c>
      <c r="BP134" s="2">
        <v>55</v>
      </c>
      <c r="BQ134" s="2">
        <v>6</v>
      </c>
      <c r="BR134" s="2">
        <v>66</v>
      </c>
      <c r="BS134" s="1" t="s">
        <v>681</v>
      </c>
      <c r="BV134" s="2">
        <v>9660001807</v>
      </c>
      <c r="BW134" s="2"/>
    </row>
    <row r="135" spans="3:75">
      <c r="C135" s="28">
        <f t="shared" si="31"/>
        <v>1</v>
      </c>
      <c r="D135" s="19" t="str">
        <f t="shared" si="32"/>
        <v>M222C6T5BK6900</v>
      </c>
      <c r="E135" s="28">
        <f t="shared" si="33"/>
        <v>1</v>
      </c>
      <c r="F135" s="9">
        <f t="shared" si="34"/>
        <v>9660001808</v>
      </c>
      <c r="G135" s="10">
        <f t="shared" si="35"/>
        <v>44943</v>
      </c>
      <c r="H135" s="9" t="str">
        <f t="shared" si="36"/>
        <v>TVC23000018</v>
      </c>
      <c r="I135" s="11" t="str">
        <f t="shared" si="37"/>
        <v>EC220-G5(BR)|3.8.0</v>
      </c>
      <c r="J135" s="6" t="str">
        <f t="shared" si="38"/>
        <v>0150803952</v>
      </c>
      <c r="K135" s="12">
        <f t="shared" si="39"/>
        <v>6900</v>
      </c>
      <c r="L135" s="12">
        <f t="shared" si="40"/>
        <v>6900</v>
      </c>
      <c r="M135" s="6" t="str">
        <f t="shared" si="41"/>
        <v>M222C6T5BK</v>
      </c>
      <c r="N135" s="6" t="str">
        <f t="shared" si="42"/>
        <v>HASU4586730</v>
      </c>
      <c r="O135" s="13" t="str">
        <f t="shared" si="43"/>
        <v>SUDUN2KSZ016939A</v>
      </c>
      <c r="P135" s="6">
        <f t="shared" si="44"/>
        <v>45003</v>
      </c>
      <c r="Q135" s="6" t="str">
        <f>VLOOKUP(AA135,'[1]TABELA MO'!$D:$D,1,0)</f>
        <v>M222C6T5BK</v>
      </c>
      <c r="R135" s="6" t="str">
        <f t="shared" si="45"/>
        <v>PO &gt; ok!</v>
      </c>
      <c r="V135" s="3">
        <v>44943</v>
      </c>
      <c r="W135" s="2"/>
      <c r="X135" s="1" t="s">
        <v>349</v>
      </c>
      <c r="Y135" s="1" t="s">
        <v>171</v>
      </c>
      <c r="Z135" s="5" t="s">
        <v>178</v>
      </c>
      <c r="AA135" s="1" t="s">
        <v>350</v>
      </c>
      <c r="AB135" s="2">
        <v>6900</v>
      </c>
      <c r="AC135" s="1" t="s">
        <v>351</v>
      </c>
      <c r="AD135" s="1" t="s">
        <v>352</v>
      </c>
      <c r="AE135" s="1" t="s">
        <v>353</v>
      </c>
      <c r="AG135" s="1" t="s">
        <v>115</v>
      </c>
      <c r="AH135" s="1" t="s">
        <v>491</v>
      </c>
      <c r="AI135" s="1" t="s">
        <v>1059</v>
      </c>
      <c r="AJ135" s="3">
        <v>44949</v>
      </c>
      <c r="AK135" s="3">
        <v>44948</v>
      </c>
      <c r="AL135" s="3">
        <v>44951</v>
      </c>
      <c r="AM135" s="3">
        <v>44951</v>
      </c>
      <c r="AN135" s="1" t="s">
        <v>587</v>
      </c>
      <c r="AO135" s="1" t="s">
        <v>1060</v>
      </c>
      <c r="AP135" s="3">
        <v>44954</v>
      </c>
      <c r="AQ135" s="3">
        <v>44954</v>
      </c>
      <c r="AR135" s="3">
        <v>44983</v>
      </c>
      <c r="AS135" s="3">
        <v>44983</v>
      </c>
      <c r="AT135" s="1" t="s">
        <v>588</v>
      </c>
      <c r="AU135" s="1" t="s">
        <v>1061</v>
      </c>
      <c r="AV135" s="3">
        <v>44989</v>
      </c>
      <c r="AW135" s="3">
        <v>44989</v>
      </c>
      <c r="AX135" s="3">
        <v>45003</v>
      </c>
      <c r="AY135" s="3">
        <v>45003</v>
      </c>
      <c r="BB135" s="3"/>
      <c r="BC135" s="3"/>
      <c r="BD135" s="3"/>
      <c r="BE135" s="3"/>
      <c r="BF135" s="3">
        <v>45005</v>
      </c>
      <c r="BG135" s="3">
        <v>45006</v>
      </c>
      <c r="BH135" s="3">
        <v>45007</v>
      </c>
      <c r="BI135" s="3">
        <v>45012</v>
      </c>
      <c r="BJ135" s="3">
        <v>45014</v>
      </c>
      <c r="BK135" s="3">
        <v>45012</v>
      </c>
      <c r="BL135" s="3">
        <v>45012</v>
      </c>
      <c r="BM135" s="3">
        <v>45024</v>
      </c>
      <c r="BN135" s="3">
        <v>45025</v>
      </c>
      <c r="BO135" s="2">
        <v>54</v>
      </c>
      <c r="BP135" s="2">
        <v>55</v>
      </c>
      <c r="BQ135" s="2">
        <v>9</v>
      </c>
      <c r="BR135" s="2">
        <v>69</v>
      </c>
      <c r="BS135" s="1" t="s">
        <v>681</v>
      </c>
      <c r="BV135" s="2">
        <v>9660001808</v>
      </c>
      <c r="BW135" s="2"/>
    </row>
    <row r="136" spans="3:75">
      <c r="C136" s="28">
        <f t="shared" si="31"/>
        <v>1</v>
      </c>
      <c r="D136" s="19" t="str">
        <f t="shared" si="32"/>
        <v>M222C6T6BK6900</v>
      </c>
      <c r="E136" s="28">
        <f t="shared" si="33"/>
        <v>1</v>
      </c>
      <c r="F136" s="9">
        <f t="shared" si="34"/>
        <v>9660001809</v>
      </c>
      <c r="G136" s="10">
        <f t="shared" si="35"/>
        <v>44943</v>
      </c>
      <c r="H136" s="9" t="str">
        <f t="shared" si="36"/>
        <v>TVC23000019</v>
      </c>
      <c r="I136" s="11" t="str">
        <f t="shared" si="37"/>
        <v>EC220-G5(BR)|3.8.0</v>
      </c>
      <c r="J136" s="6" t="str">
        <f t="shared" si="38"/>
        <v>0150803952</v>
      </c>
      <c r="K136" s="12">
        <f t="shared" si="39"/>
        <v>6900</v>
      </c>
      <c r="L136" s="12">
        <f t="shared" si="40"/>
        <v>6900</v>
      </c>
      <c r="M136" s="6" t="str">
        <f t="shared" si="41"/>
        <v>M222C6T6BK</v>
      </c>
      <c r="N136" s="6" t="str">
        <f t="shared" si="42"/>
        <v>MRKU3787948</v>
      </c>
      <c r="O136" s="13" t="str">
        <f t="shared" si="43"/>
        <v>SUDUN2KSZ016939A</v>
      </c>
      <c r="P136" s="6">
        <f t="shared" si="44"/>
        <v>45003</v>
      </c>
      <c r="Q136" s="6" t="str">
        <f>VLOOKUP(AA136,'[1]TABELA MO'!$D:$D,1,0)</f>
        <v>M222C6T6BK</v>
      </c>
      <c r="R136" s="6" t="str">
        <f t="shared" si="45"/>
        <v>PO &gt; ok!</v>
      </c>
      <c r="V136" s="3">
        <v>44943</v>
      </c>
      <c r="W136" s="2"/>
      <c r="X136" s="1" t="s">
        <v>354</v>
      </c>
      <c r="Y136" s="1" t="s">
        <v>171</v>
      </c>
      <c r="Z136" s="5" t="s">
        <v>178</v>
      </c>
      <c r="AA136" s="1" t="s">
        <v>355</v>
      </c>
      <c r="AB136" s="2">
        <v>6900</v>
      </c>
      <c r="AC136" s="1" t="s">
        <v>356</v>
      </c>
      <c r="AD136" s="1" t="s">
        <v>357</v>
      </c>
      <c r="AE136" s="1" t="s">
        <v>358</v>
      </c>
      <c r="AG136" s="1" t="s">
        <v>115</v>
      </c>
      <c r="AH136" s="1" t="s">
        <v>491</v>
      </c>
      <c r="AI136" s="1" t="s">
        <v>1059</v>
      </c>
      <c r="AJ136" s="3">
        <v>44949</v>
      </c>
      <c r="AK136" s="3">
        <v>44948</v>
      </c>
      <c r="AL136" s="3">
        <v>44951</v>
      </c>
      <c r="AM136" s="3">
        <v>44951</v>
      </c>
      <c r="AN136" s="1" t="s">
        <v>587</v>
      </c>
      <c r="AO136" s="1" t="s">
        <v>1060</v>
      </c>
      <c r="AP136" s="3">
        <v>44954</v>
      </c>
      <c r="AQ136" s="3">
        <v>44954</v>
      </c>
      <c r="AR136" s="3">
        <v>44983</v>
      </c>
      <c r="AS136" s="3">
        <v>44983</v>
      </c>
      <c r="AT136" s="1" t="s">
        <v>588</v>
      </c>
      <c r="AU136" s="1" t="s">
        <v>1061</v>
      </c>
      <c r="AV136" s="3">
        <v>44989</v>
      </c>
      <c r="AW136" s="3">
        <v>44989</v>
      </c>
      <c r="AX136" s="3">
        <v>45003</v>
      </c>
      <c r="AY136" s="3">
        <v>45003</v>
      </c>
      <c r="BB136" s="3"/>
      <c r="BC136" s="3"/>
      <c r="BD136" s="3"/>
      <c r="BE136" s="3"/>
      <c r="BF136" s="3">
        <v>45005</v>
      </c>
      <c r="BG136" s="3">
        <v>45006</v>
      </c>
      <c r="BH136" s="3">
        <v>45007</v>
      </c>
      <c r="BI136" s="3">
        <v>45012</v>
      </c>
      <c r="BJ136" s="3">
        <v>45014</v>
      </c>
      <c r="BK136" s="3">
        <v>45012</v>
      </c>
      <c r="BL136" s="3">
        <v>45012</v>
      </c>
      <c r="BM136" s="3">
        <v>45024</v>
      </c>
      <c r="BN136" s="3">
        <v>45025</v>
      </c>
      <c r="BO136" s="2">
        <v>54</v>
      </c>
      <c r="BP136" s="2">
        <v>55</v>
      </c>
      <c r="BQ136" s="2">
        <v>9</v>
      </c>
      <c r="BR136" s="2">
        <v>69</v>
      </c>
      <c r="BS136" s="1" t="s">
        <v>681</v>
      </c>
      <c r="BV136" s="2">
        <v>9660001809</v>
      </c>
      <c r="BW136" s="2"/>
    </row>
    <row r="137" spans="3:75">
      <c r="C137" s="28">
        <f t="shared" si="31"/>
        <v>1</v>
      </c>
      <c r="D137" s="19" t="str">
        <f t="shared" si="32"/>
        <v>M222C6T7BK6900</v>
      </c>
      <c r="E137" s="28">
        <f t="shared" si="33"/>
        <v>1</v>
      </c>
      <c r="F137" s="9">
        <f t="shared" si="34"/>
        <v>9660001810</v>
      </c>
      <c r="G137" s="10">
        <f t="shared" si="35"/>
        <v>44943</v>
      </c>
      <c r="H137" s="9" t="str">
        <f t="shared" si="36"/>
        <v>TVC23000020</v>
      </c>
      <c r="I137" s="11" t="str">
        <f t="shared" si="37"/>
        <v>EC220-G5(BR)|3.8.0</v>
      </c>
      <c r="J137" s="6" t="str">
        <f t="shared" si="38"/>
        <v>0150803952</v>
      </c>
      <c r="K137" s="12">
        <f t="shared" si="39"/>
        <v>6900</v>
      </c>
      <c r="L137" s="12">
        <f t="shared" si="40"/>
        <v>6900</v>
      </c>
      <c r="M137" s="6" t="str">
        <f t="shared" si="41"/>
        <v>M222C6T7BK</v>
      </c>
      <c r="N137" s="6" t="str">
        <f t="shared" si="42"/>
        <v>MRSU4018200</v>
      </c>
      <c r="O137" s="13" t="str">
        <f t="shared" si="43"/>
        <v>SUDUN2KSZ016939A</v>
      </c>
      <c r="P137" s="6">
        <f t="shared" si="44"/>
        <v>45003</v>
      </c>
      <c r="Q137" s="6" t="str">
        <f>VLOOKUP(AA137,'[1]TABELA MO'!$D:$D,1,0)</f>
        <v>M222C6T7BK</v>
      </c>
      <c r="R137" s="6" t="str">
        <f t="shared" si="45"/>
        <v>PO &gt; ok!</v>
      </c>
      <c r="V137" s="3">
        <v>44943</v>
      </c>
      <c r="W137" s="2"/>
      <c r="X137" s="1" t="s">
        <v>359</v>
      </c>
      <c r="Y137" s="1" t="s">
        <v>171</v>
      </c>
      <c r="Z137" s="5" t="s">
        <v>178</v>
      </c>
      <c r="AA137" s="1" t="s">
        <v>360</v>
      </c>
      <c r="AB137" s="2">
        <v>6900</v>
      </c>
      <c r="AC137" s="1" t="s">
        <v>361</v>
      </c>
      <c r="AD137" s="1" t="s">
        <v>362</v>
      </c>
      <c r="AE137" s="1" t="s">
        <v>363</v>
      </c>
      <c r="AG137" s="1" t="s">
        <v>115</v>
      </c>
      <c r="AH137" s="1" t="s">
        <v>491</v>
      </c>
      <c r="AI137" s="1" t="s">
        <v>1059</v>
      </c>
      <c r="AJ137" s="3">
        <v>44949</v>
      </c>
      <c r="AK137" s="3">
        <v>44948</v>
      </c>
      <c r="AL137" s="3">
        <v>44951</v>
      </c>
      <c r="AM137" s="3">
        <v>44951</v>
      </c>
      <c r="AN137" s="1" t="s">
        <v>587</v>
      </c>
      <c r="AO137" s="1" t="s">
        <v>1060</v>
      </c>
      <c r="AP137" s="3">
        <v>44954</v>
      </c>
      <c r="AQ137" s="3">
        <v>44954</v>
      </c>
      <c r="AR137" s="3">
        <v>44983</v>
      </c>
      <c r="AS137" s="3">
        <v>44983</v>
      </c>
      <c r="AT137" s="1" t="s">
        <v>588</v>
      </c>
      <c r="AU137" s="1" t="s">
        <v>1061</v>
      </c>
      <c r="AV137" s="3">
        <v>44989</v>
      </c>
      <c r="AW137" s="3">
        <v>44989</v>
      </c>
      <c r="AX137" s="3">
        <v>45003</v>
      </c>
      <c r="AY137" s="3">
        <v>45003</v>
      </c>
      <c r="BB137" s="3"/>
      <c r="BC137" s="3"/>
      <c r="BD137" s="3"/>
      <c r="BE137" s="3"/>
      <c r="BF137" s="3">
        <v>45005</v>
      </c>
      <c r="BG137" s="3">
        <v>45006</v>
      </c>
      <c r="BH137" s="3">
        <v>45007</v>
      </c>
      <c r="BI137" s="3">
        <v>45012</v>
      </c>
      <c r="BJ137" s="3">
        <v>45014</v>
      </c>
      <c r="BK137" s="3">
        <v>45012</v>
      </c>
      <c r="BL137" s="3">
        <v>45012</v>
      </c>
      <c r="BM137" s="3">
        <v>45024</v>
      </c>
      <c r="BN137" s="3">
        <v>45025</v>
      </c>
      <c r="BO137" s="2">
        <v>54</v>
      </c>
      <c r="BP137" s="2">
        <v>55</v>
      </c>
      <c r="BQ137" s="2">
        <v>9</v>
      </c>
      <c r="BR137" s="2">
        <v>69</v>
      </c>
      <c r="BS137" s="1" t="s">
        <v>681</v>
      </c>
      <c r="BV137" s="2">
        <v>9660001810</v>
      </c>
      <c r="BW137" s="2"/>
    </row>
    <row r="138" spans="3:75">
      <c r="C138" s="28">
        <f t="shared" si="31"/>
        <v>1</v>
      </c>
      <c r="D138" s="19" t="str">
        <f t="shared" si="32"/>
        <v>M222C780BK8000</v>
      </c>
      <c r="E138" s="28">
        <f t="shared" si="33"/>
        <v>1</v>
      </c>
      <c r="F138" s="9">
        <f t="shared" si="34"/>
        <v>9660001859</v>
      </c>
      <c r="G138" s="10">
        <f t="shared" si="35"/>
        <v>44958</v>
      </c>
      <c r="H138" s="9" t="str">
        <f t="shared" si="36"/>
        <v>TVC23000021</v>
      </c>
      <c r="I138" s="11" t="str">
        <f t="shared" si="37"/>
        <v>MR30G(BR)|1.28.0</v>
      </c>
      <c r="J138" s="6" t="str">
        <f t="shared" si="38"/>
        <v>0850800096</v>
      </c>
      <c r="K138" s="12">
        <f t="shared" si="39"/>
        <v>8000</v>
      </c>
      <c r="L138" s="12">
        <f t="shared" si="40"/>
        <v>8000</v>
      </c>
      <c r="M138" s="6" t="str">
        <f t="shared" si="41"/>
        <v>M222C780BK</v>
      </c>
      <c r="N138" s="6" t="str">
        <f t="shared" si="42"/>
        <v>MRKU2371426</v>
      </c>
      <c r="O138" s="13" t="str">
        <f t="shared" si="43"/>
        <v>SUDUN2KSZ016947A</v>
      </c>
      <c r="P138" s="6">
        <f t="shared" si="44"/>
        <v>45031</v>
      </c>
      <c r="Q138" s="6" t="str">
        <f>VLOOKUP(AA138,'[1]TABELA MO'!$D:$D,1,0)</f>
        <v>M222C780BK</v>
      </c>
      <c r="R138" s="6" t="str">
        <f t="shared" si="45"/>
        <v>PO &gt; ok!</v>
      </c>
      <c r="V138" s="3">
        <v>44958</v>
      </c>
      <c r="W138" s="2">
        <v>68</v>
      </c>
      <c r="X138" s="1" t="s">
        <v>1064</v>
      </c>
      <c r="Y138" s="1" t="s">
        <v>27</v>
      </c>
      <c r="Z138" s="5" t="s">
        <v>89</v>
      </c>
      <c r="AA138" s="1" t="s">
        <v>364</v>
      </c>
      <c r="AB138" s="2">
        <v>8000</v>
      </c>
      <c r="AC138" s="1" t="s">
        <v>365</v>
      </c>
      <c r="AD138" s="1" t="s">
        <v>366</v>
      </c>
      <c r="AE138" s="1" t="s">
        <v>367</v>
      </c>
      <c r="AF138" s="1" t="s">
        <v>1065</v>
      </c>
      <c r="AG138" s="1" t="s">
        <v>115</v>
      </c>
      <c r="AH138" s="1" t="s">
        <v>491</v>
      </c>
      <c r="AI138" s="1" t="s">
        <v>1066</v>
      </c>
      <c r="AJ138" s="3">
        <v>44965</v>
      </c>
      <c r="AK138" s="3">
        <v>44965</v>
      </c>
      <c r="AL138" s="3">
        <v>44965</v>
      </c>
      <c r="AM138" s="3">
        <v>44965</v>
      </c>
      <c r="AN138" s="1" t="s">
        <v>587</v>
      </c>
      <c r="AO138" s="1" t="s">
        <v>1067</v>
      </c>
      <c r="AP138" s="3">
        <v>44968</v>
      </c>
      <c r="AQ138" s="3">
        <v>44968</v>
      </c>
      <c r="AR138" s="3">
        <v>44997</v>
      </c>
      <c r="AS138" s="3">
        <v>44997</v>
      </c>
      <c r="AT138" s="1" t="s">
        <v>1199</v>
      </c>
      <c r="AU138" s="1" t="s">
        <v>1068</v>
      </c>
      <c r="AV138" s="3">
        <v>45003</v>
      </c>
      <c r="AW138" s="3">
        <v>45003</v>
      </c>
      <c r="AX138" s="3">
        <v>45009</v>
      </c>
      <c r="AY138" s="3">
        <v>45009</v>
      </c>
      <c r="AZ138" s="1" t="s">
        <v>1200</v>
      </c>
      <c r="BA138" s="1" t="s">
        <v>1201</v>
      </c>
      <c r="BB138" s="3">
        <v>45019</v>
      </c>
      <c r="BC138" s="3">
        <v>45020</v>
      </c>
      <c r="BD138" s="3">
        <v>45031</v>
      </c>
      <c r="BE138" s="3">
        <v>45031</v>
      </c>
      <c r="BF138" s="3">
        <v>45033</v>
      </c>
      <c r="BG138" s="3">
        <v>45033</v>
      </c>
      <c r="BH138" s="3">
        <v>45034</v>
      </c>
      <c r="BI138" s="3">
        <v>45040</v>
      </c>
      <c r="BJ138" s="3">
        <v>45042</v>
      </c>
      <c r="BK138" s="3">
        <v>45040</v>
      </c>
      <c r="BL138" s="3">
        <v>45040</v>
      </c>
      <c r="BM138" s="3">
        <v>45051</v>
      </c>
      <c r="BN138" s="3">
        <v>45053</v>
      </c>
      <c r="BO138" s="2">
        <v>44</v>
      </c>
      <c r="BP138" s="2">
        <v>44</v>
      </c>
      <c r="BQ138" s="2">
        <v>9</v>
      </c>
      <c r="BR138" s="2">
        <v>82</v>
      </c>
      <c r="BS138" s="1" t="s">
        <v>681</v>
      </c>
      <c r="BU138" s="1" t="s">
        <v>1202</v>
      </c>
      <c r="BV138" s="2">
        <v>9660001859</v>
      </c>
      <c r="BW138" s="2"/>
    </row>
    <row r="139" spans="3:75">
      <c r="C139" s="28">
        <f t="shared" si="31"/>
        <v>1</v>
      </c>
      <c r="D139" s="19" t="str">
        <f t="shared" si="32"/>
        <v>M222C781BK8000</v>
      </c>
      <c r="E139" s="28">
        <f t="shared" si="33"/>
        <v>1</v>
      </c>
      <c r="F139" s="9">
        <f t="shared" si="34"/>
        <v>9660001860</v>
      </c>
      <c r="G139" s="10">
        <f t="shared" si="35"/>
        <v>44958</v>
      </c>
      <c r="H139" s="9" t="str">
        <f t="shared" si="36"/>
        <v>TVC23000022</v>
      </c>
      <c r="I139" s="11" t="str">
        <f t="shared" si="37"/>
        <v>MR30G(BR)|1.28.0</v>
      </c>
      <c r="J139" s="6" t="str">
        <f t="shared" si="38"/>
        <v>0850800096</v>
      </c>
      <c r="K139" s="12">
        <f t="shared" si="39"/>
        <v>8000</v>
      </c>
      <c r="L139" s="12">
        <f t="shared" si="40"/>
        <v>8000</v>
      </c>
      <c r="M139" s="6" t="str">
        <f t="shared" si="41"/>
        <v>M222C781BK</v>
      </c>
      <c r="N139" s="6" t="str">
        <f t="shared" si="42"/>
        <v>CAAU6644798</v>
      </c>
      <c r="O139" s="13" t="str">
        <f t="shared" si="43"/>
        <v>SUDUN2KSZ016947A</v>
      </c>
      <c r="P139" s="6">
        <f t="shared" si="44"/>
        <v>45031</v>
      </c>
      <c r="Q139" s="6" t="str">
        <f>VLOOKUP(AA139,'[1]TABELA MO'!$D:$D,1,0)</f>
        <v>M222C781BK</v>
      </c>
      <c r="R139" s="6" t="str">
        <f t="shared" si="45"/>
        <v>PO &gt; ok!</v>
      </c>
      <c r="V139" s="3">
        <v>44958</v>
      </c>
      <c r="W139" s="2"/>
      <c r="X139" s="1" t="s">
        <v>1069</v>
      </c>
      <c r="Y139" s="1" t="s">
        <v>27</v>
      </c>
      <c r="Z139" s="5" t="s">
        <v>89</v>
      </c>
      <c r="AA139" s="1" t="s">
        <v>368</v>
      </c>
      <c r="AB139" s="2">
        <v>8000</v>
      </c>
      <c r="AC139" s="1" t="s">
        <v>1070</v>
      </c>
      <c r="AD139" s="1" t="s">
        <v>369</v>
      </c>
      <c r="AE139" s="1" t="s">
        <v>370</v>
      </c>
      <c r="AG139" s="1" t="s">
        <v>115</v>
      </c>
      <c r="AH139" s="1" t="s">
        <v>491</v>
      </c>
      <c r="AI139" s="1" t="s">
        <v>1066</v>
      </c>
      <c r="AJ139" s="3">
        <v>44965</v>
      </c>
      <c r="AK139" s="3">
        <v>44965</v>
      </c>
      <c r="AL139" s="3">
        <v>44965</v>
      </c>
      <c r="AM139" s="3">
        <v>44965</v>
      </c>
      <c r="AN139" s="1" t="s">
        <v>587</v>
      </c>
      <c r="AO139" s="1" t="s">
        <v>1067</v>
      </c>
      <c r="AP139" s="3">
        <v>44968</v>
      </c>
      <c r="AQ139" s="3">
        <v>44968</v>
      </c>
      <c r="AR139" s="3">
        <v>44997</v>
      </c>
      <c r="AS139" s="3">
        <v>44997</v>
      </c>
      <c r="AT139" s="1" t="s">
        <v>1199</v>
      </c>
      <c r="AU139" s="1" t="s">
        <v>1068</v>
      </c>
      <c r="AV139" s="3">
        <v>45003</v>
      </c>
      <c r="AW139" s="3">
        <v>45003</v>
      </c>
      <c r="AX139" s="3">
        <v>45009</v>
      </c>
      <c r="AY139" s="3">
        <v>45009</v>
      </c>
      <c r="AZ139" s="1" t="s">
        <v>1200</v>
      </c>
      <c r="BA139" s="1" t="s">
        <v>1201</v>
      </c>
      <c r="BB139" s="3">
        <v>45019</v>
      </c>
      <c r="BC139" s="3">
        <v>45020</v>
      </c>
      <c r="BD139" s="3">
        <v>45031</v>
      </c>
      <c r="BE139" s="3">
        <v>45031</v>
      </c>
      <c r="BF139" s="3">
        <v>45033</v>
      </c>
      <c r="BG139" s="3">
        <v>45033</v>
      </c>
      <c r="BH139" s="3">
        <v>45034</v>
      </c>
      <c r="BI139" s="3">
        <v>45040</v>
      </c>
      <c r="BJ139" s="3">
        <v>45042</v>
      </c>
      <c r="BK139" s="3">
        <v>45040</v>
      </c>
      <c r="BL139" s="3">
        <v>45040</v>
      </c>
      <c r="BM139" s="3">
        <v>45051</v>
      </c>
      <c r="BN139" s="3">
        <v>45053</v>
      </c>
      <c r="BO139" s="2">
        <v>44</v>
      </c>
      <c r="BP139" s="2">
        <v>44</v>
      </c>
      <c r="BQ139" s="2">
        <v>9</v>
      </c>
      <c r="BR139" s="2">
        <v>82</v>
      </c>
      <c r="BS139" s="1" t="s">
        <v>681</v>
      </c>
      <c r="BU139" s="1" t="s">
        <v>1202</v>
      </c>
      <c r="BV139" s="2">
        <v>9660001860</v>
      </c>
      <c r="BW139" s="2"/>
    </row>
    <row r="140" spans="3:75">
      <c r="C140" s="28">
        <f t="shared" si="31"/>
        <v>1</v>
      </c>
      <c r="D140" s="19" t="str">
        <f t="shared" si="32"/>
        <v>M222C782BK6900</v>
      </c>
      <c r="E140" s="28">
        <f t="shared" si="33"/>
        <v>1</v>
      </c>
      <c r="F140" s="9">
        <f t="shared" si="34"/>
        <v>9660001846</v>
      </c>
      <c r="G140" s="10">
        <f t="shared" si="35"/>
        <v>44958</v>
      </c>
      <c r="H140" s="9" t="str">
        <f t="shared" si="36"/>
        <v>TVC23000023</v>
      </c>
      <c r="I140" s="11" t="str">
        <f t="shared" si="37"/>
        <v>EC220-G5(BR)|3.8.0</v>
      </c>
      <c r="J140" s="6" t="str">
        <f t="shared" si="38"/>
        <v>0150803952</v>
      </c>
      <c r="K140" s="12">
        <f t="shared" si="39"/>
        <v>6900</v>
      </c>
      <c r="L140" s="12">
        <f t="shared" si="40"/>
        <v>6900</v>
      </c>
      <c r="M140" s="6" t="str">
        <f t="shared" si="41"/>
        <v>M222C782BK</v>
      </c>
      <c r="N140" s="6" t="str">
        <f t="shared" si="42"/>
        <v>CAAU6036139</v>
      </c>
      <c r="O140" s="13" t="str">
        <f t="shared" si="43"/>
        <v>SUDUN2KSZ016947A</v>
      </c>
      <c r="P140" s="6">
        <f t="shared" si="44"/>
        <v>45031</v>
      </c>
      <c r="Q140" s="6" t="str">
        <f>VLOOKUP(AA140,'[1]TABELA MO'!$D:$D,1,0)</f>
        <v>M222C782BK</v>
      </c>
      <c r="R140" s="6" t="str">
        <f t="shared" si="45"/>
        <v>PO &gt; ok!</v>
      </c>
      <c r="V140" s="3">
        <v>44958</v>
      </c>
      <c r="W140" s="2"/>
      <c r="X140" s="1" t="s">
        <v>371</v>
      </c>
      <c r="Y140" s="1" t="s">
        <v>171</v>
      </c>
      <c r="Z140" s="5" t="s">
        <v>178</v>
      </c>
      <c r="AA140" s="1" t="s">
        <v>372</v>
      </c>
      <c r="AB140" s="2">
        <v>6900</v>
      </c>
      <c r="AC140" s="1" t="s">
        <v>373</v>
      </c>
      <c r="AD140" s="1" t="s">
        <v>374</v>
      </c>
      <c r="AE140" s="1" t="s">
        <v>375</v>
      </c>
      <c r="AG140" s="1" t="s">
        <v>115</v>
      </c>
      <c r="AH140" s="1" t="s">
        <v>491</v>
      </c>
      <c r="AI140" s="1" t="s">
        <v>1066</v>
      </c>
      <c r="AJ140" s="3">
        <v>44965</v>
      </c>
      <c r="AK140" s="3">
        <v>44965</v>
      </c>
      <c r="AL140" s="3">
        <v>44965</v>
      </c>
      <c r="AM140" s="3">
        <v>44965</v>
      </c>
      <c r="AN140" s="1" t="s">
        <v>587</v>
      </c>
      <c r="AO140" s="1" t="s">
        <v>1067</v>
      </c>
      <c r="AP140" s="3">
        <v>44968</v>
      </c>
      <c r="AQ140" s="3">
        <v>44968</v>
      </c>
      <c r="AR140" s="3">
        <v>44997</v>
      </c>
      <c r="AS140" s="3">
        <v>44997</v>
      </c>
      <c r="AT140" s="1" t="s">
        <v>1199</v>
      </c>
      <c r="AU140" s="1" t="s">
        <v>1068</v>
      </c>
      <c r="AV140" s="3">
        <v>45003</v>
      </c>
      <c r="AW140" s="3">
        <v>45003</v>
      </c>
      <c r="AX140" s="3">
        <v>45009</v>
      </c>
      <c r="AY140" s="3">
        <v>45009</v>
      </c>
      <c r="AZ140" s="1" t="s">
        <v>1200</v>
      </c>
      <c r="BA140" s="1" t="s">
        <v>1201</v>
      </c>
      <c r="BB140" s="3">
        <v>45019</v>
      </c>
      <c r="BC140" s="3">
        <v>45020</v>
      </c>
      <c r="BD140" s="3">
        <v>45031</v>
      </c>
      <c r="BE140" s="3">
        <v>45031</v>
      </c>
      <c r="BF140" s="3">
        <v>45033</v>
      </c>
      <c r="BG140" s="3">
        <v>45033</v>
      </c>
      <c r="BH140" s="3">
        <v>45034</v>
      </c>
      <c r="BI140" s="3">
        <v>45035</v>
      </c>
      <c r="BJ140" s="3">
        <v>45042</v>
      </c>
      <c r="BK140" s="3">
        <v>45035</v>
      </c>
      <c r="BL140" s="3">
        <v>45035</v>
      </c>
      <c r="BM140" s="3">
        <v>45051</v>
      </c>
      <c r="BN140" s="3">
        <v>45053</v>
      </c>
      <c r="BO140" s="2">
        <v>44</v>
      </c>
      <c r="BP140" s="2">
        <v>44</v>
      </c>
      <c r="BQ140" s="2">
        <v>4</v>
      </c>
      <c r="BR140" s="2">
        <v>77</v>
      </c>
      <c r="BS140" s="1" t="s">
        <v>681</v>
      </c>
      <c r="BU140" s="1" t="s">
        <v>1202</v>
      </c>
      <c r="BV140" s="2">
        <v>9660001846</v>
      </c>
      <c r="BW140" s="2"/>
    </row>
    <row r="141" spans="3:75">
      <c r="C141" s="28">
        <f t="shared" si="31"/>
        <v>1</v>
      </c>
      <c r="D141" s="19" t="str">
        <f t="shared" si="32"/>
        <v>M222C783BK6900</v>
      </c>
      <c r="E141" s="28">
        <f t="shared" si="33"/>
        <v>1</v>
      </c>
      <c r="F141" s="9">
        <f t="shared" si="34"/>
        <v>9660001847</v>
      </c>
      <c r="G141" s="10">
        <f t="shared" si="35"/>
        <v>44958</v>
      </c>
      <c r="H141" s="9" t="str">
        <f t="shared" si="36"/>
        <v>TVC23000024</v>
      </c>
      <c r="I141" s="11" t="str">
        <f t="shared" si="37"/>
        <v>EC220-G5(BR)|3.8.0</v>
      </c>
      <c r="J141" s="6" t="str">
        <f t="shared" si="38"/>
        <v>0150803952</v>
      </c>
      <c r="K141" s="12">
        <f t="shared" si="39"/>
        <v>6900</v>
      </c>
      <c r="L141" s="12">
        <f t="shared" si="40"/>
        <v>6900</v>
      </c>
      <c r="M141" s="6" t="str">
        <f t="shared" si="41"/>
        <v>M222C783BK</v>
      </c>
      <c r="N141" s="6" t="str">
        <f t="shared" si="42"/>
        <v>MRSU5279424</v>
      </c>
      <c r="O141" s="13" t="str">
        <f t="shared" si="43"/>
        <v>SUDUN2KSZ016947A</v>
      </c>
      <c r="P141" s="6">
        <f t="shared" si="44"/>
        <v>45031</v>
      </c>
      <c r="Q141" s="6" t="str">
        <f>VLOOKUP(AA141,'[1]TABELA MO'!$D:$D,1,0)</f>
        <v>M222C783BK</v>
      </c>
      <c r="R141" s="6" t="str">
        <f t="shared" si="45"/>
        <v>PO &gt; ok!</v>
      </c>
      <c r="V141" s="3">
        <v>44958</v>
      </c>
      <c r="W141" s="2"/>
      <c r="X141" s="1" t="s">
        <v>1071</v>
      </c>
      <c r="Y141" s="1" t="s">
        <v>171</v>
      </c>
      <c r="Z141" s="5" t="s">
        <v>178</v>
      </c>
      <c r="AA141" s="1" t="s">
        <v>376</v>
      </c>
      <c r="AB141" s="2">
        <v>6900</v>
      </c>
      <c r="AC141" s="1" t="s">
        <v>377</v>
      </c>
      <c r="AD141" s="1" t="s">
        <v>378</v>
      </c>
      <c r="AE141" s="1" t="s">
        <v>379</v>
      </c>
      <c r="AG141" s="1" t="s">
        <v>115</v>
      </c>
      <c r="AH141" s="1" t="s">
        <v>491</v>
      </c>
      <c r="AI141" s="1" t="s">
        <v>1066</v>
      </c>
      <c r="AJ141" s="3">
        <v>44965</v>
      </c>
      <c r="AK141" s="3">
        <v>44965</v>
      </c>
      <c r="AL141" s="3">
        <v>44965</v>
      </c>
      <c r="AM141" s="3">
        <v>44965</v>
      </c>
      <c r="AN141" s="1" t="s">
        <v>587</v>
      </c>
      <c r="AO141" s="1" t="s">
        <v>1067</v>
      </c>
      <c r="AP141" s="3">
        <v>44968</v>
      </c>
      <c r="AQ141" s="3">
        <v>44968</v>
      </c>
      <c r="AR141" s="3">
        <v>44997</v>
      </c>
      <c r="AS141" s="3">
        <v>44997</v>
      </c>
      <c r="AT141" s="1" t="s">
        <v>1199</v>
      </c>
      <c r="AU141" s="1" t="s">
        <v>1068</v>
      </c>
      <c r="AV141" s="3">
        <v>45003</v>
      </c>
      <c r="AW141" s="3">
        <v>45003</v>
      </c>
      <c r="AX141" s="3">
        <v>45009</v>
      </c>
      <c r="AY141" s="3">
        <v>45009</v>
      </c>
      <c r="AZ141" s="1" t="s">
        <v>1200</v>
      </c>
      <c r="BA141" s="1" t="s">
        <v>1201</v>
      </c>
      <c r="BB141" s="3">
        <v>45019</v>
      </c>
      <c r="BC141" s="3">
        <v>45020</v>
      </c>
      <c r="BD141" s="3">
        <v>45031</v>
      </c>
      <c r="BE141" s="3">
        <v>45031</v>
      </c>
      <c r="BF141" s="3">
        <v>45033</v>
      </c>
      <c r="BG141" s="3">
        <v>45033</v>
      </c>
      <c r="BH141" s="3">
        <v>45034</v>
      </c>
      <c r="BI141" s="3">
        <v>45035</v>
      </c>
      <c r="BJ141" s="3">
        <v>45042</v>
      </c>
      <c r="BK141" s="3">
        <v>45035</v>
      </c>
      <c r="BL141" s="3">
        <v>45035</v>
      </c>
      <c r="BM141" s="3">
        <v>45051</v>
      </c>
      <c r="BN141" s="3">
        <v>45053</v>
      </c>
      <c r="BO141" s="2">
        <v>44</v>
      </c>
      <c r="BP141" s="2">
        <v>44</v>
      </c>
      <c r="BQ141" s="2">
        <v>4</v>
      </c>
      <c r="BR141" s="2">
        <v>77</v>
      </c>
      <c r="BS141" s="1" t="s">
        <v>681</v>
      </c>
      <c r="BU141" s="1" t="s">
        <v>1202</v>
      </c>
      <c r="BV141" s="2">
        <v>9660001847</v>
      </c>
      <c r="BW141" s="2"/>
    </row>
    <row r="142" spans="3:75">
      <c r="C142" s="28">
        <f t="shared" si="31"/>
        <v>1</v>
      </c>
      <c r="D142" s="19" t="str">
        <f t="shared" si="32"/>
        <v>M222C784BK6900</v>
      </c>
      <c r="E142" s="28">
        <f t="shared" si="33"/>
        <v>1</v>
      </c>
      <c r="F142" s="9">
        <f t="shared" si="34"/>
        <v>9660001848</v>
      </c>
      <c r="G142" s="10">
        <f t="shared" si="35"/>
        <v>44958</v>
      </c>
      <c r="H142" s="9" t="str">
        <f t="shared" si="36"/>
        <v>TVC23000025</v>
      </c>
      <c r="I142" s="11" t="str">
        <f t="shared" si="37"/>
        <v>EC220-G5(BR)|3.8.0</v>
      </c>
      <c r="J142" s="6" t="str">
        <f t="shared" si="38"/>
        <v>0150803952</v>
      </c>
      <c r="K142" s="12">
        <f t="shared" si="39"/>
        <v>6900</v>
      </c>
      <c r="L142" s="12">
        <f t="shared" si="40"/>
        <v>6900</v>
      </c>
      <c r="M142" s="6" t="str">
        <f t="shared" si="41"/>
        <v>M222C784BK</v>
      </c>
      <c r="N142" s="6" t="str">
        <f t="shared" si="42"/>
        <v>MRSU5409873</v>
      </c>
      <c r="O142" s="13" t="str">
        <f t="shared" si="43"/>
        <v>SUDUN2KSZ016947A</v>
      </c>
      <c r="P142" s="6">
        <f t="shared" si="44"/>
        <v>45031</v>
      </c>
      <c r="Q142" s="6" t="str">
        <f>VLOOKUP(AA142,'[1]TABELA MO'!$D:$D,1,0)</f>
        <v>M222C784BK</v>
      </c>
      <c r="R142" s="6" t="str">
        <f t="shared" si="45"/>
        <v>PO &gt; ok!</v>
      </c>
      <c r="V142" s="3">
        <v>44958</v>
      </c>
      <c r="W142" s="2"/>
      <c r="X142" s="1" t="s">
        <v>1072</v>
      </c>
      <c r="Y142" s="1" t="s">
        <v>171</v>
      </c>
      <c r="Z142" s="5" t="s">
        <v>178</v>
      </c>
      <c r="AA142" s="1" t="s">
        <v>380</v>
      </c>
      <c r="AB142" s="2">
        <v>6900</v>
      </c>
      <c r="AC142" s="1" t="s">
        <v>381</v>
      </c>
      <c r="AD142" s="1" t="s">
        <v>382</v>
      </c>
      <c r="AE142" s="1" t="s">
        <v>383</v>
      </c>
      <c r="AG142" s="1" t="s">
        <v>115</v>
      </c>
      <c r="AH142" s="1" t="s">
        <v>491</v>
      </c>
      <c r="AI142" s="1" t="s">
        <v>1066</v>
      </c>
      <c r="AJ142" s="3">
        <v>44965</v>
      </c>
      <c r="AK142" s="3">
        <v>44965</v>
      </c>
      <c r="AL142" s="3">
        <v>44965</v>
      </c>
      <c r="AM142" s="3">
        <v>44965</v>
      </c>
      <c r="AN142" s="1" t="s">
        <v>587</v>
      </c>
      <c r="AO142" s="1" t="s">
        <v>1067</v>
      </c>
      <c r="AP142" s="3">
        <v>44968</v>
      </c>
      <c r="AQ142" s="3">
        <v>44968</v>
      </c>
      <c r="AR142" s="3">
        <v>44997</v>
      </c>
      <c r="AS142" s="3">
        <v>44997</v>
      </c>
      <c r="AT142" s="1" t="s">
        <v>1199</v>
      </c>
      <c r="AU142" s="1" t="s">
        <v>1068</v>
      </c>
      <c r="AV142" s="3">
        <v>45003</v>
      </c>
      <c r="AW142" s="3">
        <v>45003</v>
      </c>
      <c r="AX142" s="3">
        <v>45009</v>
      </c>
      <c r="AY142" s="3">
        <v>45009</v>
      </c>
      <c r="AZ142" s="1" t="s">
        <v>1200</v>
      </c>
      <c r="BA142" s="1" t="s">
        <v>1201</v>
      </c>
      <c r="BB142" s="3">
        <v>45019</v>
      </c>
      <c r="BC142" s="3">
        <v>45020</v>
      </c>
      <c r="BD142" s="3">
        <v>45031</v>
      </c>
      <c r="BE142" s="3">
        <v>45031</v>
      </c>
      <c r="BF142" s="3">
        <v>45033</v>
      </c>
      <c r="BG142" s="3">
        <v>45033</v>
      </c>
      <c r="BH142" s="3">
        <v>45034</v>
      </c>
      <c r="BI142" s="3">
        <v>45035</v>
      </c>
      <c r="BJ142" s="3">
        <v>45042</v>
      </c>
      <c r="BK142" s="3">
        <v>45035</v>
      </c>
      <c r="BL142" s="3">
        <v>45035</v>
      </c>
      <c r="BM142" s="3">
        <v>45051</v>
      </c>
      <c r="BN142" s="3">
        <v>45053</v>
      </c>
      <c r="BO142" s="2">
        <v>44</v>
      </c>
      <c r="BP142" s="2">
        <v>44</v>
      </c>
      <c r="BQ142" s="2">
        <v>4</v>
      </c>
      <c r="BR142" s="2">
        <v>77</v>
      </c>
      <c r="BS142" s="1" t="s">
        <v>681</v>
      </c>
      <c r="BU142" s="1" t="s">
        <v>1202</v>
      </c>
      <c r="BV142" s="2">
        <v>9660001848</v>
      </c>
      <c r="BW142" s="2"/>
    </row>
    <row r="143" spans="3:75">
      <c r="C143" s="28">
        <f t="shared" si="31"/>
        <v>1</v>
      </c>
      <c r="D143" s="19" t="str">
        <f t="shared" si="32"/>
        <v>M222C785BK8000</v>
      </c>
      <c r="E143" s="28">
        <f t="shared" si="33"/>
        <v>1</v>
      </c>
      <c r="F143" s="9">
        <f t="shared" si="34"/>
        <v>9660001861</v>
      </c>
      <c r="G143" s="10">
        <f t="shared" si="35"/>
        <v>44958</v>
      </c>
      <c r="H143" s="9" t="str">
        <f t="shared" si="36"/>
        <v>TVC23000026</v>
      </c>
      <c r="I143" s="11" t="str">
        <f t="shared" si="37"/>
        <v>MR30G(BR)|1.28.0</v>
      </c>
      <c r="J143" s="6" t="str">
        <f t="shared" si="38"/>
        <v>0850800096</v>
      </c>
      <c r="K143" s="12">
        <f t="shared" si="39"/>
        <v>8000</v>
      </c>
      <c r="L143" s="12">
        <f t="shared" si="40"/>
        <v>8000</v>
      </c>
      <c r="M143" s="6" t="str">
        <f t="shared" si="41"/>
        <v>M222C785BK</v>
      </c>
      <c r="N143" s="6" t="str">
        <f t="shared" si="42"/>
        <v>SUDU6857474</v>
      </c>
      <c r="O143" s="13" t="str">
        <f t="shared" si="43"/>
        <v>SUDUN2KSZ016947A</v>
      </c>
      <c r="P143" s="6">
        <f t="shared" si="44"/>
        <v>45031</v>
      </c>
      <c r="Q143" s="6" t="str">
        <f>VLOOKUP(AA143,'[1]TABELA MO'!$D:$D,1,0)</f>
        <v>M222C785BK</v>
      </c>
      <c r="R143" s="6" t="str">
        <f t="shared" si="45"/>
        <v>PO &gt; ok!</v>
      </c>
      <c r="V143" s="3">
        <v>44958</v>
      </c>
      <c r="W143" s="2"/>
      <c r="X143" s="1" t="s">
        <v>1073</v>
      </c>
      <c r="Y143" s="1" t="s">
        <v>27</v>
      </c>
      <c r="Z143" s="5" t="s">
        <v>89</v>
      </c>
      <c r="AA143" s="1" t="s">
        <v>384</v>
      </c>
      <c r="AB143" s="2">
        <v>8000</v>
      </c>
      <c r="AC143" s="1" t="s">
        <v>1074</v>
      </c>
      <c r="AD143" s="1" t="s">
        <v>385</v>
      </c>
      <c r="AE143" s="1" t="s">
        <v>386</v>
      </c>
      <c r="AG143" s="1" t="s">
        <v>115</v>
      </c>
      <c r="AH143" s="1" t="s">
        <v>491</v>
      </c>
      <c r="AI143" s="1" t="s">
        <v>1066</v>
      </c>
      <c r="AJ143" s="3">
        <v>44965</v>
      </c>
      <c r="AK143" s="3">
        <v>44965</v>
      </c>
      <c r="AL143" s="3">
        <v>44965</v>
      </c>
      <c r="AM143" s="3">
        <v>44965</v>
      </c>
      <c r="AN143" s="1" t="s">
        <v>587</v>
      </c>
      <c r="AO143" s="1" t="s">
        <v>1067</v>
      </c>
      <c r="AP143" s="3">
        <v>44968</v>
      </c>
      <c r="AQ143" s="3">
        <v>44968</v>
      </c>
      <c r="AR143" s="3">
        <v>44997</v>
      </c>
      <c r="AS143" s="3">
        <v>44997</v>
      </c>
      <c r="AT143" s="1" t="s">
        <v>1199</v>
      </c>
      <c r="AU143" s="1" t="s">
        <v>1068</v>
      </c>
      <c r="AV143" s="3">
        <v>45003</v>
      </c>
      <c r="AW143" s="3">
        <v>45003</v>
      </c>
      <c r="AX143" s="3">
        <v>45009</v>
      </c>
      <c r="AY143" s="3">
        <v>45009</v>
      </c>
      <c r="AZ143" s="1" t="s">
        <v>1200</v>
      </c>
      <c r="BA143" s="1" t="s">
        <v>1201</v>
      </c>
      <c r="BB143" s="3">
        <v>45019</v>
      </c>
      <c r="BC143" s="3">
        <v>45020</v>
      </c>
      <c r="BD143" s="3">
        <v>45031</v>
      </c>
      <c r="BE143" s="3">
        <v>45031</v>
      </c>
      <c r="BF143" s="3">
        <v>45033</v>
      </c>
      <c r="BG143" s="3">
        <v>45033</v>
      </c>
      <c r="BH143" s="3">
        <v>45034</v>
      </c>
      <c r="BI143" s="3">
        <v>45040</v>
      </c>
      <c r="BJ143" s="3">
        <v>45042</v>
      </c>
      <c r="BK143" s="3">
        <v>45040</v>
      </c>
      <c r="BL143" s="3">
        <v>45040</v>
      </c>
      <c r="BM143" s="3">
        <v>45051</v>
      </c>
      <c r="BN143" s="3">
        <v>45053</v>
      </c>
      <c r="BO143" s="2">
        <v>44</v>
      </c>
      <c r="BP143" s="2">
        <v>44</v>
      </c>
      <c r="BQ143" s="2">
        <v>9</v>
      </c>
      <c r="BR143" s="2">
        <v>82</v>
      </c>
      <c r="BS143" s="1" t="s">
        <v>681</v>
      </c>
      <c r="BU143" s="1" t="s">
        <v>1202</v>
      </c>
      <c r="BV143" s="2">
        <v>9660001861</v>
      </c>
      <c r="BW143" s="2"/>
    </row>
    <row r="144" spans="3:75">
      <c r="C144" s="28">
        <f t="shared" si="31"/>
        <v>1</v>
      </c>
      <c r="D144" s="19" t="str">
        <f t="shared" si="32"/>
        <v>M222C786BK8000</v>
      </c>
      <c r="E144" s="28">
        <f t="shared" si="33"/>
        <v>1</v>
      </c>
      <c r="F144" s="9">
        <f t="shared" si="34"/>
        <v>9660001862</v>
      </c>
      <c r="G144" s="10">
        <f t="shared" si="35"/>
        <v>44958</v>
      </c>
      <c r="H144" s="9" t="str">
        <f t="shared" si="36"/>
        <v>TVC23000027</v>
      </c>
      <c r="I144" s="11" t="str">
        <f t="shared" si="37"/>
        <v>MR30G(BR)|1.28.0</v>
      </c>
      <c r="J144" s="6" t="str">
        <f t="shared" si="38"/>
        <v>0850800096</v>
      </c>
      <c r="K144" s="12">
        <f t="shared" si="39"/>
        <v>8000</v>
      </c>
      <c r="L144" s="12">
        <f t="shared" si="40"/>
        <v>8000</v>
      </c>
      <c r="M144" s="6" t="str">
        <f t="shared" si="41"/>
        <v>M222C786BK</v>
      </c>
      <c r="N144" s="6" t="str">
        <f t="shared" si="42"/>
        <v>HASU4131793</v>
      </c>
      <c r="O144" s="13" t="str">
        <f t="shared" si="43"/>
        <v>SUDUN2KSZ016947A</v>
      </c>
      <c r="P144" s="6">
        <f t="shared" si="44"/>
        <v>45031</v>
      </c>
      <c r="Q144" s="6" t="str">
        <f>VLOOKUP(AA144,'[1]TABELA MO'!$D:$D,1,0)</f>
        <v>M222C786BK</v>
      </c>
      <c r="R144" s="6" t="str">
        <f t="shared" si="45"/>
        <v>PO &gt; ok!</v>
      </c>
      <c r="V144" s="3">
        <v>44958</v>
      </c>
      <c r="W144" s="2"/>
      <c r="X144" s="1" t="s">
        <v>1075</v>
      </c>
      <c r="Y144" s="1" t="s">
        <v>27</v>
      </c>
      <c r="Z144" s="5" t="s">
        <v>89</v>
      </c>
      <c r="AA144" s="1" t="s">
        <v>387</v>
      </c>
      <c r="AB144" s="2">
        <v>8000</v>
      </c>
      <c r="AC144" s="1" t="s">
        <v>1076</v>
      </c>
      <c r="AD144" s="1" t="s">
        <v>388</v>
      </c>
      <c r="AE144" s="1" t="s">
        <v>389</v>
      </c>
      <c r="AG144" s="1" t="s">
        <v>115</v>
      </c>
      <c r="AH144" s="1" t="s">
        <v>491</v>
      </c>
      <c r="AI144" s="1" t="s">
        <v>1066</v>
      </c>
      <c r="AJ144" s="3">
        <v>44965</v>
      </c>
      <c r="AK144" s="3">
        <v>44965</v>
      </c>
      <c r="AL144" s="3">
        <v>44965</v>
      </c>
      <c r="AM144" s="3">
        <v>44965</v>
      </c>
      <c r="AN144" s="1" t="s">
        <v>587</v>
      </c>
      <c r="AO144" s="1" t="s">
        <v>1067</v>
      </c>
      <c r="AP144" s="3">
        <v>44968</v>
      </c>
      <c r="AQ144" s="3">
        <v>44968</v>
      </c>
      <c r="AR144" s="3">
        <v>44997</v>
      </c>
      <c r="AS144" s="3">
        <v>44997</v>
      </c>
      <c r="AT144" s="1" t="s">
        <v>1199</v>
      </c>
      <c r="AU144" s="1" t="s">
        <v>1068</v>
      </c>
      <c r="AV144" s="3">
        <v>45003</v>
      </c>
      <c r="AW144" s="3">
        <v>45003</v>
      </c>
      <c r="AX144" s="3">
        <v>45009</v>
      </c>
      <c r="AY144" s="3">
        <v>45009</v>
      </c>
      <c r="AZ144" s="1" t="s">
        <v>1200</v>
      </c>
      <c r="BA144" s="1" t="s">
        <v>1201</v>
      </c>
      <c r="BB144" s="3">
        <v>45019</v>
      </c>
      <c r="BC144" s="3">
        <v>45020</v>
      </c>
      <c r="BD144" s="3">
        <v>45031</v>
      </c>
      <c r="BE144" s="3">
        <v>45031</v>
      </c>
      <c r="BF144" s="3">
        <v>45033</v>
      </c>
      <c r="BG144" s="3">
        <v>45033</v>
      </c>
      <c r="BH144" s="3">
        <v>45034</v>
      </c>
      <c r="BI144" s="3">
        <v>45036</v>
      </c>
      <c r="BJ144" s="3">
        <v>45042</v>
      </c>
      <c r="BK144" s="3">
        <v>45036</v>
      </c>
      <c r="BL144" s="3">
        <v>45036</v>
      </c>
      <c r="BM144" s="3">
        <v>45051</v>
      </c>
      <c r="BN144" s="3">
        <v>45053</v>
      </c>
      <c r="BO144" s="2">
        <v>44</v>
      </c>
      <c r="BP144" s="2">
        <v>44</v>
      </c>
      <c r="BQ144" s="2">
        <v>5</v>
      </c>
      <c r="BR144" s="2">
        <v>78</v>
      </c>
      <c r="BS144" s="1" t="s">
        <v>681</v>
      </c>
      <c r="BU144" s="1" t="s">
        <v>1202</v>
      </c>
      <c r="BV144" s="2">
        <v>9660001862</v>
      </c>
      <c r="BW144" s="2"/>
    </row>
    <row r="145" spans="3:75">
      <c r="C145" s="28">
        <f t="shared" si="31"/>
        <v>1</v>
      </c>
      <c r="D145" s="19" t="str">
        <f t="shared" si="32"/>
        <v>M222C787BK6900</v>
      </c>
      <c r="E145" s="28">
        <f t="shared" si="33"/>
        <v>1</v>
      </c>
      <c r="F145" s="9">
        <f t="shared" si="34"/>
        <v>9660001849</v>
      </c>
      <c r="G145" s="10">
        <f t="shared" si="35"/>
        <v>44959</v>
      </c>
      <c r="H145" s="9" t="str">
        <f t="shared" si="36"/>
        <v>TVC23000028</v>
      </c>
      <c r="I145" s="11" t="str">
        <f t="shared" si="37"/>
        <v>EC220-G5(BR)|3.8.0</v>
      </c>
      <c r="J145" s="6" t="str">
        <f t="shared" si="38"/>
        <v>0150803952</v>
      </c>
      <c r="K145" s="12">
        <f t="shared" si="39"/>
        <v>6900</v>
      </c>
      <c r="L145" s="12">
        <f t="shared" si="40"/>
        <v>6900</v>
      </c>
      <c r="M145" s="6" t="str">
        <f t="shared" si="41"/>
        <v>M222C787BK</v>
      </c>
      <c r="N145" s="6" t="str">
        <f t="shared" si="42"/>
        <v>TCKU6029213</v>
      </c>
      <c r="O145" s="13" t="str">
        <f t="shared" si="43"/>
        <v>SUDUN2KSZ016947A</v>
      </c>
      <c r="P145" s="6">
        <f t="shared" si="44"/>
        <v>45031</v>
      </c>
      <c r="Q145" s="6" t="str">
        <f>VLOOKUP(AA145,'[1]TABELA MO'!$D:$D,1,0)</f>
        <v>M222C787BK</v>
      </c>
      <c r="R145" s="6" t="str">
        <f t="shared" si="45"/>
        <v>PO &gt; ok!</v>
      </c>
      <c r="V145" s="3">
        <v>44959</v>
      </c>
      <c r="W145" s="2"/>
      <c r="X145" s="1" t="s">
        <v>1077</v>
      </c>
      <c r="Y145" s="1" t="s">
        <v>171</v>
      </c>
      <c r="Z145" s="5" t="s">
        <v>178</v>
      </c>
      <c r="AA145" s="1" t="s">
        <v>390</v>
      </c>
      <c r="AB145" s="2">
        <v>6900</v>
      </c>
      <c r="AC145" s="1" t="s">
        <v>391</v>
      </c>
      <c r="AD145" s="1" t="s">
        <v>392</v>
      </c>
      <c r="AE145" s="1" t="s">
        <v>393</v>
      </c>
      <c r="AG145" s="1" t="s">
        <v>115</v>
      </c>
      <c r="AH145" s="1" t="s">
        <v>491</v>
      </c>
      <c r="AI145" s="1" t="s">
        <v>1066</v>
      </c>
      <c r="AJ145" s="3">
        <v>44965</v>
      </c>
      <c r="AK145" s="3">
        <v>44965</v>
      </c>
      <c r="AL145" s="3">
        <v>44965</v>
      </c>
      <c r="AM145" s="3">
        <v>44965</v>
      </c>
      <c r="AN145" s="1" t="s">
        <v>587</v>
      </c>
      <c r="AO145" s="1" t="s">
        <v>1067</v>
      </c>
      <c r="AP145" s="3">
        <v>44968</v>
      </c>
      <c r="AQ145" s="3">
        <v>44968</v>
      </c>
      <c r="AR145" s="3">
        <v>44997</v>
      </c>
      <c r="AS145" s="3">
        <v>44997</v>
      </c>
      <c r="AT145" s="1" t="s">
        <v>1199</v>
      </c>
      <c r="AU145" s="1" t="s">
        <v>1068</v>
      </c>
      <c r="AV145" s="3">
        <v>45003</v>
      </c>
      <c r="AW145" s="3">
        <v>45003</v>
      </c>
      <c r="AX145" s="3">
        <v>45009</v>
      </c>
      <c r="AY145" s="3">
        <v>45009</v>
      </c>
      <c r="AZ145" s="1" t="s">
        <v>1200</v>
      </c>
      <c r="BA145" s="1" t="s">
        <v>1201</v>
      </c>
      <c r="BB145" s="3">
        <v>45019</v>
      </c>
      <c r="BC145" s="3">
        <v>45020</v>
      </c>
      <c r="BD145" s="3">
        <v>45031</v>
      </c>
      <c r="BE145" s="3">
        <v>45031</v>
      </c>
      <c r="BF145" s="3">
        <v>45033</v>
      </c>
      <c r="BG145" s="3">
        <v>45033</v>
      </c>
      <c r="BH145" s="3">
        <v>45034</v>
      </c>
      <c r="BI145" s="3">
        <v>45036</v>
      </c>
      <c r="BJ145" s="3">
        <v>45042</v>
      </c>
      <c r="BK145" s="3">
        <v>45036</v>
      </c>
      <c r="BL145" s="3">
        <v>45036</v>
      </c>
      <c r="BM145" s="3">
        <v>45051</v>
      </c>
      <c r="BN145" s="3">
        <v>45053</v>
      </c>
      <c r="BO145" s="2">
        <v>44</v>
      </c>
      <c r="BP145" s="2">
        <v>44</v>
      </c>
      <c r="BQ145" s="2">
        <v>5</v>
      </c>
      <c r="BR145" s="2">
        <v>77</v>
      </c>
      <c r="BS145" s="1" t="s">
        <v>681</v>
      </c>
      <c r="BU145" s="1" t="s">
        <v>1202</v>
      </c>
      <c r="BV145" s="2">
        <v>9660001849</v>
      </c>
      <c r="BW145" s="2"/>
    </row>
    <row r="146" spans="3:75">
      <c r="C146" s="28">
        <f t="shared" si="31"/>
        <v>1</v>
      </c>
      <c r="D146" s="19" t="str">
        <f t="shared" si="32"/>
        <v>M222C788BK6900</v>
      </c>
      <c r="E146" s="28">
        <f t="shared" si="33"/>
        <v>1</v>
      </c>
      <c r="F146" s="9">
        <f t="shared" si="34"/>
        <v>9660001850</v>
      </c>
      <c r="G146" s="10">
        <f t="shared" si="35"/>
        <v>44959</v>
      </c>
      <c r="H146" s="9" t="str">
        <f t="shared" si="36"/>
        <v>TVC23000029</v>
      </c>
      <c r="I146" s="11" t="str">
        <f t="shared" si="37"/>
        <v>EC220-G5(BR)|3.8.0</v>
      </c>
      <c r="J146" s="6" t="str">
        <f t="shared" si="38"/>
        <v>0150803952</v>
      </c>
      <c r="K146" s="12">
        <f t="shared" si="39"/>
        <v>6900</v>
      </c>
      <c r="L146" s="12">
        <f t="shared" si="40"/>
        <v>6900</v>
      </c>
      <c r="M146" s="6" t="str">
        <f t="shared" si="41"/>
        <v>M222C788BK</v>
      </c>
      <c r="N146" s="6" t="str">
        <f t="shared" si="42"/>
        <v>MRKU2062957</v>
      </c>
      <c r="O146" s="13" t="str">
        <f t="shared" si="43"/>
        <v>SUDUN2KSZ016947A</v>
      </c>
      <c r="P146" s="6">
        <f t="shared" si="44"/>
        <v>45031</v>
      </c>
      <c r="Q146" s="6" t="str">
        <f>VLOOKUP(AA146,'[1]TABELA MO'!$D:$D,1,0)</f>
        <v>M222C788BK</v>
      </c>
      <c r="R146" s="6" t="str">
        <f t="shared" si="45"/>
        <v>PO &gt; ok!</v>
      </c>
      <c r="V146" s="3">
        <v>44959</v>
      </c>
      <c r="W146" s="2"/>
      <c r="X146" s="1" t="s">
        <v>1078</v>
      </c>
      <c r="Y146" s="1" t="s">
        <v>171</v>
      </c>
      <c r="Z146" s="5" t="s">
        <v>178</v>
      </c>
      <c r="AA146" s="1" t="s">
        <v>394</v>
      </c>
      <c r="AB146" s="2">
        <v>6900</v>
      </c>
      <c r="AC146" s="1" t="s">
        <v>395</v>
      </c>
      <c r="AD146" s="1" t="s">
        <v>396</v>
      </c>
      <c r="AE146" s="1" t="s">
        <v>397</v>
      </c>
      <c r="AG146" s="1" t="s">
        <v>115</v>
      </c>
      <c r="AH146" s="1" t="s">
        <v>491</v>
      </c>
      <c r="AI146" s="1" t="s">
        <v>1066</v>
      </c>
      <c r="AJ146" s="3">
        <v>44965</v>
      </c>
      <c r="AK146" s="3">
        <v>44965</v>
      </c>
      <c r="AL146" s="3">
        <v>44965</v>
      </c>
      <c r="AM146" s="3">
        <v>44965</v>
      </c>
      <c r="AN146" s="1" t="s">
        <v>587</v>
      </c>
      <c r="AO146" s="1" t="s">
        <v>1067</v>
      </c>
      <c r="AP146" s="3">
        <v>44968</v>
      </c>
      <c r="AQ146" s="3">
        <v>44968</v>
      </c>
      <c r="AR146" s="3">
        <v>44997</v>
      </c>
      <c r="AS146" s="3">
        <v>44997</v>
      </c>
      <c r="AT146" s="1" t="s">
        <v>1199</v>
      </c>
      <c r="AU146" s="1" t="s">
        <v>1068</v>
      </c>
      <c r="AV146" s="3">
        <v>45003</v>
      </c>
      <c r="AW146" s="3">
        <v>45003</v>
      </c>
      <c r="AX146" s="3">
        <v>45009</v>
      </c>
      <c r="AY146" s="3">
        <v>45009</v>
      </c>
      <c r="AZ146" s="1" t="s">
        <v>1200</v>
      </c>
      <c r="BA146" s="1" t="s">
        <v>1201</v>
      </c>
      <c r="BB146" s="3">
        <v>45019</v>
      </c>
      <c r="BC146" s="3">
        <v>45020</v>
      </c>
      <c r="BD146" s="3">
        <v>45031</v>
      </c>
      <c r="BE146" s="3">
        <v>45031</v>
      </c>
      <c r="BF146" s="3">
        <v>45033</v>
      </c>
      <c r="BG146" s="3">
        <v>45033</v>
      </c>
      <c r="BH146" s="3">
        <v>45034</v>
      </c>
      <c r="BI146" s="3">
        <v>45036</v>
      </c>
      <c r="BJ146" s="3">
        <v>45042</v>
      </c>
      <c r="BK146" s="3">
        <v>45036</v>
      </c>
      <c r="BL146" s="3">
        <v>45036</v>
      </c>
      <c r="BM146" s="3">
        <v>45051</v>
      </c>
      <c r="BN146" s="3">
        <v>45053</v>
      </c>
      <c r="BO146" s="2">
        <v>44</v>
      </c>
      <c r="BP146" s="2">
        <v>44</v>
      </c>
      <c r="BQ146" s="2">
        <v>5</v>
      </c>
      <c r="BR146" s="2">
        <v>77</v>
      </c>
      <c r="BS146" s="1" t="s">
        <v>681</v>
      </c>
      <c r="BU146" s="1" t="s">
        <v>1202</v>
      </c>
      <c r="BV146" s="2">
        <v>9660001850</v>
      </c>
      <c r="BW146" s="2"/>
    </row>
    <row r="147" spans="3:75">
      <c r="C147" s="28">
        <f t="shared" si="31"/>
        <v>1</v>
      </c>
      <c r="D147" s="19" t="str">
        <f t="shared" si="32"/>
        <v>M22310C0BK6900</v>
      </c>
      <c r="E147" s="28">
        <f t="shared" si="33"/>
        <v>1</v>
      </c>
      <c r="F147" s="9">
        <f t="shared" si="34"/>
        <v>9660001851</v>
      </c>
      <c r="G147" s="10">
        <f t="shared" si="35"/>
        <v>44959</v>
      </c>
      <c r="H147" s="9" t="str">
        <f t="shared" si="36"/>
        <v>TVC23000030</v>
      </c>
      <c r="I147" s="11" t="str">
        <f t="shared" si="37"/>
        <v>EC220-G5(BR)|3.8.0</v>
      </c>
      <c r="J147" s="6" t="str">
        <f t="shared" si="38"/>
        <v>0150803952</v>
      </c>
      <c r="K147" s="12">
        <f t="shared" si="39"/>
        <v>6900</v>
      </c>
      <c r="L147" s="12">
        <f t="shared" si="40"/>
        <v>6900</v>
      </c>
      <c r="M147" s="6" t="str">
        <f t="shared" si="41"/>
        <v>M22310C0BK</v>
      </c>
      <c r="N147" s="6" t="str">
        <f t="shared" si="42"/>
        <v>SEKU5670020</v>
      </c>
      <c r="O147" s="13" t="str">
        <f t="shared" si="43"/>
        <v>SZX230066692</v>
      </c>
      <c r="P147" s="6">
        <f t="shared" si="44"/>
        <v>45014</v>
      </c>
      <c r="Q147" s="6" t="str">
        <f>VLOOKUP(AA147,'[1]TABELA MO'!$D:$D,1,0)</f>
        <v>M22310C0BK</v>
      </c>
      <c r="R147" s="6" t="str">
        <f t="shared" si="45"/>
        <v>PO &gt; ok!</v>
      </c>
      <c r="V147" s="3">
        <v>44959</v>
      </c>
      <c r="W147" s="2">
        <v>69</v>
      </c>
      <c r="X147" s="1" t="s">
        <v>1079</v>
      </c>
      <c r="Y147" s="1" t="s">
        <v>171</v>
      </c>
      <c r="Z147" s="5" t="s">
        <v>178</v>
      </c>
      <c r="AA147" s="1" t="s">
        <v>398</v>
      </c>
      <c r="AB147" s="2">
        <v>6900</v>
      </c>
      <c r="AC147" s="1" t="s">
        <v>1080</v>
      </c>
      <c r="AD147" s="1" t="s">
        <v>1081</v>
      </c>
      <c r="AE147" s="1" t="s">
        <v>1082</v>
      </c>
      <c r="AF147" s="1" t="s">
        <v>1083</v>
      </c>
      <c r="AG147" s="1" t="s">
        <v>1084</v>
      </c>
      <c r="AH147" s="1" t="s">
        <v>891</v>
      </c>
      <c r="AI147" s="1" t="s">
        <v>1085</v>
      </c>
      <c r="AJ147" s="3">
        <v>44964</v>
      </c>
      <c r="AK147" s="3">
        <v>44964</v>
      </c>
      <c r="AL147" s="3">
        <v>45003</v>
      </c>
      <c r="AM147" s="3">
        <v>45003</v>
      </c>
      <c r="AN147" s="1" t="s">
        <v>882</v>
      </c>
      <c r="AO147" s="1" t="s">
        <v>1086</v>
      </c>
      <c r="AP147" s="3">
        <v>45005</v>
      </c>
      <c r="AQ147" s="3">
        <v>45004</v>
      </c>
      <c r="AR147" s="3">
        <v>45014</v>
      </c>
      <c r="AS147" s="3">
        <v>45014</v>
      </c>
      <c r="AV147" s="3"/>
      <c r="AW147" s="3"/>
      <c r="AX147" s="3"/>
      <c r="AY147" s="3"/>
      <c r="BB147" s="3"/>
      <c r="BC147" s="3"/>
      <c r="BD147" s="3"/>
      <c r="BE147" s="3"/>
      <c r="BF147" s="3">
        <v>45015</v>
      </c>
      <c r="BG147" s="3">
        <v>45020</v>
      </c>
      <c r="BH147" s="3">
        <v>45021</v>
      </c>
      <c r="BI147" s="3">
        <v>45027</v>
      </c>
      <c r="BJ147" s="3">
        <v>45024</v>
      </c>
      <c r="BK147" s="3">
        <v>45027</v>
      </c>
      <c r="BL147" s="3">
        <v>45027</v>
      </c>
      <c r="BM147" s="3">
        <v>45035</v>
      </c>
      <c r="BN147" s="3">
        <v>45035</v>
      </c>
      <c r="BO147" s="2">
        <v>50</v>
      </c>
      <c r="BP147" s="2">
        <v>50</v>
      </c>
      <c r="BQ147" s="2">
        <v>13</v>
      </c>
      <c r="BR147" s="2">
        <v>68</v>
      </c>
      <c r="BS147" s="1" t="s">
        <v>681</v>
      </c>
      <c r="BV147" s="2">
        <v>9660001851</v>
      </c>
      <c r="BW147" s="2"/>
    </row>
    <row r="148" spans="3:75">
      <c r="C148" s="28">
        <f t="shared" si="31"/>
        <v>1</v>
      </c>
      <c r="D148" s="19" t="str">
        <f t="shared" si="32"/>
        <v>M22310C1BK6900</v>
      </c>
      <c r="E148" s="28">
        <f t="shared" si="33"/>
        <v>1</v>
      </c>
      <c r="F148" s="9">
        <f t="shared" si="34"/>
        <v>9660001852</v>
      </c>
      <c r="G148" s="10">
        <f t="shared" si="35"/>
        <v>44959</v>
      </c>
      <c r="H148" s="9" t="str">
        <f t="shared" si="36"/>
        <v>TVC23000031</v>
      </c>
      <c r="I148" s="11" t="str">
        <f t="shared" si="37"/>
        <v>EC220-G5(BR)|3.8.0</v>
      </c>
      <c r="J148" s="6" t="str">
        <f t="shared" si="38"/>
        <v>0150803952</v>
      </c>
      <c r="K148" s="12">
        <f t="shared" si="39"/>
        <v>6900</v>
      </c>
      <c r="L148" s="12">
        <f t="shared" si="40"/>
        <v>6900</v>
      </c>
      <c r="M148" s="6" t="str">
        <f t="shared" si="41"/>
        <v>M22310C1BK</v>
      </c>
      <c r="N148" s="6" t="str">
        <f t="shared" si="42"/>
        <v>TCLU8641631</v>
      </c>
      <c r="O148" s="13" t="str">
        <f t="shared" si="43"/>
        <v>SZX230066692</v>
      </c>
      <c r="P148" s="6">
        <f t="shared" si="44"/>
        <v>45014</v>
      </c>
      <c r="Q148" s="6" t="str">
        <f>VLOOKUP(AA148,'[1]TABELA MO'!$D:$D,1,0)</f>
        <v>M22310C1BK</v>
      </c>
      <c r="R148" s="6" t="str">
        <f t="shared" si="45"/>
        <v>PO &gt; ok!</v>
      </c>
      <c r="V148" s="3">
        <v>44959</v>
      </c>
      <c r="W148" s="2"/>
      <c r="X148" s="1" t="s">
        <v>399</v>
      </c>
      <c r="Y148" s="1" t="s">
        <v>171</v>
      </c>
      <c r="Z148" s="5" t="s">
        <v>178</v>
      </c>
      <c r="AA148" s="1" t="s">
        <v>400</v>
      </c>
      <c r="AB148" s="2">
        <v>6900</v>
      </c>
      <c r="AC148" s="1" t="s">
        <v>1087</v>
      </c>
      <c r="AD148" s="1" t="s">
        <v>401</v>
      </c>
      <c r="AE148" s="1" t="s">
        <v>402</v>
      </c>
      <c r="AG148" s="1" t="s">
        <v>1084</v>
      </c>
      <c r="AH148" s="1" t="s">
        <v>891</v>
      </c>
      <c r="AI148" s="1" t="s">
        <v>1085</v>
      </c>
      <c r="AJ148" s="3">
        <v>44964</v>
      </c>
      <c r="AK148" s="3">
        <v>44964</v>
      </c>
      <c r="AL148" s="3">
        <v>45003</v>
      </c>
      <c r="AM148" s="3">
        <v>45003</v>
      </c>
      <c r="AN148" s="1" t="s">
        <v>882</v>
      </c>
      <c r="AO148" s="1" t="s">
        <v>1086</v>
      </c>
      <c r="AP148" s="3">
        <v>45005</v>
      </c>
      <c r="AQ148" s="3">
        <v>45004</v>
      </c>
      <c r="AR148" s="3">
        <v>45014</v>
      </c>
      <c r="AS148" s="3">
        <v>45014</v>
      </c>
      <c r="AV148" s="3"/>
      <c r="AW148" s="3"/>
      <c r="AX148" s="3"/>
      <c r="AY148" s="3"/>
      <c r="BB148" s="3"/>
      <c r="BC148" s="3"/>
      <c r="BD148" s="3"/>
      <c r="BE148" s="3"/>
      <c r="BF148" s="3">
        <v>45015</v>
      </c>
      <c r="BG148" s="3">
        <v>45020</v>
      </c>
      <c r="BH148" s="3">
        <v>45021</v>
      </c>
      <c r="BI148" s="3">
        <v>45027</v>
      </c>
      <c r="BJ148" s="3">
        <v>45024</v>
      </c>
      <c r="BK148" s="3">
        <v>45027</v>
      </c>
      <c r="BL148" s="3">
        <v>45027</v>
      </c>
      <c r="BM148" s="3">
        <v>45035</v>
      </c>
      <c r="BN148" s="3">
        <v>45035</v>
      </c>
      <c r="BO148" s="2">
        <v>50</v>
      </c>
      <c r="BP148" s="2">
        <v>50</v>
      </c>
      <c r="BQ148" s="2">
        <v>13</v>
      </c>
      <c r="BR148" s="2">
        <v>68</v>
      </c>
      <c r="BS148" s="1" t="s">
        <v>681</v>
      </c>
      <c r="BV148" s="2">
        <v>9660001852</v>
      </c>
      <c r="BW148" s="2"/>
    </row>
    <row r="149" spans="3:75">
      <c r="C149" s="28">
        <f t="shared" si="31"/>
        <v>1</v>
      </c>
      <c r="D149" s="19" t="str">
        <f t="shared" si="32"/>
        <v>M22310C2BK6900</v>
      </c>
      <c r="E149" s="28">
        <f t="shared" si="33"/>
        <v>1</v>
      </c>
      <c r="F149" s="9">
        <f t="shared" si="34"/>
        <v>9660001853</v>
      </c>
      <c r="G149" s="10">
        <f t="shared" si="35"/>
        <v>44959</v>
      </c>
      <c r="H149" s="9" t="str">
        <f t="shared" si="36"/>
        <v>TVC23000032</v>
      </c>
      <c r="I149" s="11" t="str">
        <f t="shared" si="37"/>
        <v>EC220-G5(BR)|3.8.0</v>
      </c>
      <c r="J149" s="6" t="str">
        <f t="shared" si="38"/>
        <v>0150803952</v>
      </c>
      <c r="K149" s="12">
        <f t="shared" si="39"/>
        <v>6900</v>
      </c>
      <c r="L149" s="12">
        <f t="shared" si="40"/>
        <v>6900</v>
      </c>
      <c r="M149" s="6" t="str">
        <f t="shared" si="41"/>
        <v>M22310C2BK</v>
      </c>
      <c r="N149" s="6" t="str">
        <f t="shared" si="42"/>
        <v>CMAU4371107</v>
      </c>
      <c r="O149" s="13" t="str">
        <f t="shared" si="43"/>
        <v>SZX230066692</v>
      </c>
      <c r="P149" s="6">
        <f t="shared" si="44"/>
        <v>45014</v>
      </c>
      <c r="Q149" s="6" t="str">
        <f>VLOOKUP(AA149,'[1]TABELA MO'!$D:$D,1,0)</f>
        <v>M22310C2BK</v>
      </c>
      <c r="R149" s="6" t="str">
        <f t="shared" si="45"/>
        <v>PO &gt; ok!</v>
      </c>
      <c r="V149" s="3">
        <v>44959</v>
      </c>
      <c r="W149" s="2"/>
      <c r="X149" s="1" t="s">
        <v>403</v>
      </c>
      <c r="Y149" s="1" t="s">
        <v>171</v>
      </c>
      <c r="Z149" s="5" t="s">
        <v>178</v>
      </c>
      <c r="AA149" s="1" t="s">
        <v>404</v>
      </c>
      <c r="AB149" s="2">
        <v>6900</v>
      </c>
      <c r="AC149" s="1" t="s">
        <v>1088</v>
      </c>
      <c r="AD149" s="1" t="s">
        <v>405</v>
      </c>
      <c r="AE149" s="1" t="s">
        <v>406</v>
      </c>
      <c r="AG149" s="1" t="s">
        <v>1084</v>
      </c>
      <c r="AH149" s="1" t="s">
        <v>891</v>
      </c>
      <c r="AI149" s="1" t="s">
        <v>1085</v>
      </c>
      <c r="AJ149" s="3">
        <v>44964</v>
      </c>
      <c r="AK149" s="3">
        <v>44964</v>
      </c>
      <c r="AL149" s="3">
        <v>45003</v>
      </c>
      <c r="AM149" s="3">
        <v>45003</v>
      </c>
      <c r="AN149" s="1" t="s">
        <v>882</v>
      </c>
      <c r="AO149" s="1" t="s">
        <v>1086</v>
      </c>
      <c r="AP149" s="3">
        <v>45005</v>
      </c>
      <c r="AQ149" s="3">
        <v>45004</v>
      </c>
      <c r="AR149" s="3">
        <v>45014</v>
      </c>
      <c r="AS149" s="3">
        <v>45014</v>
      </c>
      <c r="AV149" s="3"/>
      <c r="AW149" s="3"/>
      <c r="AX149" s="3"/>
      <c r="AY149" s="3"/>
      <c r="BB149" s="3"/>
      <c r="BC149" s="3"/>
      <c r="BD149" s="3"/>
      <c r="BE149" s="3"/>
      <c r="BF149" s="3">
        <v>45015</v>
      </c>
      <c r="BG149" s="3">
        <v>45020</v>
      </c>
      <c r="BH149" s="3">
        <v>45021</v>
      </c>
      <c r="BI149" s="3">
        <v>45027</v>
      </c>
      <c r="BJ149" s="3">
        <v>45024</v>
      </c>
      <c r="BK149" s="3">
        <v>45027</v>
      </c>
      <c r="BL149" s="3">
        <v>45027</v>
      </c>
      <c r="BM149" s="3">
        <v>45035</v>
      </c>
      <c r="BN149" s="3">
        <v>45035</v>
      </c>
      <c r="BO149" s="2">
        <v>50</v>
      </c>
      <c r="BP149" s="2">
        <v>50</v>
      </c>
      <c r="BQ149" s="2">
        <v>13</v>
      </c>
      <c r="BR149" s="2">
        <v>68</v>
      </c>
      <c r="BS149" s="1" t="s">
        <v>681</v>
      </c>
      <c r="BV149" s="2">
        <v>9660001853</v>
      </c>
      <c r="BW149" s="2"/>
    </row>
    <row r="150" spans="3:75">
      <c r="C150" s="28">
        <f t="shared" si="31"/>
        <v>2</v>
      </c>
      <c r="D150" s="19" t="str">
        <f t="shared" si="32"/>
        <v>M22310C8BK8000</v>
      </c>
      <c r="E150" s="28">
        <f t="shared" si="33"/>
        <v>1</v>
      </c>
      <c r="F150" s="9">
        <f t="shared" si="34"/>
        <v>9660001911</v>
      </c>
      <c r="G150" s="10">
        <f t="shared" si="35"/>
        <v>44959</v>
      </c>
      <c r="H150" s="9" t="str">
        <f t="shared" si="36"/>
        <v>TVC23000033</v>
      </c>
      <c r="I150" s="11" t="str">
        <f t="shared" si="37"/>
        <v>Archer C6(BR)|4.8.0</v>
      </c>
      <c r="J150" s="6" t="str">
        <f t="shared" si="38"/>
        <v>0150804043</v>
      </c>
      <c r="K150" s="12">
        <f t="shared" si="39"/>
        <v>8000</v>
      </c>
      <c r="L150" s="12">
        <f t="shared" si="40"/>
        <v>8000</v>
      </c>
      <c r="M150" s="6" t="str">
        <f t="shared" si="41"/>
        <v>M22310C8BK</v>
      </c>
      <c r="N150" s="6" t="str">
        <f t="shared" si="42"/>
        <v xml:space="preserve">CMAU9277599			</v>
      </c>
      <c r="O150" s="13" t="str">
        <f t="shared" si="43"/>
        <v>SZX230066692</v>
      </c>
      <c r="P150" s="6">
        <f t="shared" si="44"/>
        <v>45014</v>
      </c>
      <c r="Q150" s="6" t="str">
        <f>VLOOKUP(AA150,'[1]TABELA MO'!$D:$D,1,0)</f>
        <v>M22310C8BK</v>
      </c>
      <c r="R150" s="6" t="str">
        <f t="shared" si="45"/>
        <v>PO &gt; ok!</v>
      </c>
      <c r="V150" s="3">
        <v>44959</v>
      </c>
      <c r="W150" s="2"/>
      <c r="X150" s="1" t="s">
        <v>407</v>
      </c>
      <c r="Y150" s="1" t="s">
        <v>408</v>
      </c>
      <c r="Z150" s="5" t="s">
        <v>409</v>
      </c>
      <c r="AA150" s="1" t="s">
        <v>410</v>
      </c>
      <c r="AB150" s="2">
        <v>8000</v>
      </c>
      <c r="AC150" s="1" t="s">
        <v>1089</v>
      </c>
      <c r="AD150" s="1" t="s">
        <v>411</v>
      </c>
      <c r="AE150" s="1" t="s">
        <v>412</v>
      </c>
      <c r="AG150" s="1" t="s">
        <v>1084</v>
      </c>
      <c r="AH150" s="1" t="s">
        <v>891</v>
      </c>
      <c r="AI150" s="1" t="s">
        <v>1085</v>
      </c>
      <c r="AJ150" s="3">
        <v>44964</v>
      </c>
      <c r="AK150" s="3">
        <v>44964</v>
      </c>
      <c r="AL150" s="3">
        <v>45003</v>
      </c>
      <c r="AM150" s="3">
        <v>45003</v>
      </c>
      <c r="AN150" s="1" t="s">
        <v>882</v>
      </c>
      <c r="AO150" s="1" t="s">
        <v>1086</v>
      </c>
      <c r="AP150" s="3">
        <v>45005</v>
      </c>
      <c r="AQ150" s="3">
        <v>45004</v>
      </c>
      <c r="AR150" s="3">
        <v>45014</v>
      </c>
      <c r="AS150" s="3">
        <v>45014</v>
      </c>
      <c r="AV150" s="3"/>
      <c r="AW150" s="3"/>
      <c r="AX150" s="3"/>
      <c r="AY150" s="3"/>
      <c r="BB150" s="3"/>
      <c r="BC150" s="3"/>
      <c r="BD150" s="3"/>
      <c r="BE150" s="3"/>
      <c r="BF150" s="3">
        <v>45015</v>
      </c>
      <c r="BG150" s="3">
        <v>45020</v>
      </c>
      <c r="BH150" s="3">
        <v>45021</v>
      </c>
      <c r="BI150" s="3">
        <v>45028</v>
      </c>
      <c r="BJ150" s="3">
        <v>45024</v>
      </c>
      <c r="BK150" s="3">
        <v>45028</v>
      </c>
      <c r="BL150" s="3">
        <v>45028</v>
      </c>
      <c r="BM150" s="3">
        <v>45035</v>
      </c>
      <c r="BN150" s="3">
        <v>45035</v>
      </c>
      <c r="BO150" s="2">
        <v>50</v>
      </c>
      <c r="BP150" s="2">
        <v>50</v>
      </c>
      <c r="BQ150" s="2">
        <v>14</v>
      </c>
      <c r="BR150" s="2">
        <v>69</v>
      </c>
      <c r="BS150" s="1" t="s">
        <v>681</v>
      </c>
      <c r="BV150" s="2">
        <v>9660001911</v>
      </c>
      <c r="BW150" s="2"/>
    </row>
    <row r="151" spans="3:75">
      <c r="C151" s="28">
        <f t="shared" si="31"/>
        <v>1</v>
      </c>
      <c r="D151" s="19" t="str">
        <f t="shared" si="32"/>
        <v>M22310C9BK1800</v>
      </c>
      <c r="E151" s="28">
        <f t="shared" si="33"/>
        <v>3</v>
      </c>
      <c r="F151" s="9">
        <f t="shared" si="34"/>
        <v>9660001854</v>
      </c>
      <c r="G151" s="10">
        <f t="shared" si="35"/>
        <v>44959</v>
      </c>
      <c r="H151" s="9" t="str">
        <f t="shared" si="36"/>
        <v>TVC23000034</v>
      </c>
      <c r="I151" s="11" t="str">
        <f t="shared" si="37"/>
        <v>EAP225(BR)|4.8.0</v>
      </c>
      <c r="J151" s="6" t="str">
        <f t="shared" si="38"/>
        <v>0153800974</v>
      </c>
      <c r="K151" s="12">
        <f t="shared" si="39"/>
        <v>1800</v>
      </c>
      <c r="L151" s="12">
        <f t="shared" si="40"/>
        <v>16700</v>
      </c>
      <c r="M151" s="6" t="str">
        <f t="shared" si="41"/>
        <v>M22310C9BK</v>
      </c>
      <c r="N151" s="6" t="str">
        <f t="shared" si="42"/>
        <v xml:space="preserve">GLDU7448657			</v>
      </c>
      <c r="O151" s="13" t="str">
        <f t="shared" si="43"/>
        <v>SZX230066692</v>
      </c>
      <c r="P151" s="6">
        <f t="shared" si="44"/>
        <v>45014</v>
      </c>
      <c r="Q151" s="6" t="str">
        <f>VLOOKUP(AA151,'[1]TABELA MO'!$D:$D,1,0)</f>
        <v>M22310C9BK</v>
      </c>
      <c r="R151" s="6" t="str">
        <f t="shared" si="45"/>
        <v>PO &gt; ok!</v>
      </c>
      <c r="V151" s="3">
        <v>44959</v>
      </c>
      <c r="W151" s="2"/>
      <c r="X151" s="1" t="s">
        <v>413</v>
      </c>
      <c r="Y151" s="1" t="s">
        <v>414</v>
      </c>
      <c r="Z151" s="5" t="s">
        <v>415</v>
      </c>
      <c r="AA151" s="1" t="s">
        <v>416</v>
      </c>
      <c r="AB151" s="2">
        <v>1800</v>
      </c>
      <c r="AC151" s="1" t="s">
        <v>1090</v>
      </c>
      <c r="AD151" s="1" t="s">
        <v>1091</v>
      </c>
      <c r="AE151" s="1" t="s">
        <v>417</v>
      </c>
      <c r="AG151" s="1" t="s">
        <v>1084</v>
      </c>
      <c r="AH151" s="1" t="s">
        <v>891</v>
      </c>
      <c r="AI151" s="1" t="s">
        <v>1085</v>
      </c>
      <c r="AJ151" s="3">
        <v>44964</v>
      </c>
      <c r="AK151" s="3">
        <v>44964</v>
      </c>
      <c r="AL151" s="3">
        <v>45003</v>
      </c>
      <c r="AM151" s="3">
        <v>45003</v>
      </c>
      <c r="AN151" s="1" t="s">
        <v>882</v>
      </c>
      <c r="AO151" s="1" t="s">
        <v>1086</v>
      </c>
      <c r="AP151" s="3">
        <v>45005</v>
      </c>
      <c r="AQ151" s="3">
        <v>45004</v>
      </c>
      <c r="AR151" s="3">
        <v>45014</v>
      </c>
      <c r="AS151" s="3">
        <v>45014</v>
      </c>
      <c r="AV151" s="3"/>
      <c r="AW151" s="3"/>
      <c r="AX151" s="3"/>
      <c r="AY151" s="3"/>
      <c r="BB151" s="3"/>
      <c r="BC151" s="3"/>
      <c r="BD151" s="3"/>
      <c r="BE151" s="3"/>
      <c r="BF151" s="3">
        <v>45015</v>
      </c>
      <c r="BG151" s="3">
        <v>45020</v>
      </c>
      <c r="BH151" s="3">
        <v>45021</v>
      </c>
      <c r="BI151" s="3">
        <v>45028</v>
      </c>
      <c r="BJ151" s="3">
        <v>45024</v>
      </c>
      <c r="BK151" s="3">
        <v>45028</v>
      </c>
      <c r="BL151" s="3">
        <v>45028</v>
      </c>
      <c r="BM151" s="3">
        <v>45035</v>
      </c>
      <c r="BN151" s="3">
        <v>45035</v>
      </c>
      <c r="BO151" s="2">
        <v>50</v>
      </c>
      <c r="BP151" s="2">
        <v>50</v>
      </c>
      <c r="BQ151" s="2">
        <v>14</v>
      </c>
      <c r="BR151" s="2">
        <v>69</v>
      </c>
      <c r="BS151" s="1" t="s">
        <v>681</v>
      </c>
      <c r="BV151" s="2">
        <v>9660001854</v>
      </c>
      <c r="BW151" s="2"/>
    </row>
    <row r="152" spans="3:75">
      <c r="C152" s="28">
        <f t="shared" si="31"/>
        <v>2</v>
      </c>
      <c r="D152" s="19" t="str">
        <f t="shared" si="32"/>
        <v>M22310C8BK8000</v>
      </c>
      <c r="E152" s="28">
        <f t="shared" si="33"/>
        <v>3</v>
      </c>
      <c r="F152" s="9">
        <f t="shared" si="34"/>
        <v>9660001854</v>
      </c>
      <c r="G152" s="10">
        <f t="shared" si="35"/>
        <v>44959</v>
      </c>
      <c r="H152" s="9" t="str">
        <f t="shared" si="36"/>
        <v>TVC23000034</v>
      </c>
      <c r="I152" s="11" t="str">
        <f t="shared" si="37"/>
        <v>Archer C6(BR)|4.8.0</v>
      </c>
      <c r="J152" s="6" t="str">
        <f t="shared" si="38"/>
        <v>0150804043</v>
      </c>
      <c r="K152" s="12">
        <f t="shared" si="39"/>
        <v>8000</v>
      </c>
      <c r="L152" s="12">
        <f t="shared" si="40"/>
        <v>16700</v>
      </c>
      <c r="M152" s="6" t="str">
        <f t="shared" si="41"/>
        <v>M22310C8BK</v>
      </c>
      <c r="N152" s="6" t="str">
        <f t="shared" si="42"/>
        <v xml:space="preserve">GLDU7448657			</v>
      </c>
      <c r="O152" s="13" t="str">
        <f t="shared" si="43"/>
        <v>SZX230066692</v>
      </c>
      <c r="P152" s="6">
        <f t="shared" si="44"/>
        <v>45014</v>
      </c>
      <c r="Q152" s="6" t="str">
        <f>VLOOKUP(AA152,'[1]TABELA MO'!$D:$D,1,0)</f>
        <v>M22310C8BK</v>
      </c>
      <c r="R152" s="6" t="str">
        <f t="shared" si="45"/>
        <v>PO &gt; ok!</v>
      </c>
      <c r="V152" s="3">
        <v>44959</v>
      </c>
      <c r="W152" s="2"/>
      <c r="Y152" s="1" t="s">
        <v>408</v>
      </c>
      <c r="Z152" s="5" t="s">
        <v>409</v>
      </c>
      <c r="AA152" s="1" t="s">
        <v>410</v>
      </c>
      <c r="AB152" s="2">
        <v>8000</v>
      </c>
      <c r="AG152" s="1" t="s">
        <v>1084</v>
      </c>
      <c r="AH152" s="1" t="s">
        <v>891</v>
      </c>
      <c r="AI152" s="1" t="s">
        <v>1085</v>
      </c>
      <c r="AJ152" s="3">
        <v>44964</v>
      </c>
      <c r="AK152" s="3">
        <v>44964</v>
      </c>
      <c r="AL152" s="3">
        <v>45003</v>
      </c>
      <c r="AM152" s="3">
        <v>45003</v>
      </c>
      <c r="AN152" s="1" t="s">
        <v>882</v>
      </c>
      <c r="AO152" s="1" t="s">
        <v>1086</v>
      </c>
      <c r="AP152" s="3">
        <v>45005</v>
      </c>
      <c r="AQ152" s="3">
        <v>45004</v>
      </c>
      <c r="AR152" s="3">
        <v>45014</v>
      </c>
      <c r="AS152" s="3">
        <v>45014</v>
      </c>
      <c r="AV152" s="3"/>
      <c r="AW152" s="3"/>
      <c r="AX152" s="3"/>
      <c r="AY152" s="3"/>
      <c r="BB152" s="3"/>
      <c r="BC152" s="3"/>
      <c r="BD152" s="3"/>
      <c r="BE152" s="3"/>
      <c r="BF152" s="3">
        <v>45015</v>
      </c>
      <c r="BG152" s="3">
        <v>45020</v>
      </c>
      <c r="BH152" s="3">
        <v>45021</v>
      </c>
      <c r="BI152" s="3">
        <v>45028</v>
      </c>
      <c r="BJ152" s="3">
        <v>45024</v>
      </c>
      <c r="BK152" s="3">
        <v>45028</v>
      </c>
      <c r="BL152" s="3">
        <v>45028</v>
      </c>
      <c r="BM152" s="3">
        <v>45035</v>
      </c>
      <c r="BN152" s="3">
        <v>45035</v>
      </c>
      <c r="BO152" s="2">
        <v>50</v>
      </c>
      <c r="BP152" s="2">
        <v>50</v>
      </c>
      <c r="BQ152" s="2">
        <v>14</v>
      </c>
      <c r="BR152" s="2">
        <v>69</v>
      </c>
      <c r="BS152" s="1" t="s">
        <v>681</v>
      </c>
      <c r="BV152" s="2">
        <v>9660001854</v>
      </c>
      <c r="BW152" s="2"/>
    </row>
    <row r="153" spans="3:75">
      <c r="C153" s="28">
        <f t="shared" si="31"/>
        <v>2</v>
      </c>
      <c r="D153" s="19" t="str">
        <f t="shared" si="32"/>
        <v>M222C8S1BK6900</v>
      </c>
      <c r="E153" s="28">
        <f t="shared" si="33"/>
        <v>3</v>
      </c>
      <c r="F153" s="9">
        <f t="shared" si="34"/>
        <v>9660001854</v>
      </c>
      <c r="G153" s="10">
        <f t="shared" si="35"/>
        <v>44959</v>
      </c>
      <c r="H153" s="9" t="str">
        <f t="shared" si="36"/>
        <v>TVC23000034</v>
      </c>
      <c r="I153" s="11" t="str">
        <f t="shared" si="37"/>
        <v>EC220-G5(BR)|3.8.0</v>
      </c>
      <c r="J153" s="6" t="str">
        <f t="shared" si="38"/>
        <v>0150803952</v>
      </c>
      <c r="K153" s="12">
        <f t="shared" si="39"/>
        <v>6900</v>
      </c>
      <c r="L153" s="12">
        <f t="shared" si="40"/>
        <v>16700</v>
      </c>
      <c r="M153" s="6" t="str">
        <f t="shared" si="41"/>
        <v>M222C8S1BK</v>
      </c>
      <c r="N153" s="6" t="str">
        <f t="shared" si="42"/>
        <v xml:space="preserve">GLDU7448657			</v>
      </c>
      <c r="O153" s="13" t="str">
        <f t="shared" si="43"/>
        <v>SZX230066692</v>
      </c>
      <c r="P153" s="6">
        <f t="shared" si="44"/>
        <v>45014</v>
      </c>
      <c r="Q153" s="6" t="str">
        <f>VLOOKUP(AA153,'[1]TABELA MO'!$D:$D,1,0)</f>
        <v>M222C8S1BK</v>
      </c>
      <c r="R153" s="6" t="str">
        <f t="shared" si="45"/>
        <v>PO &gt; ok!</v>
      </c>
      <c r="V153" s="3">
        <v>44959</v>
      </c>
      <c r="W153" s="2"/>
      <c r="Y153" s="1" t="s">
        <v>171</v>
      </c>
      <c r="Z153" s="5" t="s">
        <v>178</v>
      </c>
      <c r="AA153" s="1" t="s">
        <v>418</v>
      </c>
      <c r="AB153" s="2">
        <v>6900</v>
      </c>
      <c r="AG153" s="1" t="s">
        <v>1084</v>
      </c>
      <c r="AH153" s="1" t="s">
        <v>891</v>
      </c>
      <c r="AI153" s="1" t="s">
        <v>1085</v>
      </c>
      <c r="AJ153" s="3">
        <v>44964</v>
      </c>
      <c r="AK153" s="3">
        <v>44964</v>
      </c>
      <c r="AL153" s="3">
        <v>45003</v>
      </c>
      <c r="AM153" s="3">
        <v>45003</v>
      </c>
      <c r="AN153" s="1" t="s">
        <v>882</v>
      </c>
      <c r="AO153" s="1" t="s">
        <v>1086</v>
      </c>
      <c r="AP153" s="3">
        <v>45005</v>
      </c>
      <c r="AQ153" s="3">
        <v>45004</v>
      </c>
      <c r="AR153" s="3">
        <v>45014</v>
      </c>
      <c r="AS153" s="3">
        <v>45014</v>
      </c>
      <c r="AV153" s="3"/>
      <c r="AW153" s="3"/>
      <c r="AX153" s="3"/>
      <c r="AY153" s="3"/>
      <c r="BB153" s="3"/>
      <c r="BC153" s="3"/>
      <c r="BD153" s="3"/>
      <c r="BE153" s="3"/>
      <c r="BF153" s="3">
        <v>45015</v>
      </c>
      <c r="BG153" s="3">
        <v>45020</v>
      </c>
      <c r="BH153" s="3">
        <v>45021</v>
      </c>
      <c r="BI153" s="3">
        <v>45028</v>
      </c>
      <c r="BJ153" s="3">
        <v>45024</v>
      </c>
      <c r="BK153" s="3">
        <v>45028</v>
      </c>
      <c r="BL153" s="3">
        <v>45028</v>
      </c>
      <c r="BM153" s="3">
        <v>45035</v>
      </c>
      <c r="BN153" s="3">
        <v>45035</v>
      </c>
      <c r="BO153" s="2">
        <v>50</v>
      </c>
      <c r="BP153" s="2">
        <v>50</v>
      </c>
      <c r="BQ153" s="2">
        <v>14</v>
      </c>
      <c r="BR153" s="2">
        <v>69</v>
      </c>
      <c r="BS153" s="1" t="s">
        <v>681</v>
      </c>
      <c r="BV153" s="2">
        <v>9660001854</v>
      </c>
      <c r="BW153" s="2"/>
    </row>
    <row r="154" spans="3:75">
      <c r="C154" s="28">
        <f t="shared" si="31"/>
        <v>1</v>
      </c>
      <c r="D154" s="19" t="str">
        <f t="shared" si="32"/>
        <v>联络单BXDGZ-22001剩余物料Spare Parts or Quality the MO is 联络单BXDGZ-22001剩余物料</v>
      </c>
      <c r="E154" s="28">
        <f t="shared" si="33"/>
        <v>1</v>
      </c>
      <c r="F154" s="9">
        <f t="shared" si="34"/>
        <v>9660001901</v>
      </c>
      <c r="G154" s="10">
        <f t="shared" si="35"/>
        <v>44959</v>
      </c>
      <c r="H154" s="9" t="str">
        <f t="shared" si="36"/>
        <v>TVC23000035</v>
      </c>
      <c r="I154" s="11" t="str">
        <f t="shared" si="37"/>
        <v>Spare Parts or Quality the MO is 联络单BXDGZ-22001剩余物料</v>
      </c>
      <c r="J154" s="6" t="str">
        <f t="shared" si="38"/>
        <v>Spare Parts or Quality the MO is 联络单BXDGZ-22001剩余物料</v>
      </c>
      <c r="K154" s="12" t="str">
        <f t="shared" si="39"/>
        <v>Spare Parts or Quality the MO is 联络单BXDGZ-22001剩余物料</v>
      </c>
      <c r="L154" s="12">
        <f t="shared" si="40"/>
        <v>0</v>
      </c>
      <c r="M154" s="6" t="str">
        <f t="shared" si="41"/>
        <v>联络单BXDGZ-22001剩余物料</v>
      </c>
      <c r="N154" s="6" t="str">
        <f t="shared" si="42"/>
        <v xml:space="preserve">GLDU7448657			</v>
      </c>
      <c r="O154" s="13" t="str">
        <f t="shared" si="43"/>
        <v>SZX230066692</v>
      </c>
      <c r="P154" s="6">
        <f t="shared" si="44"/>
        <v>45014</v>
      </c>
      <c r="Q154" s="6" t="e">
        <f>VLOOKUP(AA154,'[1]TABELA MO'!$D:$D,1,0)</f>
        <v>#N/A</v>
      </c>
      <c r="R154" s="6" t="str">
        <f t="shared" si="45"/>
        <v>PO &gt; ok!</v>
      </c>
      <c r="V154" s="3">
        <v>44959</v>
      </c>
      <c r="W154" s="2"/>
      <c r="X154" s="1" t="s">
        <v>419</v>
      </c>
      <c r="Z154" s="5"/>
      <c r="AA154" s="1" t="s">
        <v>420</v>
      </c>
      <c r="AB154" s="2"/>
      <c r="AG154" s="1" t="s">
        <v>1084</v>
      </c>
      <c r="AH154" s="1" t="s">
        <v>891</v>
      </c>
      <c r="AI154" s="1" t="s">
        <v>1085</v>
      </c>
      <c r="AJ154" s="3">
        <v>44964</v>
      </c>
      <c r="AK154" s="3">
        <v>44964</v>
      </c>
      <c r="AL154" s="3">
        <v>45003</v>
      </c>
      <c r="AM154" s="3">
        <v>45003</v>
      </c>
      <c r="AN154" s="1" t="s">
        <v>882</v>
      </c>
      <c r="AO154" s="1" t="s">
        <v>1086</v>
      </c>
      <c r="AP154" s="3">
        <v>45005</v>
      </c>
      <c r="AQ154" s="3">
        <v>45004</v>
      </c>
      <c r="AR154" s="3">
        <v>45014</v>
      </c>
      <c r="AS154" s="3">
        <v>45014</v>
      </c>
      <c r="AV154" s="3"/>
      <c r="AW154" s="3"/>
      <c r="AX154" s="3"/>
      <c r="AY154" s="3"/>
      <c r="BB154" s="3"/>
      <c r="BC154" s="3"/>
      <c r="BD154" s="3"/>
      <c r="BE154" s="3"/>
      <c r="BF154" s="3">
        <v>45015</v>
      </c>
      <c r="BG154" s="3">
        <v>45020</v>
      </c>
      <c r="BH154" s="3">
        <v>45021</v>
      </c>
      <c r="BI154" s="3">
        <v>45028</v>
      </c>
      <c r="BJ154" s="3">
        <v>45024</v>
      </c>
      <c r="BK154" s="3">
        <v>45028</v>
      </c>
      <c r="BL154" s="3">
        <v>45028</v>
      </c>
      <c r="BM154" s="3">
        <v>45035</v>
      </c>
      <c r="BN154" s="3">
        <v>45035</v>
      </c>
      <c r="BO154" s="2">
        <v>50</v>
      </c>
      <c r="BP154" s="2">
        <v>50</v>
      </c>
      <c r="BQ154" s="2">
        <v>14</v>
      </c>
      <c r="BR154" s="2">
        <v>69</v>
      </c>
      <c r="BS154" s="1" t="s">
        <v>681</v>
      </c>
      <c r="BV154" s="2">
        <v>9660001901</v>
      </c>
      <c r="BW154" s="2"/>
    </row>
    <row r="155" spans="3:75">
      <c r="C155" s="28">
        <f t="shared" si="31"/>
        <v>1</v>
      </c>
      <c r="D155" s="19" t="str">
        <f t="shared" si="32"/>
        <v>夹具物资Spare Parts or Quality the MO is 夹具物资</v>
      </c>
      <c r="E155" s="28">
        <f t="shared" si="33"/>
        <v>1</v>
      </c>
      <c r="F155" s="9">
        <f t="shared" si="34"/>
        <v>9650000161</v>
      </c>
      <c r="G155" s="10">
        <f t="shared" si="35"/>
        <v>44959</v>
      </c>
      <c r="H155" s="9" t="str">
        <f t="shared" si="36"/>
        <v>TVC23E00001</v>
      </c>
      <c r="I155" s="11" t="str">
        <f t="shared" si="37"/>
        <v>Spare Parts or Quality the MO is 夹具物资</v>
      </c>
      <c r="J155" s="6" t="str">
        <f t="shared" si="38"/>
        <v>Spare Parts or Quality the MO is 夹具物资</v>
      </c>
      <c r="K155" s="12" t="str">
        <f t="shared" si="39"/>
        <v>Spare Parts or Quality the MO is 夹具物资</v>
      </c>
      <c r="L155" s="12">
        <f t="shared" si="40"/>
        <v>0</v>
      </c>
      <c r="M155" s="6" t="str">
        <f t="shared" si="41"/>
        <v>夹具物资</v>
      </c>
      <c r="N155" s="6" t="str">
        <f t="shared" si="42"/>
        <v xml:space="preserve">GLDU7448657			</v>
      </c>
      <c r="O155" s="13" t="str">
        <f t="shared" si="43"/>
        <v>SZX230066692</v>
      </c>
      <c r="P155" s="6">
        <f t="shared" si="44"/>
        <v>45014</v>
      </c>
      <c r="Q155" s="6" t="e">
        <f>VLOOKUP(AA155,'[1]TABELA MO'!$D:$D,1,0)</f>
        <v>#N/A</v>
      </c>
      <c r="R155" s="6" t="str">
        <f t="shared" si="45"/>
        <v>PO &gt; ok!</v>
      </c>
      <c r="V155" s="3">
        <v>44959</v>
      </c>
      <c r="W155" s="2"/>
      <c r="X155" s="1" t="s">
        <v>1092</v>
      </c>
      <c r="Z155" s="5"/>
      <c r="AA155" s="1" t="s">
        <v>421</v>
      </c>
      <c r="AB155" s="2"/>
      <c r="AG155" s="1" t="s">
        <v>1084</v>
      </c>
      <c r="AH155" s="1" t="s">
        <v>891</v>
      </c>
      <c r="AI155" s="1" t="s">
        <v>1085</v>
      </c>
      <c r="AJ155" s="3">
        <v>44964</v>
      </c>
      <c r="AK155" s="3">
        <v>44964</v>
      </c>
      <c r="AL155" s="3">
        <v>45003</v>
      </c>
      <c r="AM155" s="3">
        <v>45003</v>
      </c>
      <c r="AN155" s="1" t="s">
        <v>882</v>
      </c>
      <c r="AO155" s="1" t="s">
        <v>1086</v>
      </c>
      <c r="AP155" s="3">
        <v>45005</v>
      </c>
      <c r="AQ155" s="3">
        <v>45004</v>
      </c>
      <c r="AR155" s="3">
        <v>45014</v>
      </c>
      <c r="AS155" s="3">
        <v>45014</v>
      </c>
      <c r="AV155" s="3"/>
      <c r="AW155" s="3"/>
      <c r="AX155" s="3"/>
      <c r="AY155" s="3"/>
      <c r="BB155" s="3"/>
      <c r="BC155" s="3"/>
      <c r="BD155" s="3"/>
      <c r="BE155" s="3"/>
      <c r="BF155" s="3">
        <v>45015</v>
      </c>
      <c r="BG155" s="3">
        <v>45020</v>
      </c>
      <c r="BH155" s="3">
        <v>45021</v>
      </c>
      <c r="BI155" s="3">
        <v>45028</v>
      </c>
      <c r="BJ155" s="3">
        <v>45024</v>
      </c>
      <c r="BK155" s="3">
        <v>45028</v>
      </c>
      <c r="BL155" s="3">
        <v>45028</v>
      </c>
      <c r="BM155" s="3">
        <v>45035</v>
      </c>
      <c r="BN155" s="3">
        <v>45035</v>
      </c>
      <c r="BO155" s="2">
        <v>50</v>
      </c>
      <c r="BP155" s="2">
        <v>50</v>
      </c>
      <c r="BQ155" s="2">
        <v>14</v>
      </c>
      <c r="BR155" s="2">
        <v>69</v>
      </c>
      <c r="BS155" s="1" t="s">
        <v>681</v>
      </c>
      <c r="BV155" s="2">
        <v>9650000161</v>
      </c>
      <c r="BW155" s="2"/>
    </row>
    <row r="156" spans="3:75">
      <c r="C156" s="28">
        <f t="shared" si="31"/>
        <v>2</v>
      </c>
      <c r="D156" s="19" t="str">
        <f t="shared" si="32"/>
        <v>05000</v>
      </c>
      <c r="E156" s="28">
        <f t="shared" si="33"/>
        <v>1</v>
      </c>
      <c r="F156" s="9">
        <f t="shared" si="34"/>
        <v>9660001899</v>
      </c>
      <c r="G156" s="10">
        <f t="shared" si="35"/>
        <v>44965</v>
      </c>
      <c r="H156" s="9" t="str">
        <f t="shared" si="36"/>
        <v>TC23000001</v>
      </c>
      <c r="I156" s="11" t="str">
        <f t="shared" si="37"/>
        <v>EX220(BR)/1.29.0</v>
      </c>
      <c r="J156" s="6" t="str">
        <f t="shared" si="38"/>
        <v>0150903896</v>
      </c>
      <c r="K156" s="12">
        <f t="shared" si="39"/>
        <v>5000</v>
      </c>
      <c r="L156" s="12">
        <f t="shared" si="40"/>
        <v>5000</v>
      </c>
      <c r="M156" s="6">
        <f t="shared" si="41"/>
        <v>0</v>
      </c>
      <c r="N156" s="6" t="str">
        <f t="shared" si="42"/>
        <v>PONU8068419</v>
      </c>
      <c r="O156" s="13" t="str">
        <f t="shared" si="43"/>
        <v>SUDUN3KSZ000091A</v>
      </c>
      <c r="P156" s="6">
        <f t="shared" si="44"/>
        <v>45024</v>
      </c>
      <c r="Q156" s="6" t="e">
        <f>VLOOKUP(AA156,'[1]TABELA MO'!$D:$D,1,0)</f>
        <v>#N/A</v>
      </c>
      <c r="R156" s="6" t="str">
        <f t="shared" si="45"/>
        <v>PO &gt; ok!</v>
      </c>
      <c r="V156" s="3">
        <v>44965</v>
      </c>
      <c r="W156" s="2">
        <v>70</v>
      </c>
      <c r="X156" s="1" t="s">
        <v>1093</v>
      </c>
      <c r="Y156" s="1" t="s">
        <v>750</v>
      </c>
      <c r="Z156" s="5" t="s">
        <v>60</v>
      </c>
      <c r="AB156" s="2">
        <v>5000</v>
      </c>
      <c r="AC156" s="1" t="s">
        <v>1094</v>
      </c>
      <c r="AD156" s="1" t="s">
        <v>422</v>
      </c>
      <c r="AE156" s="1" t="s">
        <v>423</v>
      </c>
      <c r="AF156" s="1" t="s">
        <v>1095</v>
      </c>
      <c r="AG156" s="1" t="s">
        <v>115</v>
      </c>
      <c r="AH156" s="1" t="s">
        <v>491</v>
      </c>
      <c r="AI156" s="1" t="s">
        <v>1096</v>
      </c>
      <c r="AJ156" s="3">
        <v>44970</v>
      </c>
      <c r="AK156" s="3">
        <v>44970</v>
      </c>
      <c r="AL156" s="3">
        <v>44970</v>
      </c>
      <c r="AM156" s="3">
        <v>44970</v>
      </c>
      <c r="AN156" s="1" t="s">
        <v>587</v>
      </c>
      <c r="AO156" s="1" t="s">
        <v>1097</v>
      </c>
      <c r="AP156" s="3">
        <v>44976</v>
      </c>
      <c r="AQ156" s="3">
        <v>44975</v>
      </c>
      <c r="AR156" s="3">
        <v>45004</v>
      </c>
      <c r="AS156" s="3">
        <v>45004</v>
      </c>
      <c r="AT156" s="1" t="s">
        <v>588</v>
      </c>
      <c r="AU156" s="1" t="s">
        <v>1098</v>
      </c>
      <c r="AV156" s="3">
        <v>45010</v>
      </c>
      <c r="AW156" s="3">
        <v>45010</v>
      </c>
      <c r="AX156" s="3">
        <v>45024</v>
      </c>
      <c r="AY156" s="3">
        <v>45024</v>
      </c>
      <c r="BB156" s="3"/>
      <c r="BC156" s="3"/>
      <c r="BD156" s="3"/>
      <c r="BE156" s="3"/>
      <c r="BF156" s="3">
        <v>45025</v>
      </c>
      <c r="BG156" s="3">
        <v>45026</v>
      </c>
      <c r="BH156" s="3">
        <v>45027</v>
      </c>
      <c r="BI156" s="3">
        <v>45029</v>
      </c>
      <c r="BJ156" s="3">
        <v>45034</v>
      </c>
      <c r="BK156" s="3">
        <v>45029</v>
      </c>
      <c r="BL156" s="3">
        <v>45029</v>
      </c>
      <c r="BM156" s="3">
        <v>45040</v>
      </c>
      <c r="BN156" s="3">
        <v>45045</v>
      </c>
      <c r="BO156" s="2">
        <v>54</v>
      </c>
      <c r="BP156" s="2">
        <v>54</v>
      </c>
      <c r="BQ156" s="2">
        <v>5</v>
      </c>
      <c r="BR156" s="2">
        <v>64</v>
      </c>
      <c r="BS156" s="1" t="s">
        <v>681</v>
      </c>
      <c r="BV156" s="2">
        <v>9660001899</v>
      </c>
      <c r="BW156" s="2"/>
    </row>
    <row r="157" spans="3:75">
      <c r="C157" s="28">
        <f t="shared" si="31"/>
        <v>2</v>
      </c>
      <c r="D157" s="19" t="str">
        <f t="shared" si="32"/>
        <v>05000</v>
      </c>
      <c r="E157" s="28">
        <f t="shared" si="33"/>
        <v>1</v>
      </c>
      <c r="F157" s="9">
        <f t="shared" si="34"/>
        <v>9660001900</v>
      </c>
      <c r="G157" s="10">
        <f t="shared" si="35"/>
        <v>44965</v>
      </c>
      <c r="H157" s="9" t="str">
        <f t="shared" si="36"/>
        <v>TC23000002</v>
      </c>
      <c r="I157" s="11" t="str">
        <f t="shared" si="37"/>
        <v>EX220(BR)/1.29.0</v>
      </c>
      <c r="J157" s="6" t="str">
        <f t="shared" si="38"/>
        <v>0150903896</v>
      </c>
      <c r="K157" s="12">
        <f t="shared" si="39"/>
        <v>5000</v>
      </c>
      <c r="L157" s="12">
        <f t="shared" si="40"/>
        <v>5000</v>
      </c>
      <c r="M157" s="6">
        <f t="shared" si="41"/>
        <v>0</v>
      </c>
      <c r="N157" s="6" t="str">
        <f t="shared" si="42"/>
        <v>MRSU3217423</v>
      </c>
      <c r="O157" s="13" t="str">
        <f t="shared" si="43"/>
        <v>SUDUN3KSZ000091A</v>
      </c>
      <c r="P157" s="6">
        <f t="shared" si="44"/>
        <v>45024</v>
      </c>
      <c r="Q157" s="6" t="e">
        <f>VLOOKUP(AA157,'[1]TABELA MO'!$D:$D,1,0)</f>
        <v>#N/A</v>
      </c>
      <c r="R157" s="6" t="str">
        <f t="shared" si="45"/>
        <v>PO &gt; ok!</v>
      </c>
      <c r="V157" s="3">
        <v>44965</v>
      </c>
      <c r="W157" s="2"/>
      <c r="X157" s="1" t="s">
        <v>1099</v>
      </c>
      <c r="Y157" s="1" t="s">
        <v>750</v>
      </c>
      <c r="Z157" s="5" t="s">
        <v>60</v>
      </c>
      <c r="AB157" s="2">
        <v>5000</v>
      </c>
      <c r="AC157" s="1" t="s">
        <v>1100</v>
      </c>
      <c r="AD157" s="1" t="s">
        <v>424</v>
      </c>
      <c r="AE157" s="1" t="s">
        <v>425</v>
      </c>
      <c r="AG157" s="1" t="s">
        <v>115</v>
      </c>
      <c r="AH157" s="1" t="s">
        <v>491</v>
      </c>
      <c r="AI157" s="1" t="s">
        <v>1096</v>
      </c>
      <c r="AJ157" s="3">
        <v>44970</v>
      </c>
      <c r="AK157" s="3">
        <v>44970</v>
      </c>
      <c r="AL157" s="3">
        <v>44970</v>
      </c>
      <c r="AM157" s="3">
        <v>44970</v>
      </c>
      <c r="AN157" s="1" t="s">
        <v>587</v>
      </c>
      <c r="AO157" s="1" t="s">
        <v>1097</v>
      </c>
      <c r="AP157" s="3">
        <v>44976</v>
      </c>
      <c r="AQ157" s="3">
        <v>44975</v>
      </c>
      <c r="AR157" s="3">
        <v>45004</v>
      </c>
      <c r="AS157" s="3">
        <v>45004</v>
      </c>
      <c r="AT157" s="1" t="s">
        <v>588</v>
      </c>
      <c r="AU157" s="1" t="s">
        <v>1098</v>
      </c>
      <c r="AV157" s="3">
        <v>45010</v>
      </c>
      <c r="AW157" s="3">
        <v>45010</v>
      </c>
      <c r="AX157" s="3">
        <v>45024</v>
      </c>
      <c r="AY157" s="3">
        <v>45024</v>
      </c>
      <c r="BB157" s="3"/>
      <c r="BC157" s="3"/>
      <c r="BD157" s="3"/>
      <c r="BE157" s="3"/>
      <c r="BF157" s="3">
        <v>45025</v>
      </c>
      <c r="BG157" s="3">
        <v>45026</v>
      </c>
      <c r="BH157" s="3">
        <v>45027</v>
      </c>
      <c r="BI157" s="3">
        <v>45029</v>
      </c>
      <c r="BJ157" s="3">
        <v>45034</v>
      </c>
      <c r="BK157" s="3">
        <v>45029</v>
      </c>
      <c r="BL157" s="3">
        <v>45029</v>
      </c>
      <c r="BM157" s="3">
        <v>45040</v>
      </c>
      <c r="BN157" s="3">
        <v>45045</v>
      </c>
      <c r="BO157" s="2">
        <v>54</v>
      </c>
      <c r="BP157" s="2">
        <v>54</v>
      </c>
      <c r="BQ157" s="2">
        <v>5</v>
      </c>
      <c r="BR157" s="2">
        <v>64</v>
      </c>
      <c r="BS157" s="1" t="s">
        <v>681</v>
      </c>
      <c r="BV157" s="2">
        <v>9660001900</v>
      </c>
      <c r="BW157" s="2"/>
    </row>
    <row r="158" spans="3:75">
      <c r="C158" s="28">
        <f t="shared" si="31"/>
        <v>1</v>
      </c>
      <c r="D158" s="19" t="str">
        <f t="shared" si="32"/>
        <v>M222C8R9BK6900</v>
      </c>
      <c r="E158" s="28">
        <f t="shared" si="33"/>
        <v>1</v>
      </c>
      <c r="F158" s="9">
        <f t="shared" si="34"/>
        <v>9660001883</v>
      </c>
      <c r="G158" s="10">
        <f t="shared" si="35"/>
        <v>44965</v>
      </c>
      <c r="H158" s="9" t="str">
        <f t="shared" si="36"/>
        <v>TVC23000041</v>
      </c>
      <c r="I158" s="11" t="str">
        <f t="shared" si="37"/>
        <v>EC220-G5(BR)|3.8.0</v>
      </c>
      <c r="J158" s="6" t="str">
        <f t="shared" si="38"/>
        <v>0150803952</v>
      </c>
      <c r="K158" s="12">
        <f t="shared" si="39"/>
        <v>6900</v>
      </c>
      <c r="L158" s="12">
        <f t="shared" si="40"/>
        <v>6900</v>
      </c>
      <c r="M158" s="6" t="str">
        <f t="shared" si="41"/>
        <v>M222C8R9BK</v>
      </c>
      <c r="N158" s="6" t="str">
        <f t="shared" si="42"/>
        <v>PONU7193437</v>
      </c>
      <c r="O158" s="13" t="str">
        <f t="shared" si="43"/>
        <v>SUDUN3KSZ000091A</v>
      </c>
      <c r="P158" s="6">
        <f t="shared" si="44"/>
        <v>45024</v>
      </c>
      <c r="Q158" s="6" t="str">
        <f>VLOOKUP(AA158,'[1]TABELA MO'!$D:$D,1,0)</f>
        <v>M222C8R9BK</v>
      </c>
      <c r="R158" s="6" t="str">
        <f t="shared" si="45"/>
        <v>PO &gt; ok!</v>
      </c>
      <c r="V158" s="3">
        <v>44965</v>
      </c>
      <c r="W158" s="2"/>
      <c r="X158" s="1" t="s">
        <v>1101</v>
      </c>
      <c r="Y158" s="1" t="s">
        <v>171</v>
      </c>
      <c r="Z158" s="5" t="s">
        <v>178</v>
      </c>
      <c r="AA158" s="1" t="s">
        <v>426</v>
      </c>
      <c r="AB158" s="2">
        <v>6900</v>
      </c>
      <c r="AC158" s="1" t="s">
        <v>427</v>
      </c>
      <c r="AD158" s="1" t="s">
        <v>428</v>
      </c>
      <c r="AE158" s="1" t="s">
        <v>429</v>
      </c>
      <c r="AG158" s="1" t="s">
        <v>115</v>
      </c>
      <c r="AH158" s="1" t="s">
        <v>491</v>
      </c>
      <c r="AI158" s="1" t="s">
        <v>1096</v>
      </c>
      <c r="AJ158" s="3">
        <v>44970</v>
      </c>
      <c r="AK158" s="3">
        <v>44970</v>
      </c>
      <c r="AL158" s="3">
        <v>44970</v>
      </c>
      <c r="AM158" s="3">
        <v>44970</v>
      </c>
      <c r="AN158" s="1" t="s">
        <v>587</v>
      </c>
      <c r="AO158" s="1" t="s">
        <v>1097</v>
      </c>
      <c r="AP158" s="3">
        <v>44976</v>
      </c>
      <c r="AQ158" s="3">
        <v>44975</v>
      </c>
      <c r="AR158" s="3">
        <v>45004</v>
      </c>
      <c r="AS158" s="3">
        <v>45004</v>
      </c>
      <c r="AT158" s="1" t="s">
        <v>588</v>
      </c>
      <c r="AU158" s="1" t="s">
        <v>1098</v>
      </c>
      <c r="AV158" s="3">
        <v>45010</v>
      </c>
      <c r="AW158" s="3">
        <v>45010</v>
      </c>
      <c r="AX158" s="3">
        <v>45024</v>
      </c>
      <c r="AY158" s="3">
        <v>45024</v>
      </c>
      <c r="BB158" s="3"/>
      <c r="BC158" s="3"/>
      <c r="BD158" s="3"/>
      <c r="BE158" s="3"/>
      <c r="BF158" s="3">
        <v>45025</v>
      </c>
      <c r="BG158" s="3">
        <v>45026</v>
      </c>
      <c r="BH158" s="3">
        <v>45027</v>
      </c>
      <c r="BI158" s="3">
        <v>45030</v>
      </c>
      <c r="BJ158" s="3">
        <v>45034</v>
      </c>
      <c r="BK158" s="3">
        <v>45030</v>
      </c>
      <c r="BL158" s="3">
        <v>45030</v>
      </c>
      <c r="BM158" s="3">
        <v>45040</v>
      </c>
      <c r="BN158" s="3">
        <v>45045</v>
      </c>
      <c r="BO158" s="2">
        <v>54</v>
      </c>
      <c r="BP158" s="2">
        <v>54</v>
      </c>
      <c r="BQ158" s="2">
        <v>6</v>
      </c>
      <c r="BR158" s="2">
        <v>65</v>
      </c>
      <c r="BS158" s="1" t="s">
        <v>681</v>
      </c>
      <c r="BV158" s="2">
        <v>9660001883</v>
      </c>
      <c r="BW158" s="2"/>
    </row>
    <row r="159" spans="3:75">
      <c r="C159" s="28">
        <f t="shared" si="31"/>
        <v>1</v>
      </c>
      <c r="D159" s="19" t="str">
        <f t="shared" si="32"/>
        <v>M222C8S0BK6900</v>
      </c>
      <c r="E159" s="28">
        <f t="shared" si="33"/>
        <v>1</v>
      </c>
      <c r="F159" s="9">
        <f t="shared" si="34"/>
        <v>9660001884</v>
      </c>
      <c r="G159" s="10">
        <f t="shared" si="35"/>
        <v>44965</v>
      </c>
      <c r="H159" s="9" t="str">
        <f t="shared" si="36"/>
        <v>TVC23000042</v>
      </c>
      <c r="I159" s="11" t="str">
        <f t="shared" si="37"/>
        <v>EC220-G5(BR)|3.8.0</v>
      </c>
      <c r="J159" s="6" t="str">
        <f t="shared" si="38"/>
        <v>0150803952</v>
      </c>
      <c r="K159" s="12">
        <f t="shared" si="39"/>
        <v>6900</v>
      </c>
      <c r="L159" s="12">
        <f t="shared" si="40"/>
        <v>6900</v>
      </c>
      <c r="M159" s="6" t="str">
        <f t="shared" si="41"/>
        <v>M222C8S0BK</v>
      </c>
      <c r="N159" s="6" t="str">
        <f t="shared" si="42"/>
        <v>MRSU5928307</v>
      </c>
      <c r="O159" s="13" t="str">
        <f t="shared" si="43"/>
        <v>SUDUN3KSZ000091A</v>
      </c>
      <c r="P159" s="6">
        <f t="shared" si="44"/>
        <v>45024</v>
      </c>
      <c r="Q159" s="6" t="str">
        <f>VLOOKUP(AA159,'[1]TABELA MO'!$D:$D,1,0)</f>
        <v>M222C8S0BK</v>
      </c>
      <c r="R159" s="6" t="str">
        <f t="shared" si="45"/>
        <v>PO &gt; ok!</v>
      </c>
      <c r="V159" s="3">
        <v>44965</v>
      </c>
      <c r="W159" s="2"/>
      <c r="X159" s="1" t="s">
        <v>1102</v>
      </c>
      <c r="Y159" s="1" t="s">
        <v>171</v>
      </c>
      <c r="Z159" s="5" t="s">
        <v>178</v>
      </c>
      <c r="AA159" s="1" t="s">
        <v>430</v>
      </c>
      <c r="AB159" s="2">
        <v>6900</v>
      </c>
      <c r="AC159" s="1" t="s">
        <v>431</v>
      </c>
      <c r="AD159" s="1" t="s">
        <v>432</v>
      </c>
      <c r="AE159" s="1" t="s">
        <v>433</v>
      </c>
      <c r="AG159" s="1" t="s">
        <v>115</v>
      </c>
      <c r="AH159" s="1" t="s">
        <v>491</v>
      </c>
      <c r="AI159" s="1" t="s">
        <v>1096</v>
      </c>
      <c r="AJ159" s="3">
        <v>44970</v>
      </c>
      <c r="AK159" s="3">
        <v>44970</v>
      </c>
      <c r="AL159" s="3">
        <v>44970</v>
      </c>
      <c r="AM159" s="3">
        <v>44970</v>
      </c>
      <c r="AN159" s="1" t="s">
        <v>587</v>
      </c>
      <c r="AO159" s="1" t="s">
        <v>1097</v>
      </c>
      <c r="AP159" s="3">
        <v>44976</v>
      </c>
      <c r="AQ159" s="3">
        <v>44975</v>
      </c>
      <c r="AR159" s="3">
        <v>45004</v>
      </c>
      <c r="AS159" s="3">
        <v>45004</v>
      </c>
      <c r="AT159" s="1" t="s">
        <v>588</v>
      </c>
      <c r="AU159" s="1" t="s">
        <v>1098</v>
      </c>
      <c r="AV159" s="3">
        <v>45010</v>
      </c>
      <c r="AW159" s="3">
        <v>45010</v>
      </c>
      <c r="AX159" s="3">
        <v>45024</v>
      </c>
      <c r="AY159" s="3">
        <v>45024</v>
      </c>
      <c r="BB159" s="3"/>
      <c r="BC159" s="3"/>
      <c r="BD159" s="3"/>
      <c r="BE159" s="3"/>
      <c r="BF159" s="3">
        <v>45025</v>
      </c>
      <c r="BG159" s="3">
        <v>45026</v>
      </c>
      <c r="BH159" s="3">
        <v>45027</v>
      </c>
      <c r="BI159" s="3">
        <v>45030</v>
      </c>
      <c r="BJ159" s="3">
        <v>45034</v>
      </c>
      <c r="BK159" s="3">
        <v>45030</v>
      </c>
      <c r="BL159" s="3">
        <v>45030</v>
      </c>
      <c r="BM159" s="3">
        <v>45040</v>
      </c>
      <c r="BN159" s="3">
        <v>45045</v>
      </c>
      <c r="BO159" s="2">
        <v>54</v>
      </c>
      <c r="BP159" s="2">
        <v>54</v>
      </c>
      <c r="BQ159" s="2">
        <v>6</v>
      </c>
      <c r="BR159" s="2">
        <v>65</v>
      </c>
      <c r="BS159" s="1" t="s">
        <v>681</v>
      </c>
      <c r="BV159" s="2">
        <v>9660001884</v>
      </c>
      <c r="BW159" s="2"/>
    </row>
    <row r="160" spans="3:75">
      <c r="C160" s="28">
        <f t="shared" si="31"/>
        <v>1</v>
      </c>
      <c r="D160" s="19" t="str">
        <f t="shared" si="32"/>
        <v>补出巴西物资Spare Parts or Quality the MO is 补出巴西物资</v>
      </c>
      <c r="E160" s="28">
        <f t="shared" si="33"/>
        <v>1</v>
      </c>
      <c r="F160" s="9">
        <f t="shared" si="34"/>
        <v>9650000173</v>
      </c>
      <c r="G160" s="10">
        <f t="shared" si="35"/>
        <v>44965</v>
      </c>
      <c r="H160" s="9" t="str">
        <f t="shared" si="36"/>
        <v>TVC23E00002</v>
      </c>
      <c r="I160" s="11" t="str">
        <f t="shared" si="37"/>
        <v>Spare Parts or Quality the MO is 补出巴西物资</v>
      </c>
      <c r="J160" s="6" t="str">
        <f t="shared" si="38"/>
        <v>Spare Parts or Quality the MO is 补出巴西物资</v>
      </c>
      <c r="K160" s="12" t="str">
        <f t="shared" si="39"/>
        <v>Spare Parts or Quality the MO is 补出巴西物资</v>
      </c>
      <c r="L160" s="12">
        <f t="shared" si="40"/>
        <v>0</v>
      </c>
      <c r="M160" s="6" t="str">
        <f t="shared" si="41"/>
        <v>补出巴西物资</v>
      </c>
      <c r="N160" s="6" t="str">
        <f t="shared" si="42"/>
        <v>MRSU5928307</v>
      </c>
      <c r="O160" s="13" t="str">
        <f t="shared" si="43"/>
        <v>SUDUN3KSZ000091A</v>
      </c>
      <c r="P160" s="6">
        <f t="shared" si="44"/>
        <v>45024</v>
      </c>
      <c r="Q160" s="6" t="e">
        <f>VLOOKUP(AA160,'[1]TABELA MO'!$D:$D,1,0)</f>
        <v>#N/A</v>
      </c>
      <c r="R160" s="6" t="str">
        <f t="shared" si="45"/>
        <v>PO &gt; ok!</v>
      </c>
      <c r="V160" s="3">
        <v>44965</v>
      </c>
      <c r="W160" s="2"/>
      <c r="X160" s="1" t="s">
        <v>1103</v>
      </c>
      <c r="Z160" s="5"/>
      <c r="AA160" s="1" t="s">
        <v>434</v>
      </c>
      <c r="AB160" s="2"/>
      <c r="AG160" s="1" t="s">
        <v>115</v>
      </c>
      <c r="AH160" s="1" t="s">
        <v>491</v>
      </c>
      <c r="AI160" s="1" t="s">
        <v>1096</v>
      </c>
      <c r="AJ160" s="3">
        <v>44970</v>
      </c>
      <c r="AK160" s="3">
        <v>44970</v>
      </c>
      <c r="AL160" s="3">
        <v>44970</v>
      </c>
      <c r="AM160" s="3">
        <v>44970</v>
      </c>
      <c r="AN160" s="1" t="s">
        <v>587</v>
      </c>
      <c r="AO160" s="1" t="s">
        <v>1097</v>
      </c>
      <c r="AP160" s="3">
        <v>44976</v>
      </c>
      <c r="AQ160" s="3">
        <v>44975</v>
      </c>
      <c r="AR160" s="3">
        <v>45004</v>
      </c>
      <c r="AS160" s="3">
        <v>45004</v>
      </c>
      <c r="AT160" s="1" t="s">
        <v>588</v>
      </c>
      <c r="AU160" s="1" t="s">
        <v>1098</v>
      </c>
      <c r="AV160" s="3">
        <v>45010</v>
      </c>
      <c r="AW160" s="3">
        <v>45010</v>
      </c>
      <c r="AX160" s="3">
        <v>45024</v>
      </c>
      <c r="AY160" s="3">
        <v>45024</v>
      </c>
      <c r="BB160" s="3"/>
      <c r="BC160" s="3"/>
      <c r="BD160" s="3"/>
      <c r="BE160" s="3"/>
      <c r="BF160" s="3">
        <v>45025</v>
      </c>
      <c r="BG160" s="3">
        <v>45026</v>
      </c>
      <c r="BH160" s="3">
        <v>45027</v>
      </c>
      <c r="BI160" s="3">
        <v>45030</v>
      </c>
      <c r="BJ160" s="3">
        <v>45034</v>
      </c>
      <c r="BK160" s="3">
        <v>45030</v>
      </c>
      <c r="BL160" s="3">
        <v>45030</v>
      </c>
      <c r="BM160" s="3">
        <v>45040</v>
      </c>
      <c r="BN160" s="3">
        <v>45045</v>
      </c>
      <c r="BO160" s="2">
        <v>54</v>
      </c>
      <c r="BP160" s="2">
        <v>54</v>
      </c>
      <c r="BQ160" s="2">
        <v>6</v>
      </c>
      <c r="BR160" s="2">
        <v>65</v>
      </c>
      <c r="BS160" s="1" t="s">
        <v>681</v>
      </c>
      <c r="BV160" s="2">
        <v>9650000173</v>
      </c>
      <c r="BW160" s="2"/>
    </row>
    <row r="161" spans="3:75">
      <c r="C161" s="28">
        <f t="shared" si="31"/>
        <v>1</v>
      </c>
      <c r="D161" s="19" t="str">
        <f t="shared" si="32"/>
        <v>BXDGZ-23003海运联络单物料Spare Parts or Quality the MO is BXDGZ-23003海运联络单物料</v>
      </c>
      <c r="E161" s="28">
        <f t="shared" si="33"/>
        <v>1</v>
      </c>
      <c r="F161" s="9">
        <f t="shared" si="34"/>
        <v>9660001865</v>
      </c>
      <c r="G161" s="10">
        <f t="shared" si="35"/>
        <v>44965</v>
      </c>
      <c r="H161" s="9" t="str">
        <f t="shared" si="36"/>
        <v>TVC23000043</v>
      </c>
      <c r="I161" s="11" t="str">
        <f t="shared" si="37"/>
        <v>Spare Parts or Quality the MO is BXDGZ-23003海运联络单物料</v>
      </c>
      <c r="J161" s="6" t="str">
        <f t="shared" si="38"/>
        <v>Spare Parts or Quality the MO is BXDGZ-23003海运联络单物料</v>
      </c>
      <c r="K161" s="12" t="str">
        <f t="shared" si="39"/>
        <v>Spare Parts or Quality the MO is BXDGZ-23003海运联络单物料</v>
      </c>
      <c r="L161" s="12">
        <f t="shared" si="40"/>
        <v>0</v>
      </c>
      <c r="M161" s="6" t="str">
        <f t="shared" si="41"/>
        <v>BXDGZ-23003海运联络单物料</v>
      </c>
      <c r="N161" s="6" t="str">
        <f t="shared" si="42"/>
        <v>BSIU9017613</v>
      </c>
      <c r="O161" s="13" t="str">
        <f t="shared" si="43"/>
        <v>SUDUN3KSZ000091A</v>
      </c>
      <c r="P161" s="6">
        <f t="shared" si="44"/>
        <v>45024</v>
      </c>
      <c r="Q161" s="6" t="e">
        <f>VLOOKUP(AA161,'[1]TABELA MO'!$D:$D,1,0)</f>
        <v>#N/A</v>
      </c>
      <c r="R161" s="6" t="str">
        <f t="shared" si="45"/>
        <v>PO &gt; ok!</v>
      </c>
      <c r="V161" s="3">
        <v>44965</v>
      </c>
      <c r="W161" s="2"/>
      <c r="X161" s="1" t="s">
        <v>1104</v>
      </c>
      <c r="Z161" s="5"/>
      <c r="AA161" s="1" t="s">
        <v>435</v>
      </c>
      <c r="AB161" s="2"/>
      <c r="AC161" s="1" t="s">
        <v>436</v>
      </c>
      <c r="AD161" s="1" t="s">
        <v>437</v>
      </c>
      <c r="AE161" s="1" t="s">
        <v>438</v>
      </c>
      <c r="AG161" s="1" t="s">
        <v>115</v>
      </c>
      <c r="AH161" s="1" t="s">
        <v>491</v>
      </c>
      <c r="AI161" s="1" t="s">
        <v>1096</v>
      </c>
      <c r="AJ161" s="3">
        <v>44970</v>
      </c>
      <c r="AK161" s="3">
        <v>44970</v>
      </c>
      <c r="AL161" s="3">
        <v>44970</v>
      </c>
      <c r="AM161" s="3">
        <v>44970</v>
      </c>
      <c r="AN161" s="1" t="s">
        <v>587</v>
      </c>
      <c r="AO161" s="1" t="s">
        <v>1097</v>
      </c>
      <c r="AP161" s="3">
        <v>44976</v>
      </c>
      <c r="AQ161" s="3">
        <v>44975</v>
      </c>
      <c r="AR161" s="3">
        <v>45004</v>
      </c>
      <c r="AS161" s="3">
        <v>45004</v>
      </c>
      <c r="AT161" s="1" t="s">
        <v>588</v>
      </c>
      <c r="AU161" s="1" t="s">
        <v>1098</v>
      </c>
      <c r="AV161" s="3">
        <v>45010</v>
      </c>
      <c r="AW161" s="3">
        <v>45010</v>
      </c>
      <c r="AX161" s="3">
        <v>45024</v>
      </c>
      <c r="AY161" s="3">
        <v>45024</v>
      </c>
      <c r="BB161" s="3"/>
      <c r="BC161" s="3"/>
      <c r="BD161" s="3"/>
      <c r="BE161" s="3"/>
      <c r="BF161" s="3">
        <v>45025</v>
      </c>
      <c r="BG161" s="3">
        <v>45026</v>
      </c>
      <c r="BH161" s="3">
        <v>45027</v>
      </c>
      <c r="BI161" s="3">
        <v>45030</v>
      </c>
      <c r="BJ161" s="3">
        <v>45034</v>
      </c>
      <c r="BK161" s="3">
        <v>45030</v>
      </c>
      <c r="BL161" s="3">
        <v>45030</v>
      </c>
      <c r="BM161" s="3">
        <v>45040</v>
      </c>
      <c r="BN161" s="3">
        <v>45045</v>
      </c>
      <c r="BO161" s="2">
        <v>54</v>
      </c>
      <c r="BP161" s="2">
        <v>54</v>
      </c>
      <c r="BQ161" s="2">
        <v>6</v>
      </c>
      <c r="BR161" s="2">
        <v>65</v>
      </c>
      <c r="BS161" s="1" t="s">
        <v>681</v>
      </c>
      <c r="BV161" s="2">
        <v>9660001865</v>
      </c>
      <c r="BW161" s="2"/>
    </row>
    <row r="162" spans="3:75">
      <c r="C162" s="28">
        <f t="shared" si="31"/>
        <v>2</v>
      </c>
      <c r="D162" s="19" t="str">
        <f t="shared" si="32"/>
        <v>M222C8S1BK6900</v>
      </c>
      <c r="E162" s="28">
        <f t="shared" si="33"/>
        <v>2</v>
      </c>
      <c r="F162" s="9">
        <f t="shared" si="34"/>
        <v>9660001885</v>
      </c>
      <c r="G162" s="10">
        <f t="shared" si="35"/>
        <v>44965</v>
      </c>
      <c r="H162" s="9" t="str">
        <f t="shared" si="36"/>
        <v>TVC23000044</v>
      </c>
      <c r="I162" s="11" t="str">
        <f t="shared" si="37"/>
        <v>EC220-G5(BR)|3.8.0</v>
      </c>
      <c r="J162" s="6" t="str">
        <f t="shared" si="38"/>
        <v>0150803952</v>
      </c>
      <c r="K162" s="12">
        <f t="shared" si="39"/>
        <v>6900</v>
      </c>
      <c r="L162" s="12">
        <f t="shared" si="40"/>
        <v>10900</v>
      </c>
      <c r="M162" s="6" t="str">
        <f t="shared" si="41"/>
        <v>M222C8S1BK</v>
      </c>
      <c r="N162" s="6" t="str">
        <f t="shared" si="42"/>
        <v>BSIU9017613</v>
      </c>
      <c r="O162" s="13" t="str">
        <f t="shared" si="43"/>
        <v>SUDUN3KSZ000091A</v>
      </c>
      <c r="P162" s="6">
        <f t="shared" si="44"/>
        <v>45024</v>
      </c>
      <c r="Q162" s="6" t="str">
        <f>VLOOKUP(AA162,'[1]TABELA MO'!$D:$D,1,0)</f>
        <v>M222C8S1BK</v>
      </c>
      <c r="R162" s="6" t="str">
        <f t="shared" si="45"/>
        <v>PO &gt; ok!</v>
      </c>
      <c r="V162" s="3">
        <v>44965</v>
      </c>
      <c r="W162" s="2"/>
      <c r="X162" s="1" t="s">
        <v>1105</v>
      </c>
      <c r="Y162" s="1" t="s">
        <v>171</v>
      </c>
      <c r="Z162" s="5" t="s">
        <v>178</v>
      </c>
      <c r="AA162" s="1" t="s">
        <v>418</v>
      </c>
      <c r="AB162" s="2">
        <v>6900</v>
      </c>
      <c r="AG162" s="1" t="s">
        <v>115</v>
      </c>
      <c r="AH162" s="1" t="s">
        <v>491</v>
      </c>
      <c r="AI162" s="1" t="s">
        <v>1096</v>
      </c>
      <c r="AJ162" s="3">
        <v>44970</v>
      </c>
      <c r="AK162" s="3">
        <v>44970</v>
      </c>
      <c r="AL162" s="3">
        <v>44970</v>
      </c>
      <c r="AM162" s="3">
        <v>44970</v>
      </c>
      <c r="AN162" s="1" t="s">
        <v>587</v>
      </c>
      <c r="AO162" s="1" t="s">
        <v>1097</v>
      </c>
      <c r="AP162" s="3">
        <v>44976</v>
      </c>
      <c r="AQ162" s="3">
        <v>44975</v>
      </c>
      <c r="AR162" s="3">
        <v>45004</v>
      </c>
      <c r="AS162" s="3">
        <v>45004</v>
      </c>
      <c r="AT162" s="1" t="s">
        <v>588</v>
      </c>
      <c r="AU162" s="1" t="s">
        <v>1098</v>
      </c>
      <c r="AV162" s="3">
        <v>45010</v>
      </c>
      <c r="AW162" s="3">
        <v>45010</v>
      </c>
      <c r="AX162" s="3">
        <v>45024</v>
      </c>
      <c r="AY162" s="3">
        <v>45024</v>
      </c>
      <c r="BB162" s="3"/>
      <c r="BC162" s="3"/>
      <c r="BD162" s="3"/>
      <c r="BE162" s="3"/>
      <c r="BF162" s="3">
        <v>45025</v>
      </c>
      <c r="BG162" s="3">
        <v>45026</v>
      </c>
      <c r="BH162" s="3">
        <v>45027</v>
      </c>
      <c r="BI162" s="3">
        <v>45030</v>
      </c>
      <c r="BJ162" s="3">
        <v>45034</v>
      </c>
      <c r="BK162" s="3">
        <v>45030</v>
      </c>
      <c r="BL162" s="3">
        <v>45030</v>
      </c>
      <c r="BM162" s="3">
        <v>45040</v>
      </c>
      <c r="BN162" s="3">
        <v>45045</v>
      </c>
      <c r="BO162" s="2">
        <v>54</v>
      </c>
      <c r="BP162" s="2">
        <v>54</v>
      </c>
      <c r="BQ162" s="2">
        <v>6</v>
      </c>
      <c r="BR162" s="2">
        <v>65</v>
      </c>
      <c r="BS162" s="1" t="s">
        <v>681</v>
      </c>
      <c r="BV162" s="2">
        <v>9660001885</v>
      </c>
      <c r="BW162" s="2"/>
    </row>
    <row r="163" spans="3:75">
      <c r="C163" s="28">
        <f t="shared" si="31"/>
        <v>1</v>
      </c>
      <c r="D163" s="19" t="str">
        <f t="shared" si="32"/>
        <v>M2232014BK4000</v>
      </c>
      <c r="E163" s="28">
        <f t="shared" si="33"/>
        <v>2</v>
      </c>
      <c r="F163" s="9">
        <f t="shared" si="34"/>
        <v>9660001885</v>
      </c>
      <c r="G163" s="10">
        <f t="shared" si="35"/>
        <v>44965</v>
      </c>
      <c r="H163" s="9" t="str">
        <f t="shared" si="36"/>
        <v>TVC23000044</v>
      </c>
      <c r="I163" s="11" t="str">
        <f t="shared" si="37"/>
        <v>MR30G(BR)|1.28.0</v>
      </c>
      <c r="J163" s="6" t="str">
        <f t="shared" si="38"/>
        <v>0850800096</v>
      </c>
      <c r="K163" s="12">
        <f t="shared" si="39"/>
        <v>4000</v>
      </c>
      <c r="L163" s="12">
        <f t="shared" si="40"/>
        <v>10900</v>
      </c>
      <c r="M163" s="6" t="str">
        <f t="shared" si="41"/>
        <v>M2232014BK</v>
      </c>
      <c r="N163" s="6" t="str">
        <f t="shared" si="42"/>
        <v>BSIU9017613</v>
      </c>
      <c r="O163" s="13" t="str">
        <f t="shared" si="43"/>
        <v>SUDUN3KSZ000091A</v>
      </c>
      <c r="P163" s="6">
        <f t="shared" si="44"/>
        <v>45024</v>
      </c>
      <c r="Q163" s="6" t="str">
        <f>VLOOKUP(AA163,'[1]TABELA MO'!$D:$D,1,0)</f>
        <v>M2232014BK</v>
      </c>
      <c r="R163" s="6" t="str">
        <f t="shared" si="45"/>
        <v>PO &gt; ok!</v>
      </c>
      <c r="V163" s="3">
        <v>44965</v>
      </c>
      <c r="W163" s="2"/>
      <c r="Y163" s="1" t="s">
        <v>27</v>
      </c>
      <c r="Z163" s="5" t="s">
        <v>89</v>
      </c>
      <c r="AA163" s="1" t="s">
        <v>439</v>
      </c>
      <c r="AB163" s="2">
        <v>4000</v>
      </c>
      <c r="AG163" s="1" t="s">
        <v>115</v>
      </c>
      <c r="AH163" s="1" t="s">
        <v>491</v>
      </c>
      <c r="AI163" s="1" t="s">
        <v>1096</v>
      </c>
      <c r="AJ163" s="3">
        <v>44970</v>
      </c>
      <c r="AK163" s="3">
        <v>44970</v>
      </c>
      <c r="AL163" s="3">
        <v>44970</v>
      </c>
      <c r="AM163" s="3">
        <v>44970</v>
      </c>
      <c r="AN163" s="1" t="s">
        <v>587</v>
      </c>
      <c r="AO163" s="1" t="s">
        <v>1097</v>
      </c>
      <c r="AP163" s="3">
        <v>44976</v>
      </c>
      <c r="AQ163" s="3">
        <v>44975</v>
      </c>
      <c r="AR163" s="3">
        <v>45004</v>
      </c>
      <c r="AS163" s="3">
        <v>45004</v>
      </c>
      <c r="AT163" s="1" t="s">
        <v>588</v>
      </c>
      <c r="AU163" s="1" t="s">
        <v>1098</v>
      </c>
      <c r="AV163" s="3">
        <v>45010</v>
      </c>
      <c r="AW163" s="3">
        <v>45010</v>
      </c>
      <c r="AX163" s="3">
        <v>45024</v>
      </c>
      <c r="AY163" s="3">
        <v>45024</v>
      </c>
      <c r="BB163" s="3"/>
      <c r="BC163" s="3"/>
      <c r="BD163" s="3"/>
      <c r="BE163" s="3"/>
      <c r="BF163" s="3">
        <v>45025</v>
      </c>
      <c r="BG163" s="3">
        <v>45026</v>
      </c>
      <c r="BH163" s="3">
        <v>45027</v>
      </c>
      <c r="BI163" s="3">
        <v>45030</v>
      </c>
      <c r="BJ163" s="3">
        <v>45034</v>
      </c>
      <c r="BK163" s="3">
        <v>45030</v>
      </c>
      <c r="BL163" s="3">
        <v>45030</v>
      </c>
      <c r="BM163" s="3">
        <v>45040</v>
      </c>
      <c r="BN163" s="3">
        <v>45045</v>
      </c>
      <c r="BO163" s="2">
        <v>54</v>
      </c>
      <c r="BP163" s="2">
        <v>54</v>
      </c>
      <c r="BQ163" s="2">
        <v>6</v>
      </c>
      <c r="BR163" s="2">
        <v>65</v>
      </c>
      <c r="BS163" s="1" t="s">
        <v>681</v>
      </c>
      <c r="BV163" s="2">
        <v>9660001885</v>
      </c>
      <c r="BW163" s="2"/>
    </row>
    <row r="164" spans="3:75">
      <c r="C164" s="28">
        <f t="shared" si="31"/>
        <v>1</v>
      </c>
      <c r="D164" s="19" t="str">
        <f t="shared" si="32"/>
        <v>M2232015BK6900</v>
      </c>
      <c r="E164" s="28">
        <f t="shared" si="33"/>
        <v>1</v>
      </c>
      <c r="F164" s="9">
        <f t="shared" si="34"/>
        <v>9660001886</v>
      </c>
      <c r="G164" s="10">
        <f t="shared" si="35"/>
        <v>44972</v>
      </c>
      <c r="H164" s="9" t="str">
        <f t="shared" si="36"/>
        <v>TVC23000049</v>
      </c>
      <c r="I164" s="11" t="str">
        <f t="shared" si="37"/>
        <v>EC220-G5(BR)|3.8.0</v>
      </c>
      <c r="J164" s="6" t="str">
        <f t="shared" si="38"/>
        <v>0150803952</v>
      </c>
      <c r="K164" s="12">
        <f t="shared" si="39"/>
        <v>6900</v>
      </c>
      <c r="L164" s="12">
        <f t="shared" si="40"/>
        <v>6900</v>
      </c>
      <c r="M164" s="6" t="str">
        <f t="shared" si="41"/>
        <v>M2232015BK</v>
      </c>
      <c r="N164" s="6" t="str">
        <f t="shared" si="42"/>
        <v xml:space="preserve">MRSU3402041 </v>
      </c>
      <c r="O164" s="13" t="str">
        <f t="shared" si="43"/>
        <v>SUDUN3KSZ000083A</v>
      </c>
      <c r="P164" s="6">
        <f t="shared" si="44"/>
        <v>45031</v>
      </c>
      <c r="Q164" s="6" t="str">
        <f>VLOOKUP(AA164,'[1]TABELA MO'!$D:$D,1,0)</f>
        <v>M2232015BK</v>
      </c>
      <c r="R164" s="6" t="str">
        <f t="shared" si="45"/>
        <v>PO &gt; ok!</v>
      </c>
      <c r="V164" s="3">
        <v>44972</v>
      </c>
      <c r="W164" s="2">
        <v>71</v>
      </c>
      <c r="X164" s="1" t="s">
        <v>440</v>
      </c>
      <c r="Y164" s="1" t="s">
        <v>171</v>
      </c>
      <c r="Z164" s="5" t="s">
        <v>178</v>
      </c>
      <c r="AA164" s="1" t="s">
        <v>441</v>
      </c>
      <c r="AB164" s="2">
        <v>6900</v>
      </c>
      <c r="AC164" s="1" t="s">
        <v>442</v>
      </c>
      <c r="AD164" s="1" t="s">
        <v>443</v>
      </c>
      <c r="AE164" s="1" t="s">
        <v>444</v>
      </c>
      <c r="AF164" s="1" t="s">
        <v>1106</v>
      </c>
      <c r="AG164" s="1" t="s">
        <v>115</v>
      </c>
      <c r="AH164" s="1" t="s">
        <v>491</v>
      </c>
      <c r="AI164" s="1" t="s">
        <v>1107</v>
      </c>
      <c r="AJ164" s="3">
        <v>44977</v>
      </c>
      <c r="AK164" s="3">
        <v>44976</v>
      </c>
      <c r="AL164" s="3">
        <v>44977</v>
      </c>
      <c r="AM164" s="3">
        <v>44977</v>
      </c>
      <c r="AN164" s="1" t="s">
        <v>587</v>
      </c>
      <c r="AO164" s="1" t="s">
        <v>1108</v>
      </c>
      <c r="AP164" s="3">
        <v>44982</v>
      </c>
      <c r="AQ164" s="3">
        <v>44982</v>
      </c>
      <c r="AR164" s="3">
        <v>45011</v>
      </c>
      <c r="AS164" s="3">
        <v>45011</v>
      </c>
      <c r="AT164" s="1" t="s">
        <v>588</v>
      </c>
      <c r="AU164" s="1" t="s">
        <v>1109</v>
      </c>
      <c r="AV164" s="3">
        <v>45017</v>
      </c>
      <c r="AW164" s="3">
        <v>45017</v>
      </c>
      <c r="AX164" s="3">
        <v>45031</v>
      </c>
      <c r="AY164" s="3">
        <v>45031</v>
      </c>
      <c r="BB164" s="3"/>
      <c r="BC164" s="3"/>
      <c r="BD164" s="3"/>
      <c r="BE164" s="3"/>
      <c r="BF164" s="3">
        <v>45033</v>
      </c>
      <c r="BG164" s="3">
        <v>45034</v>
      </c>
      <c r="BH164" s="3">
        <v>45036</v>
      </c>
      <c r="BI164" s="3">
        <v>45043</v>
      </c>
      <c r="BJ164" s="3">
        <v>45042</v>
      </c>
      <c r="BK164" s="3">
        <v>45043</v>
      </c>
      <c r="BL164" s="3">
        <v>45043</v>
      </c>
      <c r="BM164" s="3">
        <v>45050</v>
      </c>
      <c r="BN164" s="3">
        <v>45053</v>
      </c>
      <c r="BO164" s="2">
        <v>54</v>
      </c>
      <c r="BP164" s="2">
        <v>55</v>
      </c>
      <c r="BQ164" s="2">
        <v>12</v>
      </c>
      <c r="BR164" s="2">
        <v>71</v>
      </c>
      <c r="BS164" s="1" t="s">
        <v>681</v>
      </c>
      <c r="BV164" s="2">
        <v>9660001886</v>
      </c>
      <c r="BW164" s="2"/>
    </row>
    <row r="165" spans="3:75">
      <c r="C165" s="28">
        <f t="shared" si="31"/>
        <v>1</v>
      </c>
      <c r="D165" s="19" t="str">
        <f t="shared" si="32"/>
        <v>M2232017BK5900</v>
      </c>
      <c r="E165" s="28">
        <f t="shared" si="33"/>
        <v>1</v>
      </c>
      <c r="F165" s="9">
        <f t="shared" si="34"/>
        <v>9660001887</v>
      </c>
      <c r="G165" s="10">
        <f t="shared" si="35"/>
        <v>44972</v>
      </c>
      <c r="H165" s="9" t="str">
        <f t="shared" si="36"/>
        <v>TVC23000051</v>
      </c>
      <c r="I165" s="11" t="str">
        <f t="shared" si="37"/>
        <v>EC225-G5(BR)|1.8.0</v>
      </c>
      <c r="J165" s="6" t="str">
        <f t="shared" si="38"/>
        <v>0150803897</v>
      </c>
      <c r="K165" s="12">
        <f t="shared" si="39"/>
        <v>5900</v>
      </c>
      <c r="L165" s="12">
        <f t="shared" si="40"/>
        <v>5900</v>
      </c>
      <c r="M165" s="6" t="str">
        <f t="shared" si="41"/>
        <v>M2232017BK</v>
      </c>
      <c r="N165" s="6" t="str">
        <f t="shared" si="42"/>
        <v xml:space="preserve">TRHU5098990 </v>
      </c>
      <c r="O165" s="13" t="str">
        <f t="shared" si="43"/>
        <v>SUDUN3KSZ000083A</v>
      </c>
      <c r="P165" s="6">
        <f t="shared" si="44"/>
        <v>45031</v>
      </c>
      <c r="Q165" s="6" t="str">
        <f>VLOOKUP(AA165,'[1]TABELA MO'!$D:$D,1,0)</f>
        <v>M2232017BK</v>
      </c>
      <c r="R165" s="6" t="str">
        <f t="shared" si="45"/>
        <v>PO &gt; ok!</v>
      </c>
      <c r="V165" s="3">
        <v>44972</v>
      </c>
      <c r="W165" s="2"/>
      <c r="X165" s="1" t="s">
        <v>445</v>
      </c>
      <c r="Y165" s="1" t="s">
        <v>24</v>
      </c>
      <c r="Z165" s="5" t="s">
        <v>84</v>
      </c>
      <c r="AA165" s="1" t="s">
        <v>446</v>
      </c>
      <c r="AB165" s="2">
        <v>5900</v>
      </c>
      <c r="AC165" s="1" t="s">
        <v>447</v>
      </c>
      <c r="AD165" s="1" t="s">
        <v>448</v>
      </c>
      <c r="AE165" s="1" t="s">
        <v>449</v>
      </c>
      <c r="AG165" s="1" t="s">
        <v>115</v>
      </c>
      <c r="AH165" s="1" t="s">
        <v>491</v>
      </c>
      <c r="AI165" s="1" t="s">
        <v>1107</v>
      </c>
      <c r="AJ165" s="3">
        <v>44977</v>
      </c>
      <c r="AK165" s="3">
        <v>44976</v>
      </c>
      <c r="AL165" s="3">
        <v>44977</v>
      </c>
      <c r="AM165" s="3">
        <v>44977</v>
      </c>
      <c r="AN165" s="1" t="s">
        <v>587</v>
      </c>
      <c r="AO165" s="1" t="s">
        <v>1108</v>
      </c>
      <c r="AP165" s="3">
        <v>44982</v>
      </c>
      <c r="AQ165" s="3">
        <v>44982</v>
      </c>
      <c r="AR165" s="3">
        <v>45011</v>
      </c>
      <c r="AS165" s="3">
        <v>45011</v>
      </c>
      <c r="AT165" s="1" t="s">
        <v>588</v>
      </c>
      <c r="AU165" s="1" t="s">
        <v>1109</v>
      </c>
      <c r="AV165" s="3">
        <v>45017</v>
      </c>
      <c r="AW165" s="3">
        <v>45017</v>
      </c>
      <c r="AX165" s="3">
        <v>45031</v>
      </c>
      <c r="AY165" s="3">
        <v>45031</v>
      </c>
      <c r="BB165" s="3"/>
      <c r="BC165" s="3"/>
      <c r="BD165" s="3"/>
      <c r="BE165" s="3"/>
      <c r="BF165" s="3">
        <v>45033</v>
      </c>
      <c r="BG165" s="3">
        <v>45034</v>
      </c>
      <c r="BH165" s="3">
        <v>45036</v>
      </c>
      <c r="BI165" s="3">
        <v>45042</v>
      </c>
      <c r="BJ165" s="3">
        <v>45042</v>
      </c>
      <c r="BK165" s="3">
        <v>45042</v>
      </c>
      <c r="BL165" s="3">
        <v>45042</v>
      </c>
      <c r="BM165" s="3">
        <v>45049</v>
      </c>
      <c r="BN165" s="3">
        <v>45053</v>
      </c>
      <c r="BO165" s="2">
        <v>54</v>
      </c>
      <c r="BP165" s="2">
        <v>55</v>
      </c>
      <c r="BQ165" s="2">
        <v>11</v>
      </c>
      <c r="BR165" s="2">
        <v>70</v>
      </c>
      <c r="BS165" s="1" t="s">
        <v>681</v>
      </c>
      <c r="BV165" s="2">
        <v>9660001887</v>
      </c>
      <c r="BW165" s="2"/>
    </row>
    <row r="166" spans="3:75">
      <c r="C166" s="28">
        <f t="shared" si="31"/>
        <v>1</v>
      </c>
      <c r="D166" s="19" t="str">
        <f t="shared" si="32"/>
        <v>M222C8R7BK8000</v>
      </c>
      <c r="E166" s="28">
        <f t="shared" si="33"/>
        <v>1</v>
      </c>
      <c r="F166" s="9">
        <f t="shared" si="34"/>
        <v>9660001888</v>
      </c>
      <c r="G166" s="10">
        <f t="shared" si="35"/>
        <v>44972</v>
      </c>
      <c r="H166" s="9" t="str">
        <f t="shared" si="36"/>
        <v>TVC23000052</v>
      </c>
      <c r="I166" s="11" t="str">
        <f t="shared" si="37"/>
        <v>MR30G(BR)|1.28.0</v>
      </c>
      <c r="J166" s="6" t="str">
        <f t="shared" si="38"/>
        <v>0850800096</v>
      </c>
      <c r="K166" s="12">
        <f t="shared" si="39"/>
        <v>8000</v>
      </c>
      <c r="L166" s="12">
        <f t="shared" si="40"/>
        <v>8000</v>
      </c>
      <c r="M166" s="6" t="str">
        <f t="shared" si="41"/>
        <v>M222C8R7BK</v>
      </c>
      <c r="N166" s="6" t="str">
        <f t="shared" si="42"/>
        <v xml:space="preserve">MRSU4592630 </v>
      </c>
      <c r="O166" s="13" t="str">
        <f t="shared" si="43"/>
        <v>SUDUN3KSZ000083A</v>
      </c>
      <c r="P166" s="6">
        <f t="shared" si="44"/>
        <v>45031</v>
      </c>
      <c r="Q166" s="6" t="str">
        <f>VLOOKUP(AA166,'[1]TABELA MO'!$D:$D,1,0)</f>
        <v>M222C8R7BK</v>
      </c>
      <c r="R166" s="6" t="str">
        <f t="shared" si="45"/>
        <v>PO &gt; ok!</v>
      </c>
      <c r="V166" s="3">
        <v>44972</v>
      </c>
      <c r="W166" s="2"/>
      <c r="X166" s="1" t="s">
        <v>450</v>
      </c>
      <c r="Y166" s="1" t="s">
        <v>27</v>
      </c>
      <c r="Z166" s="5" t="s">
        <v>89</v>
      </c>
      <c r="AA166" s="1" t="s">
        <v>451</v>
      </c>
      <c r="AB166" s="2">
        <v>8000</v>
      </c>
      <c r="AC166" s="1" t="s">
        <v>452</v>
      </c>
      <c r="AD166" s="1" t="s">
        <v>453</v>
      </c>
      <c r="AE166" s="1" t="s">
        <v>454</v>
      </c>
      <c r="AG166" s="1" t="s">
        <v>115</v>
      </c>
      <c r="AH166" s="1" t="s">
        <v>491</v>
      </c>
      <c r="AI166" s="1" t="s">
        <v>1107</v>
      </c>
      <c r="AJ166" s="3">
        <v>44977</v>
      </c>
      <c r="AK166" s="3">
        <v>44976</v>
      </c>
      <c r="AL166" s="3">
        <v>44977</v>
      </c>
      <c r="AM166" s="3">
        <v>44977</v>
      </c>
      <c r="AN166" s="1" t="s">
        <v>587</v>
      </c>
      <c r="AO166" s="1" t="s">
        <v>1108</v>
      </c>
      <c r="AP166" s="3">
        <v>44982</v>
      </c>
      <c r="AQ166" s="3">
        <v>44982</v>
      </c>
      <c r="AR166" s="3">
        <v>45011</v>
      </c>
      <c r="AS166" s="3">
        <v>45011</v>
      </c>
      <c r="AT166" s="1" t="s">
        <v>588</v>
      </c>
      <c r="AU166" s="1" t="s">
        <v>1109</v>
      </c>
      <c r="AV166" s="3">
        <v>45017</v>
      </c>
      <c r="AW166" s="3">
        <v>45017</v>
      </c>
      <c r="AX166" s="3">
        <v>45031</v>
      </c>
      <c r="AY166" s="3">
        <v>45031</v>
      </c>
      <c r="BB166" s="3"/>
      <c r="BC166" s="3"/>
      <c r="BD166" s="3"/>
      <c r="BE166" s="3"/>
      <c r="BF166" s="3">
        <v>45033</v>
      </c>
      <c r="BG166" s="3">
        <v>45034</v>
      </c>
      <c r="BH166" s="3">
        <v>45036</v>
      </c>
      <c r="BI166" s="3">
        <v>45041</v>
      </c>
      <c r="BJ166" s="3">
        <v>45042</v>
      </c>
      <c r="BK166" s="3">
        <v>45041</v>
      </c>
      <c r="BL166" s="3">
        <v>45041</v>
      </c>
      <c r="BM166" s="3">
        <v>45049</v>
      </c>
      <c r="BN166" s="3">
        <v>45053</v>
      </c>
      <c r="BO166" s="2">
        <v>54</v>
      </c>
      <c r="BP166" s="2">
        <v>55</v>
      </c>
      <c r="BQ166" s="2">
        <v>10</v>
      </c>
      <c r="BR166" s="2">
        <v>69</v>
      </c>
      <c r="BS166" s="1" t="s">
        <v>681</v>
      </c>
      <c r="BV166" s="2">
        <v>9660001888</v>
      </c>
      <c r="BW166" s="2"/>
    </row>
    <row r="167" spans="3:75">
      <c r="C167" s="28">
        <f t="shared" si="31"/>
        <v>1</v>
      </c>
      <c r="D167" s="19" t="str">
        <f t="shared" si="32"/>
        <v>M222C8R8BK8000</v>
      </c>
      <c r="E167" s="28">
        <f t="shared" si="33"/>
        <v>1</v>
      </c>
      <c r="F167" s="9">
        <f t="shared" si="34"/>
        <v>9660001889</v>
      </c>
      <c r="G167" s="10">
        <f t="shared" si="35"/>
        <v>44972</v>
      </c>
      <c r="H167" s="9" t="str">
        <f t="shared" si="36"/>
        <v>TVC23000053</v>
      </c>
      <c r="I167" s="11" t="str">
        <f t="shared" si="37"/>
        <v>MR30G(BR)|1.28.0</v>
      </c>
      <c r="J167" s="6" t="str">
        <f t="shared" si="38"/>
        <v>0850800096</v>
      </c>
      <c r="K167" s="12">
        <f t="shared" si="39"/>
        <v>8000</v>
      </c>
      <c r="L167" s="12">
        <f t="shared" si="40"/>
        <v>8000</v>
      </c>
      <c r="M167" s="6" t="str">
        <f t="shared" si="41"/>
        <v>M222C8R8BK</v>
      </c>
      <c r="N167" s="6" t="str">
        <f t="shared" si="42"/>
        <v xml:space="preserve">MRKU5775442 </v>
      </c>
      <c r="O167" s="13" t="str">
        <f t="shared" si="43"/>
        <v>SUDUN3KSZ000083A</v>
      </c>
      <c r="P167" s="6">
        <f t="shared" si="44"/>
        <v>45031</v>
      </c>
      <c r="Q167" s="6" t="str">
        <f>VLOOKUP(AA167,'[1]TABELA MO'!$D:$D,1,0)</f>
        <v>M222C8R8BK</v>
      </c>
      <c r="R167" s="6" t="str">
        <f t="shared" si="45"/>
        <v>PO &gt; ok!</v>
      </c>
      <c r="V167" s="3">
        <v>44972</v>
      </c>
      <c r="W167" s="2"/>
      <c r="X167" s="1" t="s">
        <v>455</v>
      </c>
      <c r="Y167" s="1" t="s">
        <v>27</v>
      </c>
      <c r="Z167" s="5" t="s">
        <v>89</v>
      </c>
      <c r="AA167" s="1" t="s">
        <v>456</v>
      </c>
      <c r="AB167" s="2">
        <v>8000</v>
      </c>
      <c r="AC167" s="1" t="s">
        <v>457</v>
      </c>
      <c r="AD167" s="1" t="s">
        <v>458</v>
      </c>
      <c r="AE167" s="1" t="s">
        <v>459</v>
      </c>
      <c r="AG167" s="1" t="s">
        <v>115</v>
      </c>
      <c r="AH167" s="1" t="s">
        <v>491</v>
      </c>
      <c r="AI167" s="1" t="s">
        <v>1107</v>
      </c>
      <c r="AJ167" s="3">
        <v>44977</v>
      </c>
      <c r="AK167" s="3">
        <v>44976</v>
      </c>
      <c r="AL167" s="3">
        <v>44977</v>
      </c>
      <c r="AM167" s="3">
        <v>44977</v>
      </c>
      <c r="AN167" s="1" t="s">
        <v>587</v>
      </c>
      <c r="AO167" s="1" t="s">
        <v>1108</v>
      </c>
      <c r="AP167" s="3">
        <v>44982</v>
      </c>
      <c r="AQ167" s="3">
        <v>44982</v>
      </c>
      <c r="AR167" s="3">
        <v>45011</v>
      </c>
      <c r="AS167" s="3">
        <v>45011</v>
      </c>
      <c r="AT167" s="1" t="s">
        <v>588</v>
      </c>
      <c r="AU167" s="1" t="s">
        <v>1109</v>
      </c>
      <c r="AV167" s="3">
        <v>45017</v>
      </c>
      <c r="AW167" s="3">
        <v>45017</v>
      </c>
      <c r="AX167" s="3">
        <v>45031</v>
      </c>
      <c r="AY167" s="3">
        <v>45031</v>
      </c>
      <c r="BB167" s="3"/>
      <c r="BC167" s="3"/>
      <c r="BD167" s="3"/>
      <c r="BE167" s="3"/>
      <c r="BF167" s="3">
        <v>45033</v>
      </c>
      <c r="BG167" s="3">
        <v>45034</v>
      </c>
      <c r="BH167" s="3">
        <v>45036</v>
      </c>
      <c r="BI167" s="3">
        <v>45041</v>
      </c>
      <c r="BJ167" s="3">
        <v>45042</v>
      </c>
      <c r="BK167" s="3">
        <v>45041</v>
      </c>
      <c r="BL167" s="3">
        <v>45041</v>
      </c>
      <c r="BM167" s="3">
        <v>45049</v>
      </c>
      <c r="BN167" s="3">
        <v>45053</v>
      </c>
      <c r="BO167" s="2">
        <v>54</v>
      </c>
      <c r="BP167" s="2">
        <v>55</v>
      </c>
      <c r="BQ167" s="2">
        <v>10</v>
      </c>
      <c r="BR167" s="2">
        <v>69</v>
      </c>
      <c r="BS167" s="1" t="s">
        <v>681</v>
      </c>
      <c r="BV167" s="2">
        <v>9660001889</v>
      </c>
      <c r="BW167" s="2"/>
    </row>
    <row r="168" spans="3:75">
      <c r="C168" s="28">
        <f t="shared" si="31"/>
        <v>1</v>
      </c>
      <c r="D168" s="19" t="str">
        <f t="shared" si="32"/>
        <v>夹具物资Equipment Sales</v>
      </c>
      <c r="E168" s="28">
        <f t="shared" si="33"/>
        <v>1</v>
      </c>
      <c r="F168" s="9">
        <f t="shared" si="34"/>
        <v>9650000168</v>
      </c>
      <c r="G168" s="10">
        <f t="shared" si="35"/>
        <v>44972</v>
      </c>
      <c r="H168" s="9" t="str">
        <f t="shared" si="36"/>
        <v>TVC23E00003</v>
      </c>
      <c r="I168" s="11" t="str">
        <f t="shared" si="37"/>
        <v>Equipment Sales</v>
      </c>
      <c r="J168" s="6" t="str">
        <f t="shared" si="38"/>
        <v>Equipment Sales</v>
      </c>
      <c r="K168" s="12" t="str">
        <f t="shared" si="39"/>
        <v>Equipment Sales</v>
      </c>
      <c r="L168" s="12">
        <f t="shared" si="40"/>
        <v>0</v>
      </c>
      <c r="M168" s="6" t="str">
        <f t="shared" si="41"/>
        <v>夹具物资</v>
      </c>
      <c r="N168" s="6" t="str">
        <f t="shared" si="42"/>
        <v xml:space="preserve">MRKU5775442 </v>
      </c>
      <c r="O168" s="13" t="str">
        <f t="shared" si="43"/>
        <v>SUDUN3KSZ000083A</v>
      </c>
      <c r="P168" s="6">
        <f t="shared" si="44"/>
        <v>45031</v>
      </c>
      <c r="Q168" s="6" t="e">
        <f>VLOOKUP(AA168,'[1]TABELA MO'!$D:$D,1,0)</f>
        <v>#N/A</v>
      </c>
      <c r="R168" s="6" t="str">
        <f t="shared" si="45"/>
        <v>PO &gt; ok!</v>
      </c>
      <c r="V168" s="3">
        <v>44972</v>
      </c>
      <c r="W168" s="2"/>
      <c r="X168" s="1" t="s">
        <v>460</v>
      </c>
      <c r="Y168" s="1" t="s">
        <v>36</v>
      </c>
      <c r="Z168" s="5"/>
      <c r="AA168" s="1" t="s">
        <v>421</v>
      </c>
      <c r="AB168" s="2"/>
      <c r="AG168" s="1" t="s">
        <v>115</v>
      </c>
      <c r="AH168" s="1" t="s">
        <v>491</v>
      </c>
      <c r="AI168" s="1" t="s">
        <v>1107</v>
      </c>
      <c r="AJ168" s="3">
        <v>44977</v>
      </c>
      <c r="AK168" s="3">
        <v>44976</v>
      </c>
      <c r="AL168" s="3">
        <v>44977</v>
      </c>
      <c r="AM168" s="3">
        <v>44977</v>
      </c>
      <c r="AN168" s="1" t="s">
        <v>587</v>
      </c>
      <c r="AO168" s="1" t="s">
        <v>1108</v>
      </c>
      <c r="AP168" s="3">
        <v>44982</v>
      </c>
      <c r="AQ168" s="3">
        <v>44982</v>
      </c>
      <c r="AR168" s="3">
        <v>45011</v>
      </c>
      <c r="AS168" s="3">
        <v>45011</v>
      </c>
      <c r="AT168" s="1" t="s">
        <v>588</v>
      </c>
      <c r="AU168" s="1" t="s">
        <v>1109</v>
      </c>
      <c r="AV168" s="3">
        <v>45017</v>
      </c>
      <c r="AW168" s="3">
        <v>45017</v>
      </c>
      <c r="AX168" s="3">
        <v>45031</v>
      </c>
      <c r="AY168" s="3">
        <v>45031</v>
      </c>
      <c r="BB168" s="3"/>
      <c r="BC168" s="3"/>
      <c r="BD168" s="3"/>
      <c r="BE168" s="3"/>
      <c r="BF168" s="3">
        <v>45033</v>
      </c>
      <c r="BG168" s="3">
        <v>45034</v>
      </c>
      <c r="BH168" s="3">
        <v>45036</v>
      </c>
      <c r="BI168" s="3">
        <v>45041</v>
      </c>
      <c r="BJ168" s="3">
        <v>45042</v>
      </c>
      <c r="BK168" s="3">
        <v>45041</v>
      </c>
      <c r="BL168" s="3">
        <v>45041</v>
      </c>
      <c r="BM168" s="3">
        <v>45049</v>
      </c>
      <c r="BN168" s="3">
        <v>45053</v>
      </c>
      <c r="BO168" s="2">
        <v>54</v>
      </c>
      <c r="BP168" s="2">
        <v>55</v>
      </c>
      <c r="BQ168" s="2">
        <v>10</v>
      </c>
      <c r="BR168" s="2">
        <v>69</v>
      </c>
      <c r="BS168" s="1" t="s">
        <v>681</v>
      </c>
      <c r="BV168" s="2">
        <v>9650000168</v>
      </c>
      <c r="BW168" s="2"/>
    </row>
    <row r="169" spans="3:75" ht="13.15" customHeight="1">
      <c r="C169" s="28">
        <f t="shared" si="31"/>
        <v>1</v>
      </c>
      <c r="D169" s="19" t="str">
        <f t="shared" si="32"/>
        <v>WIQC-22059 我司原因补料联络单Spare Parts or Quality the MO is WIQC-22059 我司原因补料联络单</v>
      </c>
      <c r="E169" s="28">
        <f t="shared" si="33"/>
        <v>1</v>
      </c>
      <c r="F169" s="9">
        <f t="shared" si="34"/>
        <v>9660001902</v>
      </c>
      <c r="G169" s="10">
        <f t="shared" si="35"/>
        <v>44972</v>
      </c>
      <c r="H169" s="9" t="str">
        <f t="shared" si="36"/>
        <v>TVC23000056</v>
      </c>
      <c r="I169" s="11" t="str">
        <f t="shared" si="37"/>
        <v>Spare Parts or Quality the MO is WIQC-22059 我司原因补料联络单</v>
      </c>
      <c r="J169" s="6" t="str">
        <f t="shared" si="38"/>
        <v>Spare Parts or Quality the MO is WIQC-22059 我司原因补料联络单</v>
      </c>
      <c r="K169" s="12" t="str">
        <f t="shared" si="39"/>
        <v>Spare Parts or Quality the MO is WIQC-22059 我司原因补料联络单</v>
      </c>
      <c r="L169" s="12">
        <f t="shared" si="40"/>
        <v>0</v>
      </c>
      <c r="M169" s="6" t="str">
        <f t="shared" si="41"/>
        <v>WIQC-22059 我司原因补料联络单</v>
      </c>
      <c r="N169" s="6" t="str">
        <f t="shared" si="42"/>
        <v xml:space="preserve">MRKU5775442 </v>
      </c>
      <c r="O169" s="13" t="str">
        <f t="shared" si="43"/>
        <v>SUDUN3KSZ000083A</v>
      </c>
      <c r="P169" s="6">
        <f t="shared" si="44"/>
        <v>45031</v>
      </c>
      <c r="Q169" s="6" t="e">
        <f>VLOOKUP(AA169,'[1]TABELA MO'!$D:$D,1,0)</f>
        <v>#N/A</v>
      </c>
      <c r="R169" s="6" t="str">
        <f t="shared" si="45"/>
        <v>PO &gt; ok!</v>
      </c>
      <c r="V169" s="3">
        <v>44972</v>
      </c>
      <c r="W169" s="2"/>
      <c r="X169" s="1" t="s">
        <v>461</v>
      </c>
      <c r="Z169" s="5"/>
      <c r="AA169" s="1" t="s">
        <v>462</v>
      </c>
      <c r="AB169" s="2"/>
      <c r="AG169" s="1" t="s">
        <v>115</v>
      </c>
      <c r="AH169" s="1" t="s">
        <v>491</v>
      </c>
      <c r="AI169" s="1" t="s">
        <v>1107</v>
      </c>
      <c r="AJ169" s="3">
        <v>44977</v>
      </c>
      <c r="AK169" s="3">
        <v>44976</v>
      </c>
      <c r="AL169" s="3">
        <v>44977</v>
      </c>
      <c r="AM169" s="3">
        <v>44977</v>
      </c>
      <c r="AN169" s="1" t="s">
        <v>587</v>
      </c>
      <c r="AO169" s="1" t="s">
        <v>1108</v>
      </c>
      <c r="AP169" s="3">
        <v>44982</v>
      </c>
      <c r="AQ169" s="3">
        <v>44982</v>
      </c>
      <c r="AR169" s="3">
        <v>45011</v>
      </c>
      <c r="AS169" s="3">
        <v>45011</v>
      </c>
      <c r="AT169" s="1" t="s">
        <v>588</v>
      </c>
      <c r="AU169" s="1" t="s">
        <v>1109</v>
      </c>
      <c r="AV169" s="3">
        <v>45017</v>
      </c>
      <c r="AW169" s="3">
        <v>45017</v>
      </c>
      <c r="AX169" s="3">
        <v>45031</v>
      </c>
      <c r="AY169" s="3">
        <v>45031</v>
      </c>
      <c r="BB169" s="3"/>
      <c r="BC169" s="3"/>
      <c r="BD169" s="3"/>
      <c r="BE169" s="3"/>
      <c r="BF169" s="3">
        <v>45033</v>
      </c>
      <c r="BG169" s="3">
        <v>45034</v>
      </c>
      <c r="BH169" s="3">
        <v>45036</v>
      </c>
      <c r="BI169" s="3">
        <v>45041</v>
      </c>
      <c r="BJ169" s="3">
        <v>45042</v>
      </c>
      <c r="BK169" s="3">
        <v>45041</v>
      </c>
      <c r="BL169" s="3">
        <v>45041</v>
      </c>
      <c r="BM169" s="3">
        <v>45049</v>
      </c>
      <c r="BN169" s="3">
        <v>45053</v>
      </c>
      <c r="BO169" s="2">
        <v>54</v>
      </c>
      <c r="BP169" s="2">
        <v>55</v>
      </c>
      <c r="BQ169" s="2">
        <v>10</v>
      </c>
      <c r="BR169" s="2">
        <v>69</v>
      </c>
      <c r="BS169" s="1" t="s">
        <v>681</v>
      </c>
      <c r="BV169" s="2">
        <v>9660001902</v>
      </c>
      <c r="BW169" s="2"/>
    </row>
    <row r="170" spans="3:75">
      <c r="C170" s="28">
        <f t="shared" si="31"/>
        <v>1</v>
      </c>
      <c r="D170" s="19" t="str">
        <f t="shared" si="32"/>
        <v>M22320F9BK8000</v>
      </c>
      <c r="E170" s="28">
        <f t="shared" si="33"/>
        <v>1</v>
      </c>
      <c r="F170" s="9">
        <f t="shared" si="34"/>
        <v>9660001890</v>
      </c>
      <c r="G170" s="10">
        <f t="shared" si="35"/>
        <v>44972</v>
      </c>
      <c r="H170" s="9" t="str">
        <f t="shared" si="36"/>
        <v>TVC23000054</v>
      </c>
      <c r="I170" s="11" t="str">
        <f t="shared" si="37"/>
        <v>MR30G(BR)|1.28.0</v>
      </c>
      <c r="J170" s="6" t="str">
        <f t="shared" si="38"/>
        <v>0850800096</v>
      </c>
      <c r="K170" s="12">
        <f t="shared" si="39"/>
        <v>8000</v>
      </c>
      <c r="L170" s="12">
        <f t="shared" si="40"/>
        <v>8000</v>
      </c>
      <c r="M170" s="6" t="str">
        <f t="shared" si="41"/>
        <v>M22320F9BK</v>
      </c>
      <c r="N170" s="6" t="str">
        <f t="shared" si="42"/>
        <v xml:space="preserve">TGBU9374727 </v>
      </c>
      <c r="O170" s="13" t="str">
        <f t="shared" si="43"/>
        <v>SUDUN3KSZ000083A</v>
      </c>
      <c r="P170" s="6">
        <f t="shared" si="44"/>
        <v>45031</v>
      </c>
      <c r="Q170" s="6" t="str">
        <f>VLOOKUP(AA170,'[1]TABELA MO'!$D:$D,1,0)</f>
        <v>M22320F9BK</v>
      </c>
      <c r="R170" s="6" t="str">
        <f t="shared" si="45"/>
        <v>PO &gt; ok!</v>
      </c>
      <c r="V170" s="3">
        <v>44972</v>
      </c>
      <c r="W170" s="2"/>
      <c r="X170" s="1" t="s">
        <v>463</v>
      </c>
      <c r="Y170" s="1" t="s">
        <v>27</v>
      </c>
      <c r="Z170" s="5" t="s">
        <v>89</v>
      </c>
      <c r="AA170" s="1" t="s">
        <v>464</v>
      </c>
      <c r="AB170" s="2">
        <v>8000</v>
      </c>
      <c r="AC170" s="1" t="s">
        <v>465</v>
      </c>
      <c r="AD170" s="1" t="s">
        <v>466</v>
      </c>
      <c r="AE170" s="1" t="s">
        <v>467</v>
      </c>
      <c r="AG170" s="1" t="s">
        <v>115</v>
      </c>
      <c r="AH170" s="1" t="s">
        <v>491</v>
      </c>
      <c r="AI170" s="1" t="s">
        <v>1107</v>
      </c>
      <c r="AJ170" s="3">
        <v>44977</v>
      </c>
      <c r="AK170" s="3">
        <v>44976</v>
      </c>
      <c r="AL170" s="3">
        <v>44977</v>
      </c>
      <c r="AM170" s="3">
        <v>44977</v>
      </c>
      <c r="AN170" s="1" t="s">
        <v>587</v>
      </c>
      <c r="AO170" s="1" t="s">
        <v>1108</v>
      </c>
      <c r="AP170" s="3">
        <v>44982</v>
      </c>
      <c r="AQ170" s="3">
        <v>44982</v>
      </c>
      <c r="AR170" s="3">
        <v>45011</v>
      </c>
      <c r="AS170" s="3">
        <v>45011</v>
      </c>
      <c r="AT170" s="1" t="s">
        <v>588</v>
      </c>
      <c r="AU170" s="1" t="s">
        <v>1109</v>
      </c>
      <c r="AV170" s="3">
        <v>45017</v>
      </c>
      <c r="AW170" s="3">
        <v>45017</v>
      </c>
      <c r="AX170" s="3">
        <v>45031</v>
      </c>
      <c r="AY170" s="3">
        <v>45031</v>
      </c>
      <c r="BB170" s="3"/>
      <c r="BC170" s="3"/>
      <c r="BD170" s="3"/>
      <c r="BE170" s="3"/>
      <c r="BF170" s="3">
        <v>45033</v>
      </c>
      <c r="BG170" s="3">
        <v>45034</v>
      </c>
      <c r="BH170" s="3">
        <v>45036</v>
      </c>
      <c r="BI170" s="3">
        <v>45041</v>
      </c>
      <c r="BJ170" s="3">
        <v>45042</v>
      </c>
      <c r="BK170" s="3">
        <v>45041</v>
      </c>
      <c r="BL170" s="3">
        <v>45041</v>
      </c>
      <c r="BM170" s="3">
        <v>45049</v>
      </c>
      <c r="BN170" s="3">
        <v>45053</v>
      </c>
      <c r="BO170" s="2">
        <v>54</v>
      </c>
      <c r="BP170" s="2">
        <v>55</v>
      </c>
      <c r="BQ170" s="2">
        <v>10</v>
      </c>
      <c r="BR170" s="2">
        <v>69</v>
      </c>
      <c r="BS170" s="1" t="s">
        <v>681</v>
      </c>
      <c r="BV170" s="2">
        <v>9660001890</v>
      </c>
      <c r="BW170" s="2"/>
    </row>
    <row r="171" spans="3:75">
      <c r="C171" s="28">
        <f t="shared" si="31"/>
        <v>1</v>
      </c>
      <c r="D171" s="19" t="str">
        <f t="shared" si="32"/>
        <v>BXDGZ-23003/BXDGZ-22001代工厂原因补料联络单Spare Parts or Quality the MO is BXDGZ-23003/BXDGZ-22001代工厂原因补料联络单</v>
      </c>
      <c r="E171" s="28">
        <f t="shared" si="33"/>
        <v>1</v>
      </c>
      <c r="F171" s="9">
        <f t="shared" si="34"/>
        <v>9660001866</v>
      </c>
      <c r="G171" s="10">
        <f t="shared" si="35"/>
        <v>44972</v>
      </c>
      <c r="H171" s="9" t="str">
        <f t="shared" si="36"/>
        <v>TVC23000057</v>
      </c>
      <c r="I171" s="11" t="str">
        <f t="shared" si="37"/>
        <v>Spare Parts or Quality the MO is BXDGZ-23003/BXDGZ-22001代工厂原因补料联络单</v>
      </c>
      <c r="J171" s="6" t="str">
        <f t="shared" si="38"/>
        <v>Spare Parts or Quality the MO is BXDGZ-23003/BXDGZ-22001代工厂原因补料联络单</v>
      </c>
      <c r="K171" s="12" t="str">
        <f t="shared" si="39"/>
        <v>Spare Parts or Quality the MO is BXDGZ-23003/BXDGZ-22001代工厂原因补料联络单</v>
      </c>
      <c r="L171" s="12">
        <f t="shared" si="40"/>
        <v>0</v>
      </c>
      <c r="M171" s="6" t="str">
        <f t="shared" si="41"/>
        <v>BXDGZ-23003/BXDGZ-22001代工厂原因补料联络单</v>
      </c>
      <c r="N171" s="6" t="str">
        <f t="shared" si="42"/>
        <v xml:space="preserve">TGBU9374727 </v>
      </c>
      <c r="O171" s="13" t="str">
        <f t="shared" si="43"/>
        <v>SUDUN3KSZ000083A</v>
      </c>
      <c r="P171" s="6">
        <f t="shared" si="44"/>
        <v>45031</v>
      </c>
      <c r="Q171" s="6" t="e">
        <f>VLOOKUP(AA171,'[1]TABELA MO'!$D:$D,1,0)</f>
        <v>#N/A</v>
      </c>
      <c r="R171" s="6" t="str">
        <f t="shared" si="45"/>
        <v>PO &gt; ok!</v>
      </c>
      <c r="V171" s="3">
        <v>44972</v>
      </c>
      <c r="W171" s="2"/>
      <c r="X171" s="1" t="s">
        <v>468</v>
      </c>
      <c r="Z171" s="5"/>
      <c r="AA171" s="1" t="s">
        <v>469</v>
      </c>
      <c r="AB171" s="2"/>
      <c r="AG171" s="1" t="s">
        <v>115</v>
      </c>
      <c r="AH171" s="1" t="s">
        <v>491</v>
      </c>
      <c r="AI171" s="1" t="s">
        <v>1107</v>
      </c>
      <c r="AJ171" s="3">
        <v>44977</v>
      </c>
      <c r="AK171" s="3">
        <v>44976</v>
      </c>
      <c r="AL171" s="3">
        <v>44977</v>
      </c>
      <c r="AM171" s="3">
        <v>44977</v>
      </c>
      <c r="AN171" s="1" t="s">
        <v>587</v>
      </c>
      <c r="AO171" s="1" t="s">
        <v>1108</v>
      </c>
      <c r="AP171" s="3">
        <v>44982</v>
      </c>
      <c r="AQ171" s="3">
        <v>44982</v>
      </c>
      <c r="AR171" s="3">
        <v>45011</v>
      </c>
      <c r="AS171" s="3">
        <v>45011</v>
      </c>
      <c r="AT171" s="1" t="s">
        <v>588</v>
      </c>
      <c r="AU171" s="1" t="s">
        <v>1109</v>
      </c>
      <c r="AV171" s="3">
        <v>45017</v>
      </c>
      <c r="AW171" s="3">
        <v>45017</v>
      </c>
      <c r="AX171" s="3">
        <v>45031</v>
      </c>
      <c r="AY171" s="3">
        <v>45031</v>
      </c>
      <c r="BB171" s="3"/>
      <c r="BC171" s="3"/>
      <c r="BD171" s="3"/>
      <c r="BE171" s="3"/>
      <c r="BF171" s="3">
        <v>45033</v>
      </c>
      <c r="BG171" s="3">
        <v>45034</v>
      </c>
      <c r="BH171" s="3">
        <v>45036</v>
      </c>
      <c r="BI171" s="3">
        <v>45041</v>
      </c>
      <c r="BJ171" s="3">
        <v>45042</v>
      </c>
      <c r="BK171" s="3">
        <v>45041</v>
      </c>
      <c r="BL171" s="3">
        <v>45041</v>
      </c>
      <c r="BM171" s="3">
        <v>45048</v>
      </c>
      <c r="BN171" s="3">
        <v>45053</v>
      </c>
      <c r="BO171" s="2">
        <v>54</v>
      </c>
      <c r="BP171" s="2">
        <v>55</v>
      </c>
      <c r="BQ171" s="2">
        <v>10</v>
      </c>
      <c r="BR171" s="2">
        <v>69</v>
      </c>
      <c r="BS171" s="1" t="s">
        <v>681</v>
      </c>
      <c r="BV171" s="2">
        <v>9660001866</v>
      </c>
      <c r="BW171" s="2"/>
    </row>
    <row r="172" spans="3:75">
      <c r="C172" s="28">
        <f t="shared" si="31"/>
        <v>1</v>
      </c>
      <c r="D172" s="19" t="str">
        <f t="shared" si="32"/>
        <v>M2232016BK6900</v>
      </c>
      <c r="E172" s="28">
        <f t="shared" si="33"/>
        <v>1</v>
      </c>
      <c r="F172" s="9">
        <f t="shared" si="34"/>
        <v>9660001891</v>
      </c>
      <c r="G172" s="10">
        <f t="shared" si="35"/>
        <v>44972</v>
      </c>
      <c r="H172" s="9" t="str">
        <f t="shared" si="36"/>
        <v>TVC23000055</v>
      </c>
      <c r="I172" s="11" t="str">
        <f t="shared" si="37"/>
        <v>EC220-G5(BR)|3.8.0</v>
      </c>
      <c r="J172" s="6" t="str">
        <f t="shared" si="38"/>
        <v>0150803952</v>
      </c>
      <c r="K172" s="12">
        <f t="shared" si="39"/>
        <v>6900</v>
      </c>
      <c r="L172" s="12">
        <f t="shared" si="40"/>
        <v>6900</v>
      </c>
      <c r="M172" s="6" t="str">
        <f t="shared" si="41"/>
        <v>M2232016BK</v>
      </c>
      <c r="N172" s="6" t="str">
        <f t="shared" si="42"/>
        <v>MIEU3020703</v>
      </c>
      <c r="O172" s="13" t="str">
        <f t="shared" si="43"/>
        <v>SUDUN3KSZ000083A</v>
      </c>
      <c r="P172" s="6">
        <f t="shared" si="44"/>
        <v>45031</v>
      </c>
      <c r="Q172" s="6" t="str">
        <f>VLOOKUP(AA172,'[1]TABELA MO'!$D:$D,1,0)</f>
        <v>M2232016BK</v>
      </c>
      <c r="R172" s="6" t="str">
        <f t="shared" si="45"/>
        <v>PO &gt; ok!</v>
      </c>
      <c r="V172" s="3">
        <v>44972</v>
      </c>
      <c r="W172" s="2"/>
      <c r="X172" s="1" t="s">
        <v>470</v>
      </c>
      <c r="Y172" s="1" t="s">
        <v>171</v>
      </c>
      <c r="Z172" s="5" t="s">
        <v>178</v>
      </c>
      <c r="AA172" s="1" t="s">
        <v>471</v>
      </c>
      <c r="AB172" s="2">
        <v>6900</v>
      </c>
      <c r="AC172" s="1" t="s">
        <v>1110</v>
      </c>
      <c r="AD172" s="1" t="s">
        <v>1111</v>
      </c>
      <c r="AE172" s="1" t="s">
        <v>472</v>
      </c>
      <c r="AG172" s="1" t="s">
        <v>115</v>
      </c>
      <c r="AH172" s="1" t="s">
        <v>491</v>
      </c>
      <c r="AI172" s="1" t="s">
        <v>1107</v>
      </c>
      <c r="AJ172" s="3">
        <v>44977</v>
      </c>
      <c r="AK172" s="3">
        <v>44976</v>
      </c>
      <c r="AL172" s="3">
        <v>44977</v>
      </c>
      <c r="AM172" s="3">
        <v>44977</v>
      </c>
      <c r="AN172" s="1" t="s">
        <v>587</v>
      </c>
      <c r="AO172" s="1" t="s">
        <v>1108</v>
      </c>
      <c r="AP172" s="3">
        <v>44982</v>
      </c>
      <c r="AQ172" s="3">
        <v>44982</v>
      </c>
      <c r="AR172" s="3">
        <v>45011</v>
      </c>
      <c r="AS172" s="3">
        <v>45011</v>
      </c>
      <c r="AT172" s="1" t="s">
        <v>588</v>
      </c>
      <c r="AU172" s="1" t="s">
        <v>1109</v>
      </c>
      <c r="AV172" s="3">
        <v>45017</v>
      </c>
      <c r="AW172" s="3">
        <v>45017</v>
      </c>
      <c r="AX172" s="3">
        <v>45031</v>
      </c>
      <c r="AY172" s="3">
        <v>45031</v>
      </c>
      <c r="BB172" s="3"/>
      <c r="BC172" s="3"/>
      <c r="BD172" s="3"/>
      <c r="BE172" s="3"/>
      <c r="BF172" s="3">
        <v>45033</v>
      </c>
      <c r="BG172" s="3">
        <v>45034</v>
      </c>
      <c r="BH172" s="3">
        <v>45036</v>
      </c>
      <c r="BI172" s="3">
        <v>45042</v>
      </c>
      <c r="BJ172" s="3">
        <v>45042</v>
      </c>
      <c r="BK172" s="3">
        <v>45048</v>
      </c>
      <c r="BL172" s="3">
        <v>45042</v>
      </c>
      <c r="BM172" s="3">
        <v>45051</v>
      </c>
      <c r="BN172" s="3">
        <v>45053</v>
      </c>
      <c r="BO172" s="2">
        <v>54</v>
      </c>
      <c r="BP172" s="2">
        <v>55</v>
      </c>
      <c r="BQ172" s="2">
        <v>11</v>
      </c>
      <c r="BR172" s="2">
        <v>70</v>
      </c>
      <c r="BS172" s="1" t="s">
        <v>681</v>
      </c>
      <c r="BV172" s="2">
        <v>9660001891</v>
      </c>
      <c r="BW172" s="2"/>
    </row>
    <row r="173" spans="3:75">
      <c r="C173" s="28">
        <f t="shared" si="31"/>
        <v>1</v>
      </c>
      <c r="D173" s="19" t="str">
        <f t="shared" si="32"/>
        <v>M22320X3BK8000</v>
      </c>
      <c r="E173" s="28">
        <f t="shared" si="33"/>
        <v>1</v>
      </c>
      <c r="F173" s="9">
        <f t="shared" si="34"/>
        <v>9660001971</v>
      </c>
      <c r="G173" s="10">
        <f t="shared" si="35"/>
        <v>44972</v>
      </c>
      <c r="H173" s="9" t="str">
        <f t="shared" si="36"/>
        <v>TVC23000058</v>
      </c>
      <c r="I173" s="11" t="str">
        <f t="shared" si="37"/>
        <v>MR60X(BR)|2.8.0</v>
      </c>
      <c r="J173" s="6" t="str">
        <f t="shared" si="38"/>
        <v>0850800123</v>
      </c>
      <c r="K173" s="12">
        <f t="shared" si="39"/>
        <v>8000</v>
      </c>
      <c r="L173" s="12">
        <f t="shared" si="40"/>
        <v>8000</v>
      </c>
      <c r="M173" s="6" t="str">
        <f t="shared" si="41"/>
        <v>M22320X3BK</v>
      </c>
      <c r="N173" s="6" t="str">
        <f t="shared" si="42"/>
        <v xml:space="preserve">MSKU1881622 </v>
      </c>
      <c r="O173" s="13" t="str">
        <f t="shared" si="43"/>
        <v>SUDUN3KSZ000083A</v>
      </c>
      <c r="P173" s="6">
        <f t="shared" si="44"/>
        <v>45031</v>
      </c>
      <c r="Q173" s="6" t="str">
        <f>VLOOKUP(AA173,'[1]TABELA MO'!$D:$D,1,0)</f>
        <v>M22320X3BK</v>
      </c>
      <c r="R173" s="6" t="str">
        <f t="shared" si="45"/>
        <v>PO &gt; ok!</v>
      </c>
      <c r="V173" s="3">
        <v>44972</v>
      </c>
      <c r="W173" s="2"/>
      <c r="X173" s="1" t="s">
        <v>473</v>
      </c>
      <c r="Y173" s="1" t="s">
        <v>474</v>
      </c>
      <c r="Z173" s="5" t="s">
        <v>475</v>
      </c>
      <c r="AA173" s="1" t="s">
        <v>476</v>
      </c>
      <c r="AB173" s="2">
        <v>8000</v>
      </c>
      <c r="AC173" s="1" t="s">
        <v>477</v>
      </c>
      <c r="AD173" s="1" t="s">
        <v>478</v>
      </c>
      <c r="AE173" s="1" t="s">
        <v>479</v>
      </c>
      <c r="AG173" s="1" t="s">
        <v>115</v>
      </c>
      <c r="AH173" s="1" t="s">
        <v>491</v>
      </c>
      <c r="AI173" s="1" t="s">
        <v>1107</v>
      </c>
      <c r="AJ173" s="3">
        <v>44977</v>
      </c>
      <c r="AK173" s="3">
        <v>44976</v>
      </c>
      <c r="AL173" s="3">
        <v>44977</v>
      </c>
      <c r="AM173" s="3">
        <v>44977</v>
      </c>
      <c r="AN173" s="1" t="s">
        <v>587</v>
      </c>
      <c r="AO173" s="1" t="s">
        <v>1108</v>
      </c>
      <c r="AP173" s="3">
        <v>44982</v>
      </c>
      <c r="AQ173" s="3">
        <v>44982</v>
      </c>
      <c r="AR173" s="3">
        <v>45011</v>
      </c>
      <c r="AS173" s="3">
        <v>45011</v>
      </c>
      <c r="AT173" s="1" t="s">
        <v>588</v>
      </c>
      <c r="AU173" s="1" t="s">
        <v>1109</v>
      </c>
      <c r="AV173" s="3">
        <v>45017</v>
      </c>
      <c r="AW173" s="3">
        <v>45017</v>
      </c>
      <c r="AX173" s="3">
        <v>45031</v>
      </c>
      <c r="AY173" s="3">
        <v>45031</v>
      </c>
      <c r="BB173" s="3"/>
      <c r="BC173" s="3"/>
      <c r="BD173" s="3"/>
      <c r="BE173" s="3"/>
      <c r="BF173" s="3">
        <v>45033</v>
      </c>
      <c r="BG173" s="3">
        <v>45034</v>
      </c>
      <c r="BH173" s="3">
        <v>45036</v>
      </c>
      <c r="BI173" s="3">
        <v>45042</v>
      </c>
      <c r="BJ173" s="3">
        <v>45042</v>
      </c>
      <c r="BK173" s="3">
        <v>45042</v>
      </c>
      <c r="BL173" s="3">
        <v>45042</v>
      </c>
      <c r="BM173" s="3">
        <v>45051</v>
      </c>
      <c r="BN173" s="3">
        <v>45053</v>
      </c>
      <c r="BO173" s="2">
        <v>54</v>
      </c>
      <c r="BP173" s="2">
        <v>55</v>
      </c>
      <c r="BQ173" s="2">
        <v>11</v>
      </c>
      <c r="BR173" s="2">
        <v>70</v>
      </c>
      <c r="BS173" s="1" t="s">
        <v>681</v>
      </c>
      <c r="BV173" s="2">
        <v>9660001971</v>
      </c>
      <c r="BW173" s="2"/>
    </row>
    <row r="174" spans="3:75">
      <c r="C174" s="28">
        <f t="shared" si="31"/>
        <v>1</v>
      </c>
      <c r="D174" s="19" t="str">
        <f t="shared" si="32"/>
        <v>M2232107BK1000</v>
      </c>
      <c r="E174" s="28">
        <f t="shared" si="33"/>
        <v>2</v>
      </c>
      <c r="F174" s="9">
        <f t="shared" si="34"/>
        <v>9660001972</v>
      </c>
      <c r="G174" s="10">
        <f t="shared" si="35"/>
        <v>44973</v>
      </c>
      <c r="H174" s="9" t="str">
        <f t="shared" si="36"/>
        <v>TVC23000059</v>
      </c>
      <c r="I174" s="11" t="str">
        <f t="shared" si="37"/>
        <v>Deco M4(1-pack)(BR)|2.8.0</v>
      </c>
      <c r="J174" s="6" t="str">
        <f t="shared" si="38"/>
        <v>0150804069</v>
      </c>
      <c r="K174" s="12">
        <f t="shared" si="39"/>
        <v>1000</v>
      </c>
      <c r="L174" s="12">
        <f t="shared" si="40"/>
        <v>4750</v>
      </c>
      <c r="M174" s="6" t="str">
        <f t="shared" si="41"/>
        <v>M2232107BK</v>
      </c>
      <c r="N174" s="6" t="str">
        <f t="shared" si="42"/>
        <v>MRKU5733072</v>
      </c>
      <c r="O174" s="13" t="str">
        <f t="shared" si="43"/>
        <v>SUDUN3KSZ000083A</v>
      </c>
      <c r="P174" s="6">
        <f t="shared" si="44"/>
        <v>45031</v>
      </c>
      <c r="Q174" s="6" t="str">
        <f>VLOOKUP(AA174,'[1]TABELA MO'!$D:$D,1,0)</f>
        <v>M2232107BK</v>
      </c>
      <c r="R174" s="6" t="str">
        <f t="shared" si="45"/>
        <v>PO &gt; ok!</v>
      </c>
      <c r="V174" s="3">
        <v>44973</v>
      </c>
      <c r="W174" s="2"/>
      <c r="X174" s="1" t="s">
        <v>480</v>
      </c>
      <c r="Y174" s="1" t="s">
        <v>481</v>
      </c>
      <c r="Z174" s="5" t="s">
        <v>482</v>
      </c>
      <c r="AA174" s="1" t="s">
        <v>483</v>
      </c>
      <c r="AB174" s="2">
        <v>1000</v>
      </c>
      <c r="AC174" s="1" t="s">
        <v>484</v>
      </c>
      <c r="AD174" s="1" t="s">
        <v>1112</v>
      </c>
      <c r="AE174" s="1" t="s">
        <v>1113</v>
      </c>
      <c r="AG174" s="1" t="s">
        <v>115</v>
      </c>
      <c r="AH174" s="1" t="s">
        <v>491</v>
      </c>
      <c r="AI174" s="1" t="s">
        <v>1107</v>
      </c>
      <c r="AJ174" s="3">
        <v>44977</v>
      </c>
      <c r="AK174" s="3">
        <v>44976</v>
      </c>
      <c r="AL174" s="3">
        <v>44977</v>
      </c>
      <c r="AM174" s="3">
        <v>44977</v>
      </c>
      <c r="AN174" s="1" t="s">
        <v>587</v>
      </c>
      <c r="AO174" s="1" t="s">
        <v>1108</v>
      </c>
      <c r="AP174" s="3">
        <v>44982</v>
      </c>
      <c r="AQ174" s="3">
        <v>44982</v>
      </c>
      <c r="AR174" s="3">
        <v>45011</v>
      </c>
      <c r="AS174" s="3">
        <v>45011</v>
      </c>
      <c r="AT174" s="1" t="s">
        <v>588</v>
      </c>
      <c r="AU174" s="1" t="s">
        <v>1109</v>
      </c>
      <c r="AV174" s="3">
        <v>45017</v>
      </c>
      <c r="AW174" s="3">
        <v>45017</v>
      </c>
      <c r="AX174" s="3">
        <v>45031</v>
      </c>
      <c r="AY174" s="3">
        <v>45031</v>
      </c>
      <c r="BB174" s="3"/>
      <c r="BC174" s="3"/>
      <c r="BD174" s="3"/>
      <c r="BE174" s="3"/>
      <c r="BF174" s="3">
        <v>45033</v>
      </c>
      <c r="BG174" s="3">
        <v>45034</v>
      </c>
      <c r="BH174" s="3">
        <v>45036</v>
      </c>
      <c r="BI174" s="3">
        <v>45043</v>
      </c>
      <c r="BJ174" s="3">
        <v>45042</v>
      </c>
      <c r="BK174" s="3">
        <v>45043</v>
      </c>
      <c r="BL174" s="3">
        <v>45043</v>
      </c>
      <c r="BM174" s="3">
        <v>45051</v>
      </c>
      <c r="BN174" s="3">
        <v>45053</v>
      </c>
      <c r="BO174" s="2">
        <v>54</v>
      </c>
      <c r="BP174" s="2">
        <v>55</v>
      </c>
      <c r="BQ174" s="2">
        <v>12</v>
      </c>
      <c r="BR174" s="2">
        <v>70</v>
      </c>
      <c r="BS174" s="1" t="s">
        <v>681</v>
      </c>
      <c r="BV174" s="2">
        <v>9660001972</v>
      </c>
      <c r="BW174" s="2"/>
    </row>
    <row r="175" spans="3:75">
      <c r="C175" s="28">
        <f t="shared" si="31"/>
        <v>1</v>
      </c>
      <c r="D175" s="19" t="str">
        <f t="shared" si="32"/>
        <v>M2232108BK3750</v>
      </c>
      <c r="E175" s="28">
        <f t="shared" si="33"/>
        <v>2</v>
      </c>
      <c r="F175" s="9">
        <f t="shared" si="34"/>
        <v>9660001972</v>
      </c>
      <c r="G175" s="10">
        <f t="shared" si="35"/>
        <v>44973</v>
      </c>
      <c r="H175" s="9" t="str">
        <f t="shared" si="36"/>
        <v>TVC23000059</v>
      </c>
      <c r="I175" s="11" t="str">
        <f t="shared" si="37"/>
        <v>Deco M4(2-pack)(BR)|2.8.0</v>
      </c>
      <c r="J175" s="6" t="str">
        <f t="shared" si="38"/>
        <v>0150804074</v>
      </c>
      <c r="K175" s="12">
        <f t="shared" si="39"/>
        <v>3750</v>
      </c>
      <c r="L175" s="12">
        <f t="shared" si="40"/>
        <v>4750</v>
      </c>
      <c r="M175" s="6" t="str">
        <f t="shared" si="41"/>
        <v>M2232108BK</v>
      </c>
      <c r="N175" s="6" t="str">
        <f t="shared" si="42"/>
        <v>MRKU5733072</v>
      </c>
      <c r="O175" s="13" t="str">
        <f t="shared" si="43"/>
        <v>SUDUN3KSZ000083A</v>
      </c>
      <c r="P175" s="6">
        <f t="shared" si="44"/>
        <v>45031</v>
      </c>
      <c r="Q175" s="6" t="str">
        <f>VLOOKUP(AA175,'[1]TABELA MO'!$D:$D,1,0)</f>
        <v>M2232108BK</v>
      </c>
      <c r="R175" s="6" t="str">
        <f t="shared" si="45"/>
        <v>PO &gt; ok!</v>
      </c>
      <c r="V175" s="3">
        <v>44973</v>
      </c>
      <c r="W175" s="2"/>
      <c r="Y175" s="1" t="s">
        <v>485</v>
      </c>
      <c r="Z175" s="5" t="s">
        <v>486</v>
      </c>
      <c r="AA175" s="1" t="s">
        <v>487</v>
      </c>
      <c r="AB175" s="2">
        <v>3750</v>
      </c>
      <c r="AG175" s="1" t="s">
        <v>115</v>
      </c>
      <c r="AH175" s="1" t="s">
        <v>491</v>
      </c>
      <c r="AI175" s="1" t="s">
        <v>1107</v>
      </c>
      <c r="AJ175" s="3">
        <v>44977</v>
      </c>
      <c r="AK175" s="3">
        <v>44976</v>
      </c>
      <c r="AL175" s="3">
        <v>44977</v>
      </c>
      <c r="AM175" s="3">
        <v>44977</v>
      </c>
      <c r="AN175" s="1" t="s">
        <v>587</v>
      </c>
      <c r="AO175" s="1" t="s">
        <v>1108</v>
      </c>
      <c r="AP175" s="3">
        <v>44982</v>
      </c>
      <c r="AQ175" s="3">
        <v>44982</v>
      </c>
      <c r="AR175" s="3">
        <v>45011</v>
      </c>
      <c r="AS175" s="3">
        <v>45011</v>
      </c>
      <c r="AT175" s="1" t="s">
        <v>588</v>
      </c>
      <c r="AU175" s="1" t="s">
        <v>1109</v>
      </c>
      <c r="AV175" s="3">
        <v>45017</v>
      </c>
      <c r="AW175" s="3">
        <v>45017</v>
      </c>
      <c r="AX175" s="3">
        <v>45031</v>
      </c>
      <c r="AY175" s="3">
        <v>45031</v>
      </c>
      <c r="BB175" s="3"/>
      <c r="BC175" s="3"/>
      <c r="BD175" s="3"/>
      <c r="BE175" s="3"/>
      <c r="BF175" s="3">
        <v>45033</v>
      </c>
      <c r="BG175" s="3">
        <v>45034</v>
      </c>
      <c r="BH175" s="3">
        <v>45036</v>
      </c>
      <c r="BI175" s="3">
        <v>45043</v>
      </c>
      <c r="BJ175" s="3">
        <v>45042</v>
      </c>
      <c r="BK175" s="3">
        <v>45043</v>
      </c>
      <c r="BL175" s="3">
        <v>45043</v>
      </c>
      <c r="BM175" s="3">
        <v>45051</v>
      </c>
      <c r="BN175" s="3">
        <v>45053</v>
      </c>
      <c r="BO175" s="2">
        <v>54</v>
      </c>
      <c r="BP175" s="2">
        <v>55</v>
      </c>
      <c r="BQ175" s="2">
        <v>12</v>
      </c>
      <c r="BR175" s="2">
        <v>70</v>
      </c>
      <c r="BS175" s="1" t="s">
        <v>681</v>
      </c>
      <c r="BV175" s="2">
        <v>9660001972</v>
      </c>
      <c r="BW175" s="2"/>
    </row>
    <row r="176" spans="3:75">
      <c r="C176" s="28">
        <f t="shared" si="31"/>
        <v>1</v>
      </c>
      <c r="D176" s="19" t="str">
        <f t="shared" si="32"/>
        <v>M22321L7BK6900</v>
      </c>
      <c r="E176" s="28">
        <f t="shared" si="33"/>
        <v>1</v>
      </c>
      <c r="F176" s="9">
        <f t="shared" si="34"/>
        <v>9660001892</v>
      </c>
      <c r="G176" s="10">
        <f t="shared" si="35"/>
        <v>44979</v>
      </c>
      <c r="H176" s="9" t="str">
        <f t="shared" si="36"/>
        <v>TVC23000060</v>
      </c>
      <c r="I176" s="11" t="str">
        <f t="shared" si="37"/>
        <v>EC220-G5(BR)|3.8.0</v>
      </c>
      <c r="J176" s="6" t="str">
        <f t="shared" si="38"/>
        <v>0150803952</v>
      </c>
      <c r="K176" s="12">
        <f t="shared" si="39"/>
        <v>6900</v>
      </c>
      <c r="L176" s="12">
        <f t="shared" si="40"/>
        <v>6900</v>
      </c>
      <c r="M176" s="6" t="str">
        <f t="shared" si="41"/>
        <v>M22321L7BK</v>
      </c>
      <c r="N176" s="6" t="str">
        <f t="shared" si="42"/>
        <v xml:space="preserve">MRKU6222056 </v>
      </c>
      <c r="O176" s="13" t="str">
        <f t="shared" si="43"/>
        <v>SUDUN3KSZ000388A</v>
      </c>
      <c r="P176" s="6">
        <f t="shared" si="44"/>
        <v>45038</v>
      </c>
      <c r="Q176" s="6" t="str">
        <f>VLOOKUP(AA176,'[1]TABELA MO'!$D:$D,1,0)</f>
        <v>M22321L7BK</v>
      </c>
      <c r="R176" s="6" t="str">
        <f t="shared" si="45"/>
        <v>PO &gt; ok!</v>
      </c>
      <c r="V176" s="3">
        <v>44979</v>
      </c>
      <c r="W176" s="2">
        <v>72</v>
      </c>
      <c r="X176" s="1" t="s">
        <v>1114</v>
      </c>
      <c r="Y176" s="1" t="s">
        <v>171</v>
      </c>
      <c r="Z176" s="5" t="s">
        <v>178</v>
      </c>
      <c r="AA176" s="1" t="s">
        <v>488</v>
      </c>
      <c r="AB176" s="2">
        <v>6900</v>
      </c>
      <c r="AC176" s="1" t="s">
        <v>1115</v>
      </c>
      <c r="AD176" s="1" t="s">
        <v>489</v>
      </c>
      <c r="AE176" s="1" t="s">
        <v>490</v>
      </c>
      <c r="AF176" s="1" t="s">
        <v>1116</v>
      </c>
      <c r="AG176" s="1" t="s">
        <v>115</v>
      </c>
      <c r="AH176" s="1" t="s">
        <v>491</v>
      </c>
      <c r="AI176" s="1" t="s">
        <v>1117</v>
      </c>
      <c r="AJ176" s="3">
        <v>44984</v>
      </c>
      <c r="AK176" s="3">
        <v>44984</v>
      </c>
      <c r="AL176" s="3">
        <v>44984</v>
      </c>
      <c r="AM176" s="3">
        <v>44984</v>
      </c>
      <c r="AN176" s="1" t="s">
        <v>587</v>
      </c>
      <c r="AO176" s="1" t="s">
        <v>1118</v>
      </c>
      <c r="AP176" s="3">
        <v>44989</v>
      </c>
      <c r="AQ176" s="3">
        <v>44989</v>
      </c>
      <c r="AR176" s="3">
        <v>45019</v>
      </c>
      <c r="AS176" s="3">
        <v>45020</v>
      </c>
      <c r="AT176" s="1" t="s">
        <v>588</v>
      </c>
      <c r="AU176" s="1" t="s">
        <v>1119</v>
      </c>
      <c r="AV176" s="3">
        <v>45024</v>
      </c>
      <c r="AW176" s="3">
        <v>45025</v>
      </c>
      <c r="AX176" s="3">
        <v>45038</v>
      </c>
      <c r="AY176" s="3">
        <v>45038</v>
      </c>
      <c r="BB176" s="3"/>
      <c r="BC176" s="3"/>
      <c r="BD176" s="3"/>
      <c r="BE176" s="3"/>
      <c r="BF176" s="3">
        <v>45039</v>
      </c>
      <c r="BG176" s="3">
        <v>45040</v>
      </c>
      <c r="BH176" s="3">
        <v>45041</v>
      </c>
      <c r="BI176" s="3">
        <v>45050</v>
      </c>
      <c r="BJ176" s="3">
        <v>45048</v>
      </c>
      <c r="BK176" s="3">
        <v>45051</v>
      </c>
      <c r="BL176" s="3">
        <v>45050</v>
      </c>
      <c r="BM176" s="3">
        <v>45058</v>
      </c>
      <c r="BN176" s="3">
        <v>45059</v>
      </c>
      <c r="BO176" s="2">
        <v>54</v>
      </c>
      <c r="BP176" s="2">
        <v>54</v>
      </c>
      <c r="BQ176" s="2">
        <v>30</v>
      </c>
      <c r="BR176" s="2">
        <v>71</v>
      </c>
      <c r="BS176" s="1" t="s">
        <v>681</v>
      </c>
      <c r="BV176" s="2">
        <v>9660001892</v>
      </c>
      <c r="BW176" s="2"/>
    </row>
    <row r="177" spans="3:75">
      <c r="C177" s="28">
        <f t="shared" si="31"/>
        <v>1</v>
      </c>
      <c r="D177" s="19" t="str">
        <f t="shared" si="32"/>
        <v>M22321L8BK6900</v>
      </c>
      <c r="E177" s="28">
        <f t="shared" si="33"/>
        <v>1</v>
      </c>
      <c r="F177" s="9">
        <f t="shared" si="34"/>
        <v>9660001893</v>
      </c>
      <c r="G177" s="10">
        <f t="shared" si="35"/>
        <v>44979</v>
      </c>
      <c r="H177" s="9" t="str">
        <f t="shared" si="36"/>
        <v>TVC23000061</v>
      </c>
      <c r="I177" s="11" t="str">
        <f t="shared" si="37"/>
        <v>EC220-G5(BR)|3.8.0</v>
      </c>
      <c r="J177" s="6" t="str">
        <f t="shared" si="38"/>
        <v>0150803952</v>
      </c>
      <c r="K177" s="12">
        <f t="shared" si="39"/>
        <v>6900</v>
      </c>
      <c r="L177" s="12">
        <f t="shared" si="40"/>
        <v>6900</v>
      </c>
      <c r="M177" s="6" t="str">
        <f t="shared" si="41"/>
        <v>M22321L8BK</v>
      </c>
      <c r="N177" s="6" t="str">
        <f t="shared" si="42"/>
        <v xml:space="preserve">HASU4167420 </v>
      </c>
      <c r="O177" s="13" t="str">
        <f t="shared" si="43"/>
        <v>SUDUN3KSZ000388A</v>
      </c>
      <c r="P177" s="6">
        <f t="shared" si="44"/>
        <v>45038</v>
      </c>
      <c r="Q177" s="6" t="str">
        <f>VLOOKUP(AA177,'[1]TABELA MO'!$D:$D,1,0)</f>
        <v>M22321L8BK</v>
      </c>
      <c r="R177" s="6" t="str">
        <f t="shared" si="45"/>
        <v>PO &gt; ok!</v>
      </c>
      <c r="V177" s="3">
        <v>44979</v>
      </c>
      <c r="W177" s="2"/>
      <c r="X177" s="1" t="s">
        <v>1120</v>
      </c>
      <c r="Y177" s="1" t="s">
        <v>171</v>
      </c>
      <c r="Z177" s="5" t="s">
        <v>178</v>
      </c>
      <c r="AA177" s="1" t="s">
        <v>492</v>
      </c>
      <c r="AB177" s="2">
        <v>6900</v>
      </c>
      <c r="AC177" s="1" t="s">
        <v>1121</v>
      </c>
      <c r="AD177" s="1" t="s">
        <v>493</v>
      </c>
      <c r="AE177" s="1" t="s">
        <v>494</v>
      </c>
      <c r="AG177" s="1" t="s">
        <v>115</v>
      </c>
      <c r="AH177" s="1" t="s">
        <v>491</v>
      </c>
      <c r="AI177" s="1" t="s">
        <v>1117</v>
      </c>
      <c r="AJ177" s="3">
        <v>44984</v>
      </c>
      <c r="AK177" s="3">
        <v>44984</v>
      </c>
      <c r="AL177" s="3">
        <v>44984</v>
      </c>
      <c r="AM177" s="3">
        <v>44984</v>
      </c>
      <c r="AN177" s="1" t="s">
        <v>587</v>
      </c>
      <c r="AO177" s="1" t="s">
        <v>1118</v>
      </c>
      <c r="AP177" s="3">
        <v>44989</v>
      </c>
      <c r="AQ177" s="3">
        <v>44989</v>
      </c>
      <c r="AR177" s="3">
        <v>45019</v>
      </c>
      <c r="AS177" s="3">
        <v>45020</v>
      </c>
      <c r="AT177" s="1" t="s">
        <v>588</v>
      </c>
      <c r="AU177" s="1" t="s">
        <v>1119</v>
      </c>
      <c r="AV177" s="3">
        <v>45024</v>
      </c>
      <c r="AW177" s="3">
        <v>45025</v>
      </c>
      <c r="AX177" s="3">
        <v>45038</v>
      </c>
      <c r="AY177" s="3">
        <v>45038</v>
      </c>
      <c r="BB177" s="3"/>
      <c r="BC177" s="3"/>
      <c r="BD177" s="3"/>
      <c r="BE177" s="3"/>
      <c r="BF177" s="3">
        <v>45039</v>
      </c>
      <c r="BG177" s="3">
        <v>45040</v>
      </c>
      <c r="BH177" s="3">
        <v>45041</v>
      </c>
      <c r="BI177" s="3">
        <v>45050</v>
      </c>
      <c r="BJ177" s="3">
        <v>45048</v>
      </c>
      <c r="BK177" s="3">
        <v>45051</v>
      </c>
      <c r="BL177" s="3">
        <v>45050</v>
      </c>
      <c r="BM177" s="3">
        <v>45058</v>
      </c>
      <c r="BN177" s="3">
        <v>45059</v>
      </c>
      <c r="BO177" s="2">
        <v>54</v>
      </c>
      <c r="BP177" s="2">
        <v>54</v>
      </c>
      <c r="BQ177" s="2">
        <v>30</v>
      </c>
      <c r="BR177" s="2">
        <v>71</v>
      </c>
      <c r="BS177" s="1" t="s">
        <v>681</v>
      </c>
      <c r="BV177" s="2">
        <v>9660001893</v>
      </c>
      <c r="BW177" s="2"/>
    </row>
    <row r="178" spans="3:75">
      <c r="C178" s="28">
        <f t="shared" si="31"/>
        <v>1</v>
      </c>
      <c r="D178" s="19" t="str">
        <f t="shared" si="32"/>
        <v>M22321L9BK8000</v>
      </c>
      <c r="E178" s="28">
        <f t="shared" si="33"/>
        <v>1</v>
      </c>
      <c r="F178" s="9">
        <f t="shared" si="34"/>
        <v>9660001916</v>
      </c>
      <c r="G178" s="10">
        <f t="shared" si="35"/>
        <v>44979</v>
      </c>
      <c r="H178" s="9" t="str">
        <f t="shared" si="36"/>
        <v>TVC23000062</v>
      </c>
      <c r="I178" s="11" t="str">
        <f t="shared" si="37"/>
        <v>MR30G(BR)|1.28.0</v>
      </c>
      <c r="J178" s="6" t="str">
        <f t="shared" si="38"/>
        <v>0850800096</v>
      </c>
      <c r="K178" s="12">
        <f t="shared" si="39"/>
        <v>8000</v>
      </c>
      <c r="L178" s="12">
        <f t="shared" si="40"/>
        <v>8000</v>
      </c>
      <c r="M178" s="6" t="str">
        <f t="shared" si="41"/>
        <v>M22321L9BK</v>
      </c>
      <c r="N178" s="6" t="str">
        <f t="shared" si="42"/>
        <v xml:space="preserve">MRKU6295448 </v>
      </c>
      <c r="O178" s="13" t="str">
        <f t="shared" si="43"/>
        <v>SUDUN3KSZ000388A</v>
      </c>
      <c r="P178" s="6">
        <f t="shared" si="44"/>
        <v>45038</v>
      </c>
      <c r="Q178" s="6" t="str">
        <f>VLOOKUP(AA178,'[1]TABELA MO'!$D:$D,1,0)</f>
        <v>M22321L9BK</v>
      </c>
      <c r="R178" s="6" t="str">
        <f t="shared" si="45"/>
        <v>PO &gt; ok!</v>
      </c>
      <c r="V178" s="3">
        <v>44979</v>
      </c>
      <c r="W178" s="2"/>
      <c r="X178" s="1" t="s">
        <v>1122</v>
      </c>
      <c r="Y178" s="1" t="s">
        <v>27</v>
      </c>
      <c r="Z178" s="5" t="s">
        <v>89</v>
      </c>
      <c r="AA178" s="1" t="s">
        <v>495</v>
      </c>
      <c r="AB178" s="2">
        <v>8000</v>
      </c>
      <c r="AC178" s="1" t="s">
        <v>1123</v>
      </c>
      <c r="AD178" s="1" t="s">
        <v>496</v>
      </c>
      <c r="AE178" s="1" t="s">
        <v>497</v>
      </c>
      <c r="AG178" s="1" t="s">
        <v>115</v>
      </c>
      <c r="AH178" s="1" t="s">
        <v>491</v>
      </c>
      <c r="AI178" s="1" t="s">
        <v>1117</v>
      </c>
      <c r="AJ178" s="3">
        <v>44984</v>
      </c>
      <c r="AK178" s="3">
        <v>44984</v>
      </c>
      <c r="AL178" s="3">
        <v>44984</v>
      </c>
      <c r="AM178" s="3">
        <v>44984</v>
      </c>
      <c r="AN178" s="1" t="s">
        <v>587</v>
      </c>
      <c r="AO178" s="1" t="s">
        <v>1118</v>
      </c>
      <c r="AP178" s="3">
        <v>44989</v>
      </c>
      <c r="AQ178" s="3">
        <v>44989</v>
      </c>
      <c r="AR178" s="3">
        <v>45019</v>
      </c>
      <c r="AS178" s="3">
        <v>45020</v>
      </c>
      <c r="AT178" s="1" t="s">
        <v>588</v>
      </c>
      <c r="AU178" s="1" t="s">
        <v>1119</v>
      </c>
      <c r="AV178" s="3">
        <v>45024</v>
      </c>
      <c r="AW178" s="3">
        <v>45025</v>
      </c>
      <c r="AX178" s="3">
        <v>45038</v>
      </c>
      <c r="AY178" s="3">
        <v>45038</v>
      </c>
      <c r="BB178" s="3"/>
      <c r="BC178" s="3"/>
      <c r="BD178" s="3"/>
      <c r="BE178" s="3"/>
      <c r="BF178" s="3">
        <v>45039</v>
      </c>
      <c r="BG178" s="3">
        <v>45040</v>
      </c>
      <c r="BH178" s="3">
        <v>45041</v>
      </c>
      <c r="BI178" s="3">
        <v>45049</v>
      </c>
      <c r="BJ178" s="3">
        <v>45048</v>
      </c>
      <c r="BK178" s="3">
        <v>45051</v>
      </c>
      <c r="BL178" s="3">
        <v>45049</v>
      </c>
      <c r="BM178" s="3">
        <v>45058</v>
      </c>
      <c r="BN178" s="3">
        <v>45059</v>
      </c>
      <c r="BO178" s="2">
        <v>54</v>
      </c>
      <c r="BP178" s="2">
        <v>54</v>
      </c>
      <c r="BQ178" s="2">
        <v>29</v>
      </c>
      <c r="BR178" s="2">
        <v>70</v>
      </c>
      <c r="BS178" s="1" t="s">
        <v>681</v>
      </c>
      <c r="BV178" s="2">
        <v>9660001916</v>
      </c>
      <c r="BW178" s="2"/>
    </row>
    <row r="179" spans="3:75">
      <c r="C179" s="28">
        <f t="shared" si="31"/>
        <v>1</v>
      </c>
      <c r="D179" s="19" t="str">
        <f t="shared" si="32"/>
        <v>M22321M0BK8000</v>
      </c>
      <c r="E179" s="28">
        <f t="shared" si="33"/>
        <v>1</v>
      </c>
      <c r="F179" s="9">
        <f t="shared" si="34"/>
        <v>9660001917</v>
      </c>
      <c r="G179" s="10">
        <f t="shared" si="35"/>
        <v>44979</v>
      </c>
      <c r="H179" s="9" t="str">
        <f t="shared" si="36"/>
        <v>TVC23000063</v>
      </c>
      <c r="I179" s="11" t="str">
        <f t="shared" si="37"/>
        <v>MR30G(BR)|1.28.0</v>
      </c>
      <c r="J179" s="6" t="str">
        <f t="shared" si="38"/>
        <v>0850800096</v>
      </c>
      <c r="K179" s="12">
        <f t="shared" si="39"/>
        <v>8000</v>
      </c>
      <c r="L179" s="12">
        <f t="shared" si="40"/>
        <v>8000</v>
      </c>
      <c r="M179" s="6" t="str">
        <f t="shared" si="41"/>
        <v>M22321M0BK</v>
      </c>
      <c r="N179" s="6" t="str">
        <f t="shared" si="42"/>
        <v xml:space="preserve">MRSU5893387 </v>
      </c>
      <c r="O179" s="13" t="str">
        <f t="shared" si="43"/>
        <v>SUDUN3KSZ000388A</v>
      </c>
      <c r="P179" s="6">
        <f t="shared" si="44"/>
        <v>45038</v>
      </c>
      <c r="Q179" s="6" t="str">
        <f>VLOOKUP(AA179,'[1]TABELA MO'!$D:$D,1,0)</f>
        <v>M22321M0BK</v>
      </c>
      <c r="R179" s="6" t="str">
        <f t="shared" si="45"/>
        <v>PO &gt; ok!</v>
      </c>
      <c r="V179" s="3">
        <v>44979</v>
      </c>
      <c r="W179" s="2"/>
      <c r="X179" s="1" t="s">
        <v>1124</v>
      </c>
      <c r="Y179" s="1" t="s">
        <v>27</v>
      </c>
      <c r="Z179" s="5" t="s">
        <v>89</v>
      </c>
      <c r="AA179" s="1" t="s">
        <v>498</v>
      </c>
      <c r="AB179" s="2">
        <v>8000</v>
      </c>
      <c r="AC179" s="1" t="s">
        <v>1125</v>
      </c>
      <c r="AD179" s="1" t="s">
        <v>499</v>
      </c>
      <c r="AE179" s="1" t="s">
        <v>500</v>
      </c>
      <c r="AG179" s="1" t="s">
        <v>115</v>
      </c>
      <c r="AH179" s="1" t="s">
        <v>491</v>
      </c>
      <c r="AI179" s="1" t="s">
        <v>1117</v>
      </c>
      <c r="AJ179" s="3">
        <v>44984</v>
      </c>
      <c r="AK179" s="3">
        <v>44984</v>
      </c>
      <c r="AL179" s="3">
        <v>44984</v>
      </c>
      <c r="AM179" s="3">
        <v>44984</v>
      </c>
      <c r="AN179" s="1" t="s">
        <v>587</v>
      </c>
      <c r="AO179" s="1" t="s">
        <v>1118</v>
      </c>
      <c r="AP179" s="3">
        <v>44989</v>
      </c>
      <c r="AQ179" s="3">
        <v>44989</v>
      </c>
      <c r="AR179" s="3">
        <v>45019</v>
      </c>
      <c r="AS179" s="3">
        <v>45020</v>
      </c>
      <c r="AT179" s="1" t="s">
        <v>588</v>
      </c>
      <c r="AU179" s="1" t="s">
        <v>1119</v>
      </c>
      <c r="AV179" s="3">
        <v>45024</v>
      </c>
      <c r="AW179" s="3">
        <v>45025</v>
      </c>
      <c r="AX179" s="3">
        <v>45038</v>
      </c>
      <c r="AY179" s="3">
        <v>45038</v>
      </c>
      <c r="BB179" s="3"/>
      <c r="BC179" s="3"/>
      <c r="BD179" s="3"/>
      <c r="BE179" s="3"/>
      <c r="BF179" s="3">
        <v>45039</v>
      </c>
      <c r="BG179" s="3">
        <v>45040</v>
      </c>
      <c r="BH179" s="3">
        <v>45041</v>
      </c>
      <c r="BI179" s="3">
        <v>45049</v>
      </c>
      <c r="BJ179" s="3">
        <v>45048</v>
      </c>
      <c r="BK179" s="3">
        <v>45050</v>
      </c>
      <c r="BL179" s="3">
        <v>45049</v>
      </c>
      <c r="BM179" s="3">
        <v>45058</v>
      </c>
      <c r="BN179" s="3">
        <v>45059</v>
      </c>
      <c r="BO179" s="2">
        <v>54</v>
      </c>
      <c r="BP179" s="2">
        <v>54</v>
      </c>
      <c r="BQ179" s="2">
        <v>29</v>
      </c>
      <c r="BR179" s="2">
        <v>70</v>
      </c>
      <c r="BS179" s="1" t="s">
        <v>681</v>
      </c>
      <c r="BV179" s="2">
        <v>9660001917</v>
      </c>
      <c r="BW179" s="2"/>
    </row>
    <row r="180" spans="3:75">
      <c r="C180" s="28">
        <f t="shared" si="31"/>
        <v>1</v>
      </c>
      <c r="D180" s="19" t="str">
        <f t="shared" si="32"/>
        <v>M22321M1BK6900</v>
      </c>
      <c r="E180" s="28">
        <f t="shared" si="33"/>
        <v>1</v>
      </c>
      <c r="F180" s="9">
        <f t="shared" si="34"/>
        <v>9660001894</v>
      </c>
      <c r="G180" s="10">
        <f t="shared" si="35"/>
        <v>44979</v>
      </c>
      <c r="H180" s="9" t="str">
        <f t="shared" si="36"/>
        <v>TVC23000064</v>
      </c>
      <c r="I180" s="11" t="str">
        <f t="shared" si="37"/>
        <v>EC220-G5(BR)|3.8.0</v>
      </c>
      <c r="J180" s="6" t="str">
        <f t="shared" si="38"/>
        <v>0150803952</v>
      </c>
      <c r="K180" s="12">
        <f t="shared" si="39"/>
        <v>6900</v>
      </c>
      <c r="L180" s="12">
        <f t="shared" si="40"/>
        <v>6900</v>
      </c>
      <c r="M180" s="6" t="str">
        <f t="shared" si="41"/>
        <v>M22321M1BK</v>
      </c>
      <c r="N180" s="6" t="str">
        <f t="shared" si="42"/>
        <v xml:space="preserve">TGBU5393478 </v>
      </c>
      <c r="O180" s="13" t="str">
        <f t="shared" si="43"/>
        <v>SUDUN3KSZ000388A</v>
      </c>
      <c r="P180" s="6">
        <f t="shared" si="44"/>
        <v>45038</v>
      </c>
      <c r="Q180" s="6" t="str">
        <f>VLOOKUP(AA180,'[1]TABELA MO'!$D:$D,1,0)</f>
        <v>M22321M1BK</v>
      </c>
      <c r="R180" s="6" t="str">
        <f t="shared" si="45"/>
        <v>PO &gt; ok!</v>
      </c>
      <c r="V180" s="3">
        <v>44979</v>
      </c>
      <c r="W180" s="2"/>
      <c r="X180" s="1" t="s">
        <v>1126</v>
      </c>
      <c r="Y180" s="1" t="s">
        <v>171</v>
      </c>
      <c r="Z180" s="5" t="s">
        <v>178</v>
      </c>
      <c r="AA180" s="1" t="s">
        <v>501</v>
      </c>
      <c r="AB180" s="2">
        <v>6900</v>
      </c>
      <c r="AC180" s="1" t="s">
        <v>1127</v>
      </c>
      <c r="AD180" s="1" t="s">
        <v>502</v>
      </c>
      <c r="AE180" s="1" t="s">
        <v>503</v>
      </c>
      <c r="AG180" s="1" t="s">
        <v>115</v>
      </c>
      <c r="AH180" s="1" t="s">
        <v>491</v>
      </c>
      <c r="AI180" s="1" t="s">
        <v>1117</v>
      </c>
      <c r="AJ180" s="3">
        <v>44984</v>
      </c>
      <c r="AK180" s="3">
        <v>44984</v>
      </c>
      <c r="AL180" s="3">
        <v>44984</v>
      </c>
      <c r="AM180" s="3">
        <v>44984</v>
      </c>
      <c r="AN180" s="1" t="s">
        <v>587</v>
      </c>
      <c r="AO180" s="1" t="s">
        <v>1118</v>
      </c>
      <c r="AP180" s="3">
        <v>44989</v>
      </c>
      <c r="AQ180" s="3">
        <v>44989</v>
      </c>
      <c r="AR180" s="3">
        <v>45019</v>
      </c>
      <c r="AS180" s="3">
        <v>45020</v>
      </c>
      <c r="AT180" s="1" t="s">
        <v>588</v>
      </c>
      <c r="AU180" s="1" t="s">
        <v>1119</v>
      </c>
      <c r="AV180" s="3">
        <v>45024</v>
      </c>
      <c r="AW180" s="3">
        <v>45025</v>
      </c>
      <c r="AX180" s="3">
        <v>45038</v>
      </c>
      <c r="AY180" s="3">
        <v>45038</v>
      </c>
      <c r="BB180" s="3"/>
      <c r="BC180" s="3"/>
      <c r="BD180" s="3"/>
      <c r="BE180" s="3"/>
      <c r="BF180" s="3">
        <v>45039</v>
      </c>
      <c r="BG180" s="3">
        <v>45040</v>
      </c>
      <c r="BH180" s="3">
        <v>45041</v>
      </c>
      <c r="BI180" s="3">
        <v>45049</v>
      </c>
      <c r="BJ180" s="3">
        <v>45048</v>
      </c>
      <c r="BK180" s="3">
        <v>45051</v>
      </c>
      <c r="BL180" s="3">
        <v>45049</v>
      </c>
      <c r="BM180" s="3">
        <v>45058</v>
      </c>
      <c r="BN180" s="3">
        <v>45059</v>
      </c>
      <c r="BO180" s="2">
        <v>54</v>
      </c>
      <c r="BP180" s="2">
        <v>54</v>
      </c>
      <c r="BQ180" s="2">
        <v>29</v>
      </c>
      <c r="BR180" s="2">
        <v>70</v>
      </c>
      <c r="BS180" s="1" t="s">
        <v>681</v>
      </c>
      <c r="BV180" s="2">
        <v>9660001894</v>
      </c>
      <c r="BW180" s="2"/>
    </row>
    <row r="181" spans="3:75">
      <c r="C181" s="28">
        <f t="shared" si="31"/>
        <v>1</v>
      </c>
      <c r="D181" s="19" t="str">
        <f t="shared" si="32"/>
        <v>M22321M2BK6900</v>
      </c>
      <c r="E181" s="28">
        <f t="shared" si="33"/>
        <v>1</v>
      </c>
      <c r="F181" s="9">
        <f t="shared" si="34"/>
        <v>9660001895</v>
      </c>
      <c r="G181" s="10">
        <f t="shared" si="35"/>
        <v>44979</v>
      </c>
      <c r="H181" s="9" t="str">
        <f t="shared" si="36"/>
        <v>TVC23000065</v>
      </c>
      <c r="I181" s="11" t="str">
        <f t="shared" si="37"/>
        <v>EC220-G5(BR)|3.8.0</v>
      </c>
      <c r="J181" s="6" t="str">
        <f t="shared" si="38"/>
        <v>0150803952</v>
      </c>
      <c r="K181" s="12">
        <f t="shared" si="39"/>
        <v>6900</v>
      </c>
      <c r="L181" s="12">
        <f t="shared" si="40"/>
        <v>6900</v>
      </c>
      <c r="M181" s="6" t="str">
        <f t="shared" si="41"/>
        <v>M22321M2BK</v>
      </c>
      <c r="N181" s="6" t="str">
        <f t="shared" si="42"/>
        <v xml:space="preserve">SEKU4466562 </v>
      </c>
      <c r="O181" s="13" t="str">
        <f t="shared" si="43"/>
        <v>SUDUN3KSZ000388A</v>
      </c>
      <c r="P181" s="6">
        <f t="shared" si="44"/>
        <v>45038</v>
      </c>
      <c r="Q181" s="6" t="str">
        <f>VLOOKUP(AA181,'[1]TABELA MO'!$D:$D,1,0)</f>
        <v>M22321M2BK</v>
      </c>
      <c r="R181" s="6" t="str">
        <f t="shared" si="45"/>
        <v>PO &gt; ok!</v>
      </c>
      <c r="V181" s="3">
        <v>44979</v>
      </c>
      <c r="W181" s="2"/>
      <c r="X181" s="1" t="s">
        <v>1128</v>
      </c>
      <c r="Y181" s="1" t="s">
        <v>171</v>
      </c>
      <c r="Z181" s="5" t="s">
        <v>178</v>
      </c>
      <c r="AA181" s="1" t="s">
        <v>504</v>
      </c>
      <c r="AB181" s="2">
        <v>6900</v>
      </c>
      <c r="AC181" s="1" t="s">
        <v>1129</v>
      </c>
      <c r="AD181" s="1" t="s">
        <v>505</v>
      </c>
      <c r="AE181" s="1" t="s">
        <v>506</v>
      </c>
      <c r="AG181" s="1" t="s">
        <v>115</v>
      </c>
      <c r="AH181" s="1" t="s">
        <v>491</v>
      </c>
      <c r="AI181" s="1" t="s">
        <v>1117</v>
      </c>
      <c r="AJ181" s="3">
        <v>44984</v>
      </c>
      <c r="AK181" s="3">
        <v>44984</v>
      </c>
      <c r="AL181" s="3">
        <v>44984</v>
      </c>
      <c r="AM181" s="3">
        <v>44984</v>
      </c>
      <c r="AN181" s="1" t="s">
        <v>587</v>
      </c>
      <c r="AO181" s="1" t="s">
        <v>1118</v>
      </c>
      <c r="AP181" s="3">
        <v>44989</v>
      </c>
      <c r="AQ181" s="3">
        <v>44989</v>
      </c>
      <c r="AR181" s="3">
        <v>45019</v>
      </c>
      <c r="AS181" s="3">
        <v>45020</v>
      </c>
      <c r="AT181" s="1" t="s">
        <v>588</v>
      </c>
      <c r="AU181" s="1" t="s">
        <v>1119</v>
      </c>
      <c r="AV181" s="3">
        <v>45024</v>
      </c>
      <c r="AW181" s="3">
        <v>45025</v>
      </c>
      <c r="AX181" s="3">
        <v>45038</v>
      </c>
      <c r="AY181" s="3">
        <v>45038</v>
      </c>
      <c r="BB181" s="3"/>
      <c r="BC181" s="3"/>
      <c r="BD181" s="3"/>
      <c r="BE181" s="3"/>
      <c r="BF181" s="3">
        <v>45039</v>
      </c>
      <c r="BG181" s="3">
        <v>45040</v>
      </c>
      <c r="BH181" s="3">
        <v>45041</v>
      </c>
      <c r="BI181" s="3">
        <v>45050</v>
      </c>
      <c r="BJ181" s="3">
        <v>45048</v>
      </c>
      <c r="BK181" s="3">
        <v>45051</v>
      </c>
      <c r="BL181" s="3">
        <v>45050</v>
      </c>
      <c r="BM181" s="3">
        <v>45058</v>
      </c>
      <c r="BN181" s="3">
        <v>45059</v>
      </c>
      <c r="BO181" s="2">
        <v>54</v>
      </c>
      <c r="BP181" s="2">
        <v>54</v>
      </c>
      <c r="BQ181" s="2">
        <v>30</v>
      </c>
      <c r="BR181" s="2">
        <v>71</v>
      </c>
      <c r="BS181" s="1" t="s">
        <v>681</v>
      </c>
      <c r="BV181" s="2">
        <v>9660001895</v>
      </c>
      <c r="BW181" s="2"/>
    </row>
    <row r="182" spans="3:75">
      <c r="C182" s="28">
        <f t="shared" si="31"/>
        <v>1</v>
      </c>
      <c r="D182" s="19" t="str">
        <f t="shared" si="32"/>
        <v>M22321M3BK8000</v>
      </c>
      <c r="E182" s="28">
        <f t="shared" si="33"/>
        <v>1</v>
      </c>
      <c r="F182" s="9">
        <f t="shared" si="34"/>
        <v>9660001918</v>
      </c>
      <c r="G182" s="10">
        <f t="shared" si="35"/>
        <v>44979</v>
      </c>
      <c r="H182" s="9" t="str">
        <f t="shared" si="36"/>
        <v>TVC23000066</v>
      </c>
      <c r="I182" s="11" t="str">
        <f t="shared" si="37"/>
        <v>MR30G(BR)|1.28.0</v>
      </c>
      <c r="J182" s="6" t="str">
        <f t="shared" si="38"/>
        <v>0850800096</v>
      </c>
      <c r="K182" s="12">
        <f t="shared" si="39"/>
        <v>8000</v>
      </c>
      <c r="L182" s="12">
        <f t="shared" si="40"/>
        <v>8000</v>
      </c>
      <c r="M182" s="6" t="str">
        <f t="shared" si="41"/>
        <v>M22321M3BK</v>
      </c>
      <c r="N182" s="6" t="str">
        <f t="shared" si="42"/>
        <v>MRSU6219482</v>
      </c>
      <c r="O182" s="13" t="str">
        <f t="shared" si="43"/>
        <v>SUDUN3KSZ000388A</v>
      </c>
      <c r="P182" s="6">
        <f t="shared" si="44"/>
        <v>45038</v>
      </c>
      <c r="Q182" s="6" t="str">
        <f>VLOOKUP(AA182,'[1]TABELA MO'!$D:$D,1,0)</f>
        <v>M22321M3BK</v>
      </c>
      <c r="R182" s="6" t="str">
        <f t="shared" si="45"/>
        <v>PO &gt; ok!</v>
      </c>
      <c r="V182" s="3">
        <v>44979</v>
      </c>
      <c r="W182" s="2"/>
      <c r="X182" s="1" t="s">
        <v>1130</v>
      </c>
      <c r="Y182" s="1" t="s">
        <v>27</v>
      </c>
      <c r="Z182" s="5" t="s">
        <v>89</v>
      </c>
      <c r="AA182" s="1" t="s">
        <v>507</v>
      </c>
      <c r="AB182" s="2">
        <v>8000</v>
      </c>
      <c r="AC182" s="1" t="s">
        <v>1131</v>
      </c>
      <c r="AD182" s="1" t="s">
        <v>508</v>
      </c>
      <c r="AE182" s="1" t="s">
        <v>509</v>
      </c>
      <c r="AG182" s="1" t="s">
        <v>115</v>
      </c>
      <c r="AH182" s="1" t="s">
        <v>491</v>
      </c>
      <c r="AI182" s="1" t="s">
        <v>1117</v>
      </c>
      <c r="AJ182" s="3">
        <v>44984</v>
      </c>
      <c r="AK182" s="3">
        <v>44984</v>
      </c>
      <c r="AL182" s="3">
        <v>44984</v>
      </c>
      <c r="AM182" s="3">
        <v>44984</v>
      </c>
      <c r="AN182" s="1" t="s">
        <v>587</v>
      </c>
      <c r="AO182" s="1" t="s">
        <v>1118</v>
      </c>
      <c r="AP182" s="3">
        <v>44989</v>
      </c>
      <c r="AQ182" s="3">
        <v>44989</v>
      </c>
      <c r="AR182" s="3">
        <v>45019</v>
      </c>
      <c r="AS182" s="3">
        <v>45020</v>
      </c>
      <c r="AT182" s="1" t="s">
        <v>588</v>
      </c>
      <c r="AU182" s="1" t="s">
        <v>1119</v>
      </c>
      <c r="AV182" s="3">
        <v>45024</v>
      </c>
      <c r="AW182" s="3">
        <v>45025</v>
      </c>
      <c r="AX182" s="3">
        <v>45038</v>
      </c>
      <c r="AY182" s="3">
        <v>45038</v>
      </c>
      <c r="BB182" s="3"/>
      <c r="BC182" s="3"/>
      <c r="BD182" s="3"/>
      <c r="BE182" s="3"/>
      <c r="BF182" s="3">
        <v>45039</v>
      </c>
      <c r="BG182" s="3">
        <v>45040</v>
      </c>
      <c r="BH182" s="3">
        <v>45041</v>
      </c>
      <c r="BI182" s="3">
        <v>45048</v>
      </c>
      <c r="BJ182" s="3">
        <v>45048</v>
      </c>
      <c r="BK182" s="3">
        <v>45049</v>
      </c>
      <c r="BL182" s="3">
        <v>45048</v>
      </c>
      <c r="BM182" s="3">
        <v>45056</v>
      </c>
      <c r="BN182" s="3">
        <v>45059</v>
      </c>
      <c r="BO182" s="2">
        <v>54</v>
      </c>
      <c r="BP182" s="2">
        <v>54</v>
      </c>
      <c r="BQ182" s="2">
        <v>28</v>
      </c>
      <c r="BR182" s="2">
        <v>69</v>
      </c>
      <c r="BS182" s="1" t="s">
        <v>681</v>
      </c>
      <c r="BV182" s="2">
        <v>9660001918</v>
      </c>
      <c r="BW182" s="2"/>
    </row>
    <row r="183" spans="3:75">
      <c r="C183" s="28">
        <f t="shared" si="31"/>
        <v>1</v>
      </c>
      <c r="D183" s="19" t="str">
        <f t="shared" si="32"/>
        <v>M22321M4BK8000</v>
      </c>
      <c r="E183" s="28">
        <f t="shared" si="33"/>
        <v>1</v>
      </c>
      <c r="F183" s="9">
        <f t="shared" si="34"/>
        <v>9660001919</v>
      </c>
      <c r="G183" s="10">
        <f t="shared" si="35"/>
        <v>44979</v>
      </c>
      <c r="H183" s="9" t="str">
        <f t="shared" si="36"/>
        <v>TVC23000067</v>
      </c>
      <c r="I183" s="11" t="str">
        <f t="shared" si="37"/>
        <v>MR30G(BR)|1.28.0</v>
      </c>
      <c r="J183" s="6" t="str">
        <f t="shared" si="38"/>
        <v>0850800096</v>
      </c>
      <c r="K183" s="12">
        <f t="shared" si="39"/>
        <v>8000</v>
      </c>
      <c r="L183" s="12">
        <f t="shared" si="40"/>
        <v>8000</v>
      </c>
      <c r="M183" s="6" t="str">
        <f t="shared" si="41"/>
        <v>M22321M4BK</v>
      </c>
      <c r="N183" s="6" t="str">
        <f t="shared" si="42"/>
        <v>HASU4263418</v>
      </c>
      <c r="O183" s="13" t="str">
        <f t="shared" si="43"/>
        <v>SUDUN3KSZ000388A</v>
      </c>
      <c r="P183" s="6">
        <f t="shared" si="44"/>
        <v>45038</v>
      </c>
      <c r="Q183" s="6" t="str">
        <f>VLOOKUP(AA183,'[1]TABELA MO'!$D:$D,1,0)</f>
        <v>M22321M4BK</v>
      </c>
      <c r="R183" s="6" t="str">
        <f t="shared" si="45"/>
        <v>PO &gt; ok!</v>
      </c>
      <c r="V183" s="3">
        <v>44979</v>
      </c>
      <c r="W183" s="2"/>
      <c r="X183" s="1" t="s">
        <v>1132</v>
      </c>
      <c r="Y183" s="1" t="s">
        <v>27</v>
      </c>
      <c r="Z183" s="5" t="s">
        <v>89</v>
      </c>
      <c r="AA183" s="1" t="s">
        <v>510</v>
      </c>
      <c r="AB183" s="2">
        <v>8000</v>
      </c>
      <c r="AC183" s="1" t="s">
        <v>1133</v>
      </c>
      <c r="AD183" s="1" t="s">
        <v>1134</v>
      </c>
      <c r="AE183" s="1" t="s">
        <v>1135</v>
      </c>
      <c r="AG183" s="1" t="s">
        <v>115</v>
      </c>
      <c r="AH183" s="1" t="s">
        <v>491</v>
      </c>
      <c r="AI183" s="1" t="s">
        <v>1117</v>
      </c>
      <c r="AJ183" s="3">
        <v>44984</v>
      </c>
      <c r="AK183" s="3">
        <v>44984</v>
      </c>
      <c r="AL183" s="3">
        <v>44984</v>
      </c>
      <c r="AM183" s="3">
        <v>44984</v>
      </c>
      <c r="AN183" s="1" t="s">
        <v>587</v>
      </c>
      <c r="AO183" s="1" t="s">
        <v>1118</v>
      </c>
      <c r="AP183" s="3">
        <v>44989</v>
      </c>
      <c r="AQ183" s="3">
        <v>44989</v>
      </c>
      <c r="AR183" s="3">
        <v>45019</v>
      </c>
      <c r="AS183" s="3">
        <v>45020</v>
      </c>
      <c r="AT183" s="1" t="s">
        <v>588</v>
      </c>
      <c r="AU183" s="1" t="s">
        <v>1119</v>
      </c>
      <c r="AV183" s="3">
        <v>45024</v>
      </c>
      <c r="AW183" s="3">
        <v>45025</v>
      </c>
      <c r="AX183" s="3">
        <v>45038</v>
      </c>
      <c r="AY183" s="3">
        <v>45038</v>
      </c>
      <c r="BB183" s="3"/>
      <c r="BC183" s="3"/>
      <c r="BD183" s="3"/>
      <c r="BE183" s="3"/>
      <c r="BF183" s="3">
        <v>45039</v>
      </c>
      <c r="BG183" s="3">
        <v>45040</v>
      </c>
      <c r="BH183" s="3">
        <v>45041</v>
      </c>
      <c r="BI183" s="3">
        <v>45048</v>
      </c>
      <c r="BJ183" s="3">
        <v>45048</v>
      </c>
      <c r="BK183" s="3">
        <v>45049</v>
      </c>
      <c r="BL183" s="3">
        <v>45048</v>
      </c>
      <c r="BM183" s="3">
        <v>45056</v>
      </c>
      <c r="BN183" s="3">
        <v>45059</v>
      </c>
      <c r="BO183" s="2">
        <v>54</v>
      </c>
      <c r="BP183" s="2">
        <v>54</v>
      </c>
      <c r="BQ183" s="2">
        <v>28</v>
      </c>
      <c r="BR183" s="2">
        <v>69</v>
      </c>
      <c r="BS183" s="1" t="s">
        <v>681</v>
      </c>
      <c r="BV183" s="2">
        <v>9660001919</v>
      </c>
      <c r="BW183" s="2"/>
    </row>
    <row r="184" spans="3:75">
      <c r="C184" s="28">
        <f t="shared" si="31"/>
        <v>1</v>
      </c>
      <c r="D184" s="19" t="str">
        <f t="shared" si="32"/>
        <v>0BXDGZ-23003剩余物料</v>
      </c>
      <c r="E184" s="28">
        <f t="shared" si="33"/>
        <v>1</v>
      </c>
      <c r="F184" s="9">
        <f t="shared" si="34"/>
        <v>9660001867</v>
      </c>
      <c r="G184" s="10">
        <f t="shared" si="35"/>
        <v>44979</v>
      </c>
      <c r="H184" s="9" t="str">
        <f t="shared" si="36"/>
        <v>TVC23000068</v>
      </c>
      <c r="I184" s="11" t="str">
        <f t="shared" si="37"/>
        <v xml:space="preserve">Spare Parts or Quality the MO is </v>
      </c>
      <c r="J184" s="6" t="str">
        <f t="shared" si="38"/>
        <v>BXDGZ-23003剩余物料</v>
      </c>
      <c r="K184" s="12" t="str">
        <f t="shared" si="39"/>
        <v>BXDGZ-23003剩余物料</v>
      </c>
      <c r="L184" s="12">
        <f t="shared" si="40"/>
        <v>0</v>
      </c>
      <c r="M184" s="6">
        <f t="shared" si="41"/>
        <v>0</v>
      </c>
      <c r="N184" s="6" t="str">
        <f t="shared" si="42"/>
        <v>HASU4263418</v>
      </c>
      <c r="O184" s="13" t="str">
        <f t="shared" si="43"/>
        <v>SUDUN3KSZ000388A</v>
      </c>
      <c r="P184" s="6">
        <f t="shared" si="44"/>
        <v>45038</v>
      </c>
      <c r="Q184" s="6" t="e">
        <f>VLOOKUP(AA184,'[1]TABELA MO'!$D:$D,1,0)</f>
        <v>#N/A</v>
      </c>
      <c r="R184" s="6" t="str">
        <f t="shared" si="45"/>
        <v>PO &gt; ok!</v>
      </c>
      <c r="V184" s="3">
        <v>44979</v>
      </c>
      <c r="W184" s="2"/>
      <c r="X184" s="1" t="s">
        <v>1136</v>
      </c>
      <c r="Z184" s="1" t="s">
        <v>511</v>
      </c>
      <c r="AG184" s="1" t="s">
        <v>115</v>
      </c>
      <c r="AH184" s="1" t="s">
        <v>491</v>
      </c>
      <c r="AI184" s="1" t="s">
        <v>1117</v>
      </c>
      <c r="AJ184" s="3">
        <v>44984</v>
      </c>
      <c r="AK184" s="3">
        <v>44984</v>
      </c>
      <c r="AL184" s="3">
        <v>44984</v>
      </c>
      <c r="AM184" s="3">
        <v>44984</v>
      </c>
      <c r="AN184" s="1" t="s">
        <v>587</v>
      </c>
      <c r="AO184" s="1" t="s">
        <v>1118</v>
      </c>
      <c r="AP184" s="3">
        <v>44989</v>
      </c>
      <c r="AQ184" s="3">
        <v>44989</v>
      </c>
      <c r="AR184" s="3">
        <v>45019</v>
      </c>
      <c r="AS184" s="3">
        <v>45020</v>
      </c>
      <c r="AT184" s="1" t="s">
        <v>588</v>
      </c>
      <c r="AU184" s="1" t="s">
        <v>1119</v>
      </c>
      <c r="AV184" s="3">
        <v>45024</v>
      </c>
      <c r="AW184" s="3">
        <v>45025</v>
      </c>
      <c r="AX184" s="3">
        <v>45038</v>
      </c>
      <c r="AY184" s="3">
        <v>45038</v>
      </c>
      <c r="BB184" s="3"/>
      <c r="BC184" s="3"/>
      <c r="BD184" s="3"/>
      <c r="BE184" s="3"/>
      <c r="BF184" s="3">
        <v>45039</v>
      </c>
      <c r="BG184" s="3">
        <v>45040</v>
      </c>
      <c r="BH184" s="3">
        <v>45041</v>
      </c>
      <c r="BI184" s="3">
        <v>45048</v>
      </c>
      <c r="BJ184" s="3">
        <v>45048</v>
      </c>
      <c r="BK184" s="3">
        <v>45049</v>
      </c>
      <c r="BL184" s="3">
        <v>45048</v>
      </c>
      <c r="BM184" s="3">
        <v>45056</v>
      </c>
      <c r="BN184" s="3">
        <v>45059</v>
      </c>
      <c r="BO184" s="2">
        <v>54</v>
      </c>
      <c r="BP184" s="2">
        <v>54</v>
      </c>
      <c r="BQ184" s="2">
        <v>28</v>
      </c>
      <c r="BR184" s="2">
        <v>69</v>
      </c>
      <c r="BS184" s="1" t="s">
        <v>681</v>
      </c>
      <c r="BV184" s="2">
        <v>9660001867</v>
      </c>
      <c r="BW184" s="2"/>
    </row>
    <row r="185" spans="3:75">
      <c r="C185" s="28">
        <f t="shared" si="31"/>
        <v>1</v>
      </c>
      <c r="D185" s="19" t="str">
        <f t="shared" si="32"/>
        <v>0夹具物资</v>
      </c>
      <c r="E185" s="28">
        <f t="shared" si="33"/>
        <v>1</v>
      </c>
      <c r="F185" s="9">
        <f t="shared" si="34"/>
        <v>9650000169</v>
      </c>
      <c r="G185" s="10">
        <f t="shared" si="35"/>
        <v>44979</v>
      </c>
      <c r="H185" s="9" t="str">
        <f t="shared" si="36"/>
        <v>TVC23E00004</v>
      </c>
      <c r="I185" s="11" t="str">
        <f t="shared" si="37"/>
        <v xml:space="preserve">Spare Parts or Quality the MO is </v>
      </c>
      <c r="J185" s="6" t="str">
        <f t="shared" si="38"/>
        <v>夹具物资</v>
      </c>
      <c r="K185" s="12" t="str">
        <f t="shared" si="39"/>
        <v>夹具物资</v>
      </c>
      <c r="L185" s="12">
        <f t="shared" si="40"/>
        <v>0</v>
      </c>
      <c r="M185" s="6">
        <f t="shared" si="41"/>
        <v>0</v>
      </c>
      <c r="N185" s="6" t="str">
        <f t="shared" si="42"/>
        <v>HASU4263418</v>
      </c>
      <c r="O185" s="13" t="str">
        <f t="shared" si="43"/>
        <v>SUDUN3KSZ000388A</v>
      </c>
      <c r="P185" s="6">
        <f t="shared" si="44"/>
        <v>45038</v>
      </c>
      <c r="Q185" s="6" t="e">
        <f>VLOOKUP(AA185,'[1]TABELA MO'!$D:$D,1,0)</f>
        <v>#N/A</v>
      </c>
      <c r="R185" s="6" t="str">
        <f t="shared" si="45"/>
        <v>PO &gt; ok!</v>
      </c>
      <c r="V185" s="3">
        <v>44979</v>
      </c>
      <c r="W185" s="2"/>
      <c r="X185" s="1" t="s">
        <v>1137</v>
      </c>
      <c r="Z185" s="1" t="s">
        <v>421</v>
      </c>
      <c r="AG185" s="1" t="s">
        <v>115</v>
      </c>
      <c r="AH185" s="1" t="s">
        <v>491</v>
      </c>
      <c r="AI185" s="1" t="s">
        <v>1117</v>
      </c>
      <c r="AJ185" s="3">
        <v>44984</v>
      </c>
      <c r="AK185" s="3">
        <v>44984</v>
      </c>
      <c r="AL185" s="3">
        <v>44984</v>
      </c>
      <c r="AM185" s="3">
        <v>44984</v>
      </c>
      <c r="AN185" s="1" t="s">
        <v>587</v>
      </c>
      <c r="AO185" s="1" t="s">
        <v>1118</v>
      </c>
      <c r="AP185" s="3">
        <v>44989</v>
      </c>
      <c r="AQ185" s="3">
        <v>44989</v>
      </c>
      <c r="AR185" s="3">
        <v>45019</v>
      </c>
      <c r="AS185" s="3">
        <v>45020</v>
      </c>
      <c r="AT185" s="1" t="s">
        <v>588</v>
      </c>
      <c r="AU185" s="1" t="s">
        <v>1119</v>
      </c>
      <c r="AV185" s="3">
        <v>45024</v>
      </c>
      <c r="AW185" s="3">
        <v>45025</v>
      </c>
      <c r="AX185" s="3">
        <v>45038</v>
      </c>
      <c r="AY185" s="3">
        <v>45038</v>
      </c>
      <c r="BB185" s="3"/>
      <c r="BC185" s="3"/>
      <c r="BD185" s="3"/>
      <c r="BE185" s="3"/>
      <c r="BF185" s="3">
        <v>45039</v>
      </c>
      <c r="BG185" s="3">
        <v>45040</v>
      </c>
      <c r="BH185" s="3">
        <v>45041</v>
      </c>
      <c r="BI185" s="3">
        <v>45048</v>
      </c>
      <c r="BJ185" s="3">
        <v>45048</v>
      </c>
      <c r="BK185" s="3">
        <v>45049</v>
      </c>
      <c r="BL185" s="3">
        <v>45048</v>
      </c>
      <c r="BM185" s="3">
        <v>45056</v>
      </c>
      <c r="BN185" s="3">
        <v>45059</v>
      </c>
      <c r="BO185" s="2">
        <v>54</v>
      </c>
      <c r="BP185" s="2">
        <v>54</v>
      </c>
      <c r="BQ185" s="2">
        <v>28</v>
      </c>
      <c r="BR185" s="2">
        <v>69</v>
      </c>
      <c r="BS185" s="1" t="s">
        <v>681</v>
      </c>
      <c r="BV185" s="2">
        <v>9650000169</v>
      </c>
      <c r="BW185" s="2"/>
    </row>
    <row r="186" spans="3:75">
      <c r="C186" s="28">
        <f t="shared" si="31"/>
        <v>1</v>
      </c>
      <c r="D186" s="19" t="str">
        <f t="shared" si="32"/>
        <v>M2232363BK6900</v>
      </c>
      <c r="E186" s="28">
        <f t="shared" si="33"/>
        <v>1</v>
      </c>
      <c r="F186" s="9">
        <f t="shared" si="34"/>
        <v>9660001920</v>
      </c>
      <c r="G186" s="10">
        <f t="shared" si="35"/>
        <v>44986</v>
      </c>
      <c r="H186" s="9" t="str">
        <f t="shared" si="36"/>
        <v>TVC23000072</v>
      </c>
      <c r="I186" s="11" t="str">
        <f t="shared" si="37"/>
        <v>EC220-G5(BR)|3.8.0</v>
      </c>
      <c r="J186" s="6" t="str">
        <f t="shared" si="38"/>
        <v>0150803952</v>
      </c>
      <c r="K186" s="12">
        <f t="shared" si="39"/>
        <v>6900</v>
      </c>
      <c r="L186" s="12">
        <f t="shared" si="40"/>
        <v>6900</v>
      </c>
      <c r="M186" s="6" t="str">
        <f t="shared" si="41"/>
        <v>M2232363BK</v>
      </c>
      <c r="N186" s="6" t="str">
        <f t="shared" si="42"/>
        <v xml:space="preserve">MRSU3958766 </v>
      </c>
      <c r="O186" s="13" t="str">
        <f t="shared" si="43"/>
        <v>SUDUN3KSZ000590A</v>
      </c>
      <c r="P186" s="6">
        <f t="shared" si="44"/>
        <v>45045</v>
      </c>
      <c r="Q186" s="6" t="str">
        <f>VLOOKUP(AA186,'[1]TABELA MO'!$D:$D,1,0)</f>
        <v>M2232363BK</v>
      </c>
      <c r="R186" s="6" t="str">
        <f t="shared" si="45"/>
        <v>PO &gt; ok!</v>
      </c>
      <c r="V186" s="3">
        <v>44986</v>
      </c>
      <c r="W186" s="2">
        <v>73</v>
      </c>
      <c r="X186" s="1" t="s">
        <v>512</v>
      </c>
      <c r="Y186" s="1" t="s">
        <v>171</v>
      </c>
      <c r="Z186" s="5" t="s">
        <v>178</v>
      </c>
      <c r="AA186" s="1" t="s">
        <v>513</v>
      </c>
      <c r="AB186" s="2">
        <v>6900</v>
      </c>
      <c r="AC186" s="1" t="s">
        <v>514</v>
      </c>
      <c r="AD186" s="1" t="s">
        <v>515</v>
      </c>
      <c r="AE186" s="1" t="s">
        <v>516</v>
      </c>
      <c r="AF186" s="1" t="s">
        <v>1138</v>
      </c>
      <c r="AG186" s="1" t="s">
        <v>115</v>
      </c>
      <c r="AH186" s="1" t="s">
        <v>491</v>
      </c>
      <c r="AI186" s="1" t="s">
        <v>1139</v>
      </c>
      <c r="AJ186" s="3">
        <v>44991</v>
      </c>
      <c r="AK186" s="3">
        <v>44991</v>
      </c>
      <c r="AL186" s="3">
        <v>44991</v>
      </c>
      <c r="AM186" s="3">
        <v>44991</v>
      </c>
      <c r="AN186" s="1" t="s">
        <v>587</v>
      </c>
      <c r="AO186" s="1" t="s">
        <v>1140</v>
      </c>
      <c r="AP186" s="3">
        <v>44996</v>
      </c>
      <c r="AQ186" s="3">
        <v>44996</v>
      </c>
      <c r="AR186" s="3">
        <v>45025</v>
      </c>
      <c r="AS186" s="3">
        <v>45026</v>
      </c>
      <c r="AT186" s="1" t="s">
        <v>588</v>
      </c>
      <c r="AU186" s="1" t="s">
        <v>1141</v>
      </c>
      <c r="AV186" s="3">
        <v>45031</v>
      </c>
      <c r="AW186" s="3">
        <v>45031</v>
      </c>
      <c r="AX186" s="3">
        <v>45045</v>
      </c>
      <c r="AY186" s="3">
        <v>45045</v>
      </c>
      <c r="BB186" s="3"/>
      <c r="BC186" s="3"/>
      <c r="BD186" s="3"/>
      <c r="BE186" s="3"/>
      <c r="BF186" s="3">
        <v>45046</v>
      </c>
      <c r="BG186" s="3">
        <v>45048</v>
      </c>
      <c r="BH186" s="3">
        <v>45049</v>
      </c>
      <c r="BI186" s="3">
        <v>45055</v>
      </c>
      <c r="BJ186" s="3">
        <v>45055</v>
      </c>
      <c r="BK186" s="3">
        <v>45055</v>
      </c>
      <c r="BL186" s="3">
        <v>45055</v>
      </c>
      <c r="BM186" s="3"/>
      <c r="BN186" s="3">
        <v>45066</v>
      </c>
      <c r="BO186" s="2">
        <v>54</v>
      </c>
      <c r="BP186" s="2">
        <v>54</v>
      </c>
      <c r="BQ186" s="2">
        <v>29</v>
      </c>
      <c r="BR186" s="2">
        <v>69</v>
      </c>
      <c r="BS186" s="1" t="s">
        <v>681</v>
      </c>
      <c r="BV186" s="2">
        <v>9660001920</v>
      </c>
      <c r="BW186" s="2"/>
    </row>
    <row r="187" spans="3:75">
      <c r="C187" s="28">
        <f t="shared" si="31"/>
        <v>1</v>
      </c>
      <c r="D187" s="19" t="str">
        <f t="shared" si="32"/>
        <v>M2232364BK6900</v>
      </c>
      <c r="E187" s="28">
        <f t="shared" si="33"/>
        <v>1</v>
      </c>
      <c r="F187" s="9">
        <f t="shared" si="34"/>
        <v>9660001921</v>
      </c>
      <c r="G187" s="10">
        <f t="shared" si="35"/>
        <v>44986</v>
      </c>
      <c r="H187" s="9" t="str">
        <f t="shared" si="36"/>
        <v>TVC23000073</v>
      </c>
      <c r="I187" s="11" t="str">
        <f t="shared" si="37"/>
        <v>EC220-G5(BR)|3.8.0</v>
      </c>
      <c r="J187" s="6" t="str">
        <f t="shared" si="38"/>
        <v>0150803952</v>
      </c>
      <c r="K187" s="12">
        <f t="shared" si="39"/>
        <v>6900</v>
      </c>
      <c r="L187" s="12">
        <f t="shared" si="40"/>
        <v>6900</v>
      </c>
      <c r="M187" s="6" t="str">
        <f t="shared" si="41"/>
        <v>M2232364BK</v>
      </c>
      <c r="N187" s="6" t="str">
        <f t="shared" si="42"/>
        <v xml:space="preserve">TEMU8884074 </v>
      </c>
      <c r="O187" s="13" t="str">
        <f t="shared" si="43"/>
        <v>SUDUN3KSZ000590A</v>
      </c>
      <c r="P187" s="6">
        <f t="shared" si="44"/>
        <v>45045</v>
      </c>
      <c r="Q187" s="6" t="str">
        <f>VLOOKUP(AA187,'[1]TABELA MO'!$D:$D,1,0)</f>
        <v>M2232364BK</v>
      </c>
      <c r="R187" s="6" t="str">
        <f t="shared" si="45"/>
        <v>PO &gt; ok!</v>
      </c>
      <c r="V187" s="3">
        <v>44986</v>
      </c>
      <c r="W187" s="2"/>
      <c r="X187" s="1" t="s">
        <v>517</v>
      </c>
      <c r="Y187" s="1" t="s">
        <v>171</v>
      </c>
      <c r="Z187" s="5" t="s">
        <v>178</v>
      </c>
      <c r="AA187" s="1" t="s">
        <v>518</v>
      </c>
      <c r="AB187" s="2">
        <v>6900</v>
      </c>
      <c r="AC187" s="1" t="s">
        <v>519</v>
      </c>
      <c r="AD187" s="1" t="s">
        <v>520</v>
      </c>
      <c r="AE187" s="1" t="s">
        <v>521</v>
      </c>
      <c r="AG187" s="1" t="s">
        <v>115</v>
      </c>
      <c r="AH187" s="1" t="s">
        <v>491</v>
      </c>
      <c r="AI187" s="1" t="s">
        <v>1139</v>
      </c>
      <c r="AJ187" s="3">
        <v>44991</v>
      </c>
      <c r="AK187" s="3">
        <v>44991</v>
      </c>
      <c r="AL187" s="3">
        <v>44991</v>
      </c>
      <c r="AM187" s="3">
        <v>44991</v>
      </c>
      <c r="AN187" s="1" t="s">
        <v>587</v>
      </c>
      <c r="AO187" s="1" t="s">
        <v>1140</v>
      </c>
      <c r="AP187" s="3">
        <v>44996</v>
      </c>
      <c r="AQ187" s="3">
        <v>44996</v>
      </c>
      <c r="AR187" s="3">
        <v>45025</v>
      </c>
      <c r="AS187" s="3">
        <v>45026</v>
      </c>
      <c r="AT187" s="1" t="s">
        <v>588</v>
      </c>
      <c r="AU187" s="1" t="s">
        <v>1141</v>
      </c>
      <c r="AV187" s="3">
        <v>45031</v>
      </c>
      <c r="AW187" s="3">
        <v>45031</v>
      </c>
      <c r="AX187" s="3">
        <v>45045</v>
      </c>
      <c r="AY187" s="3">
        <v>45045</v>
      </c>
      <c r="BB187" s="3"/>
      <c r="BC187" s="3"/>
      <c r="BD187" s="3"/>
      <c r="BE187" s="3"/>
      <c r="BF187" s="3">
        <v>45046</v>
      </c>
      <c r="BG187" s="3">
        <v>45048</v>
      </c>
      <c r="BH187" s="3">
        <v>45049</v>
      </c>
      <c r="BI187" s="3">
        <v>45055</v>
      </c>
      <c r="BJ187" s="3">
        <v>45055</v>
      </c>
      <c r="BK187" s="3">
        <v>45055</v>
      </c>
      <c r="BL187" s="3">
        <v>45055</v>
      </c>
      <c r="BM187" s="3"/>
      <c r="BN187" s="3">
        <v>45066</v>
      </c>
      <c r="BO187" s="2">
        <v>54</v>
      </c>
      <c r="BP187" s="2">
        <v>54</v>
      </c>
      <c r="BQ187" s="2">
        <v>29</v>
      </c>
      <c r="BR187" s="2">
        <v>69</v>
      </c>
      <c r="BS187" s="1" t="s">
        <v>681</v>
      </c>
      <c r="BV187" s="2">
        <v>9660001921</v>
      </c>
      <c r="BW187" s="2"/>
    </row>
    <row r="188" spans="3:75">
      <c r="C188" s="28">
        <f t="shared" si="31"/>
        <v>1</v>
      </c>
      <c r="D188" s="19" t="str">
        <f t="shared" si="32"/>
        <v>M2232365BK6900</v>
      </c>
      <c r="E188" s="28">
        <f t="shared" si="33"/>
        <v>1</v>
      </c>
      <c r="F188" s="9">
        <f t="shared" si="34"/>
        <v>9660001922</v>
      </c>
      <c r="G188" s="10">
        <f t="shared" si="35"/>
        <v>44986</v>
      </c>
      <c r="H188" s="9" t="str">
        <f t="shared" si="36"/>
        <v>TVC23000074</v>
      </c>
      <c r="I188" s="11" t="str">
        <f t="shared" si="37"/>
        <v>EC220-G5(BR)|3.8.0</v>
      </c>
      <c r="J188" s="6" t="str">
        <f t="shared" si="38"/>
        <v>0150803952</v>
      </c>
      <c r="K188" s="12">
        <f t="shared" si="39"/>
        <v>6900</v>
      </c>
      <c r="L188" s="12">
        <f t="shared" si="40"/>
        <v>6900</v>
      </c>
      <c r="M188" s="6" t="str">
        <f t="shared" si="41"/>
        <v>M2232365BK</v>
      </c>
      <c r="N188" s="6" t="str">
        <f t="shared" si="42"/>
        <v xml:space="preserve">MRKU2372124 </v>
      </c>
      <c r="O188" s="13" t="str">
        <f t="shared" si="43"/>
        <v>SUDUN3KSZ000590A</v>
      </c>
      <c r="P188" s="6">
        <f t="shared" si="44"/>
        <v>45045</v>
      </c>
      <c r="Q188" s="6" t="str">
        <f>VLOOKUP(AA188,'[1]TABELA MO'!$D:$D,1,0)</f>
        <v>M2232365BK</v>
      </c>
      <c r="R188" s="6" t="str">
        <f t="shared" si="45"/>
        <v>PO &gt; ok!</v>
      </c>
      <c r="V188" s="3">
        <v>44986</v>
      </c>
      <c r="W188" s="2"/>
      <c r="X188" s="1" t="s">
        <v>522</v>
      </c>
      <c r="Y188" s="1" t="s">
        <v>171</v>
      </c>
      <c r="Z188" s="5" t="s">
        <v>178</v>
      </c>
      <c r="AA188" s="1" t="s">
        <v>523</v>
      </c>
      <c r="AB188" s="2">
        <v>6900</v>
      </c>
      <c r="AC188" s="1" t="s">
        <v>524</v>
      </c>
      <c r="AD188" s="1" t="s">
        <v>525</v>
      </c>
      <c r="AE188" s="1" t="s">
        <v>526</v>
      </c>
      <c r="AG188" s="1" t="s">
        <v>115</v>
      </c>
      <c r="AH188" s="1" t="s">
        <v>491</v>
      </c>
      <c r="AI188" s="1" t="s">
        <v>1139</v>
      </c>
      <c r="AJ188" s="3">
        <v>44991</v>
      </c>
      <c r="AK188" s="3">
        <v>44991</v>
      </c>
      <c r="AL188" s="3">
        <v>44991</v>
      </c>
      <c r="AM188" s="3">
        <v>44991</v>
      </c>
      <c r="AN188" s="1" t="s">
        <v>587</v>
      </c>
      <c r="AO188" s="1" t="s">
        <v>1140</v>
      </c>
      <c r="AP188" s="3">
        <v>44996</v>
      </c>
      <c r="AQ188" s="3">
        <v>44996</v>
      </c>
      <c r="AR188" s="3">
        <v>45025</v>
      </c>
      <c r="AS188" s="3">
        <v>45026</v>
      </c>
      <c r="AT188" s="1" t="s">
        <v>588</v>
      </c>
      <c r="AU188" s="1" t="s">
        <v>1141</v>
      </c>
      <c r="AV188" s="3">
        <v>45031</v>
      </c>
      <c r="AW188" s="3">
        <v>45031</v>
      </c>
      <c r="AX188" s="3">
        <v>45045</v>
      </c>
      <c r="AY188" s="3">
        <v>45045</v>
      </c>
      <c r="BB188" s="3"/>
      <c r="BC188" s="3"/>
      <c r="BD188" s="3"/>
      <c r="BE188" s="3"/>
      <c r="BF188" s="3">
        <v>45046</v>
      </c>
      <c r="BG188" s="3">
        <v>45048</v>
      </c>
      <c r="BH188" s="3">
        <v>45049</v>
      </c>
      <c r="BI188" s="3">
        <v>45055</v>
      </c>
      <c r="BJ188" s="3">
        <v>45055</v>
      </c>
      <c r="BK188" s="3">
        <v>45056</v>
      </c>
      <c r="BL188" s="3">
        <v>45055</v>
      </c>
      <c r="BM188" s="3"/>
      <c r="BN188" s="3">
        <v>45066</v>
      </c>
      <c r="BO188" s="2">
        <v>54</v>
      </c>
      <c r="BP188" s="2">
        <v>54</v>
      </c>
      <c r="BQ188" s="2">
        <v>29</v>
      </c>
      <c r="BR188" s="2">
        <v>69</v>
      </c>
      <c r="BS188" s="1" t="s">
        <v>681</v>
      </c>
      <c r="BV188" s="2">
        <v>9660001922</v>
      </c>
      <c r="BW188" s="2"/>
    </row>
    <row r="189" spans="3:75">
      <c r="C189" s="28">
        <f t="shared" si="31"/>
        <v>1</v>
      </c>
      <c r="D189" s="19" t="str">
        <f t="shared" si="32"/>
        <v>M2232366BK6900</v>
      </c>
      <c r="E189" s="28">
        <f t="shared" si="33"/>
        <v>1</v>
      </c>
      <c r="F189" s="9">
        <f t="shared" si="34"/>
        <v>9660001923</v>
      </c>
      <c r="G189" s="10">
        <f t="shared" si="35"/>
        <v>44986</v>
      </c>
      <c r="H189" s="9" t="str">
        <f t="shared" si="36"/>
        <v>TVC23000075</v>
      </c>
      <c r="I189" s="11" t="str">
        <f t="shared" si="37"/>
        <v>EC220-G5(BR)|3.8.0</v>
      </c>
      <c r="J189" s="6" t="str">
        <f t="shared" si="38"/>
        <v>0150803952</v>
      </c>
      <c r="K189" s="12">
        <f t="shared" si="39"/>
        <v>6900</v>
      </c>
      <c r="L189" s="12">
        <f t="shared" si="40"/>
        <v>6900</v>
      </c>
      <c r="M189" s="6" t="str">
        <f t="shared" si="41"/>
        <v>M2232366BK</v>
      </c>
      <c r="N189" s="6" t="str">
        <f t="shared" si="42"/>
        <v xml:space="preserve">MRSU3376554 </v>
      </c>
      <c r="O189" s="13" t="str">
        <f t="shared" si="43"/>
        <v>SUDUN3KSZ000590A</v>
      </c>
      <c r="P189" s="6">
        <f t="shared" si="44"/>
        <v>45045</v>
      </c>
      <c r="Q189" s="6" t="str">
        <f>VLOOKUP(AA189,'[1]TABELA MO'!$D:$D,1,0)</f>
        <v>M2232366BK</v>
      </c>
      <c r="R189" s="6" t="str">
        <f t="shared" si="45"/>
        <v>PO &gt; ok!</v>
      </c>
      <c r="V189" s="3">
        <v>44986</v>
      </c>
      <c r="W189" s="2"/>
      <c r="X189" s="1" t="s">
        <v>527</v>
      </c>
      <c r="Y189" s="1" t="s">
        <v>171</v>
      </c>
      <c r="Z189" s="5" t="s">
        <v>178</v>
      </c>
      <c r="AA189" s="1" t="s">
        <v>528</v>
      </c>
      <c r="AB189" s="2">
        <v>6900</v>
      </c>
      <c r="AC189" s="1" t="s">
        <v>529</v>
      </c>
      <c r="AD189" s="1" t="s">
        <v>530</v>
      </c>
      <c r="AE189" s="1" t="s">
        <v>531</v>
      </c>
      <c r="AG189" s="1" t="s">
        <v>115</v>
      </c>
      <c r="AH189" s="1" t="s">
        <v>491</v>
      </c>
      <c r="AI189" s="1" t="s">
        <v>1139</v>
      </c>
      <c r="AJ189" s="3">
        <v>44991</v>
      </c>
      <c r="AK189" s="3">
        <v>44991</v>
      </c>
      <c r="AL189" s="3">
        <v>44991</v>
      </c>
      <c r="AM189" s="3">
        <v>44991</v>
      </c>
      <c r="AN189" s="1" t="s">
        <v>587</v>
      </c>
      <c r="AO189" s="1" t="s">
        <v>1140</v>
      </c>
      <c r="AP189" s="3">
        <v>44996</v>
      </c>
      <c r="AQ189" s="3">
        <v>44996</v>
      </c>
      <c r="AR189" s="3">
        <v>45025</v>
      </c>
      <c r="AS189" s="3">
        <v>45026</v>
      </c>
      <c r="AT189" s="1" t="s">
        <v>588</v>
      </c>
      <c r="AU189" s="1" t="s">
        <v>1141</v>
      </c>
      <c r="AV189" s="3">
        <v>45031</v>
      </c>
      <c r="AW189" s="3">
        <v>45031</v>
      </c>
      <c r="AX189" s="3">
        <v>45045</v>
      </c>
      <c r="AY189" s="3">
        <v>45045</v>
      </c>
      <c r="BB189" s="3"/>
      <c r="BC189" s="3"/>
      <c r="BD189" s="3"/>
      <c r="BE189" s="3"/>
      <c r="BF189" s="3">
        <v>45046</v>
      </c>
      <c r="BG189" s="3">
        <v>45048</v>
      </c>
      <c r="BH189" s="3">
        <v>45049</v>
      </c>
      <c r="BI189" s="3">
        <v>45056</v>
      </c>
      <c r="BJ189" s="3">
        <v>45055</v>
      </c>
      <c r="BK189" s="3">
        <v>45056</v>
      </c>
      <c r="BL189" s="3">
        <v>45056</v>
      </c>
      <c r="BM189" s="3"/>
      <c r="BN189" s="3">
        <v>45066</v>
      </c>
      <c r="BO189" s="2">
        <v>54</v>
      </c>
      <c r="BP189" s="2">
        <v>54</v>
      </c>
      <c r="BQ189" s="2">
        <v>30</v>
      </c>
      <c r="BR189" s="2">
        <v>70</v>
      </c>
      <c r="BS189" s="1" t="s">
        <v>681</v>
      </c>
      <c r="BV189" s="2">
        <v>9660001923</v>
      </c>
      <c r="BW189" s="2"/>
    </row>
    <row r="190" spans="3:75">
      <c r="C190" s="28">
        <f t="shared" si="31"/>
        <v>1</v>
      </c>
      <c r="D190" s="19" t="str">
        <f t="shared" si="32"/>
        <v>M2232367BK6900</v>
      </c>
      <c r="E190" s="28">
        <f t="shared" si="33"/>
        <v>1</v>
      </c>
      <c r="F190" s="9">
        <f t="shared" si="34"/>
        <v>9660001924</v>
      </c>
      <c r="G190" s="10">
        <f t="shared" si="35"/>
        <v>44986</v>
      </c>
      <c r="H190" s="9" t="str">
        <f t="shared" si="36"/>
        <v>TVC23000076</v>
      </c>
      <c r="I190" s="11" t="str">
        <f t="shared" si="37"/>
        <v>EC220-G5(BR)|3.8.0</v>
      </c>
      <c r="J190" s="6" t="str">
        <f t="shared" si="38"/>
        <v>0150803952</v>
      </c>
      <c r="K190" s="12">
        <f t="shared" si="39"/>
        <v>6900</v>
      </c>
      <c r="L190" s="12">
        <f t="shared" si="40"/>
        <v>6900</v>
      </c>
      <c r="M190" s="6" t="str">
        <f t="shared" si="41"/>
        <v>M2232367BK</v>
      </c>
      <c r="N190" s="6" t="str">
        <f t="shared" si="42"/>
        <v xml:space="preserve">MRSU5612453 </v>
      </c>
      <c r="O190" s="13" t="str">
        <f t="shared" si="43"/>
        <v>SUDUN3KSZ000590A</v>
      </c>
      <c r="P190" s="6">
        <f t="shared" si="44"/>
        <v>45045</v>
      </c>
      <c r="Q190" s="6" t="str">
        <f>VLOOKUP(AA190,'[1]TABELA MO'!$D:$D,1,0)</f>
        <v>M2232367BK</v>
      </c>
      <c r="R190" s="6" t="str">
        <f t="shared" si="45"/>
        <v>PO &gt; ok!</v>
      </c>
      <c r="V190" s="3">
        <v>44986</v>
      </c>
      <c r="W190" s="2"/>
      <c r="X190" s="1" t="s">
        <v>532</v>
      </c>
      <c r="Y190" s="1" t="s">
        <v>171</v>
      </c>
      <c r="Z190" s="5" t="s">
        <v>178</v>
      </c>
      <c r="AA190" s="1" t="s">
        <v>533</v>
      </c>
      <c r="AB190" s="2">
        <v>6900</v>
      </c>
      <c r="AC190" s="1" t="s">
        <v>534</v>
      </c>
      <c r="AD190" s="1" t="s">
        <v>535</v>
      </c>
      <c r="AE190" s="1" t="s">
        <v>536</v>
      </c>
      <c r="AG190" s="1" t="s">
        <v>115</v>
      </c>
      <c r="AH190" s="1" t="s">
        <v>491</v>
      </c>
      <c r="AI190" s="1" t="s">
        <v>1139</v>
      </c>
      <c r="AJ190" s="3">
        <v>44991</v>
      </c>
      <c r="AK190" s="3">
        <v>44991</v>
      </c>
      <c r="AL190" s="3">
        <v>44991</v>
      </c>
      <c r="AM190" s="3">
        <v>44991</v>
      </c>
      <c r="AN190" s="1" t="s">
        <v>587</v>
      </c>
      <c r="AO190" s="1" t="s">
        <v>1140</v>
      </c>
      <c r="AP190" s="3">
        <v>44996</v>
      </c>
      <c r="AQ190" s="3">
        <v>44996</v>
      </c>
      <c r="AR190" s="3">
        <v>45025</v>
      </c>
      <c r="AS190" s="3">
        <v>45026</v>
      </c>
      <c r="AT190" s="1" t="s">
        <v>588</v>
      </c>
      <c r="AU190" s="1" t="s">
        <v>1141</v>
      </c>
      <c r="AV190" s="3">
        <v>45031</v>
      </c>
      <c r="AW190" s="3">
        <v>45031</v>
      </c>
      <c r="AX190" s="3">
        <v>45045</v>
      </c>
      <c r="AY190" s="3">
        <v>45045</v>
      </c>
      <c r="BB190" s="3"/>
      <c r="BC190" s="3"/>
      <c r="BD190" s="3"/>
      <c r="BE190" s="3"/>
      <c r="BF190" s="3">
        <v>45046</v>
      </c>
      <c r="BG190" s="3">
        <v>45048</v>
      </c>
      <c r="BH190" s="3">
        <v>45049</v>
      </c>
      <c r="BI190" s="3">
        <v>45057</v>
      </c>
      <c r="BJ190" s="3">
        <v>45055</v>
      </c>
      <c r="BK190" s="3">
        <v>45057</v>
      </c>
      <c r="BL190" s="3">
        <v>45057</v>
      </c>
      <c r="BM190" s="3"/>
      <c r="BN190" s="3">
        <v>45066</v>
      </c>
      <c r="BO190" s="2">
        <v>54</v>
      </c>
      <c r="BP190" s="2">
        <v>54</v>
      </c>
      <c r="BQ190" s="2">
        <v>31</v>
      </c>
      <c r="BR190" s="2">
        <v>71</v>
      </c>
      <c r="BS190" s="1" t="s">
        <v>681</v>
      </c>
      <c r="BV190" s="2">
        <v>9660001924</v>
      </c>
      <c r="BW190" s="2"/>
    </row>
    <row r="191" spans="3:75">
      <c r="C191" s="28">
        <f t="shared" si="31"/>
        <v>1</v>
      </c>
      <c r="D191" s="19" t="str">
        <f t="shared" si="32"/>
        <v>M2232368BK8000</v>
      </c>
      <c r="E191" s="28">
        <f t="shared" si="33"/>
        <v>1</v>
      </c>
      <c r="F191" s="9">
        <f t="shared" si="34"/>
        <v>9660001925</v>
      </c>
      <c r="G191" s="10">
        <f t="shared" si="35"/>
        <v>44987</v>
      </c>
      <c r="H191" s="9" t="str">
        <f t="shared" si="36"/>
        <v>TVC23000077</v>
      </c>
      <c r="I191" s="11" t="str">
        <f t="shared" si="37"/>
        <v>MR30G(BR)|1.28.0</v>
      </c>
      <c r="J191" s="6" t="str">
        <f t="shared" si="38"/>
        <v>0850800096</v>
      </c>
      <c r="K191" s="12">
        <f t="shared" si="39"/>
        <v>8000</v>
      </c>
      <c r="L191" s="12">
        <f t="shared" si="40"/>
        <v>8000</v>
      </c>
      <c r="M191" s="6" t="str">
        <f t="shared" si="41"/>
        <v>M2232368BK</v>
      </c>
      <c r="N191" s="6" t="str">
        <f t="shared" si="42"/>
        <v xml:space="preserve">TCKU6843050 </v>
      </c>
      <c r="O191" s="13" t="str">
        <f t="shared" si="43"/>
        <v>SUDUN3KSZ000590A</v>
      </c>
      <c r="P191" s="6">
        <f t="shared" si="44"/>
        <v>45045</v>
      </c>
      <c r="Q191" s="6" t="str">
        <f>VLOOKUP(AA191,'[1]TABELA MO'!$D:$D,1,0)</f>
        <v>M2232368BK</v>
      </c>
      <c r="R191" s="6" t="str">
        <f t="shared" si="45"/>
        <v>PO &gt; ok!</v>
      </c>
      <c r="V191" s="3">
        <v>44987</v>
      </c>
      <c r="W191" s="2"/>
      <c r="X191" s="1" t="s">
        <v>537</v>
      </c>
      <c r="Y191" s="1" t="s">
        <v>27</v>
      </c>
      <c r="Z191" s="5" t="s">
        <v>89</v>
      </c>
      <c r="AA191" s="1" t="s">
        <v>538</v>
      </c>
      <c r="AB191" s="2">
        <v>8000</v>
      </c>
      <c r="AC191" s="1" t="s">
        <v>1142</v>
      </c>
      <c r="AD191" s="1" t="s">
        <v>539</v>
      </c>
      <c r="AE191" s="1" t="s">
        <v>540</v>
      </c>
      <c r="AG191" s="1" t="s">
        <v>115</v>
      </c>
      <c r="AH191" s="1" t="s">
        <v>491</v>
      </c>
      <c r="AI191" s="1" t="s">
        <v>1139</v>
      </c>
      <c r="AJ191" s="3">
        <v>44991</v>
      </c>
      <c r="AK191" s="3">
        <v>44991</v>
      </c>
      <c r="AL191" s="3">
        <v>44991</v>
      </c>
      <c r="AM191" s="3">
        <v>44991</v>
      </c>
      <c r="AN191" s="1" t="s">
        <v>587</v>
      </c>
      <c r="AO191" s="1" t="s">
        <v>1140</v>
      </c>
      <c r="AP191" s="3">
        <v>44996</v>
      </c>
      <c r="AQ191" s="3">
        <v>44996</v>
      </c>
      <c r="AR191" s="3">
        <v>45025</v>
      </c>
      <c r="AS191" s="3">
        <v>45026</v>
      </c>
      <c r="AT191" s="1" t="s">
        <v>588</v>
      </c>
      <c r="AU191" s="1" t="s">
        <v>1141</v>
      </c>
      <c r="AV191" s="3">
        <v>45031</v>
      </c>
      <c r="AW191" s="3">
        <v>45031</v>
      </c>
      <c r="AX191" s="3">
        <v>45045</v>
      </c>
      <c r="AY191" s="3">
        <v>45045</v>
      </c>
      <c r="BB191" s="3"/>
      <c r="BC191" s="3"/>
      <c r="BD191" s="3"/>
      <c r="BE191" s="3"/>
      <c r="BF191" s="3">
        <v>45046</v>
      </c>
      <c r="BG191" s="3">
        <v>45048</v>
      </c>
      <c r="BH191" s="3">
        <v>45049</v>
      </c>
      <c r="BI191" s="3">
        <v>45057</v>
      </c>
      <c r="BJ191" s="3">
        <v>45055</v>
      </c>
      <c r="BK191" s="3">
        <v>45057</v>
      </c>
      <c r="BL191" s="3">
        <v>45057</v>
      </c>
      <c r="BM191" s="3"/>
      <c r="BN191" s="3">
        <v>45066</v>
      </c>
      <c r="BO191" s="2">
        <v>54</v>
      </c>
      <c r="BP191" s="2">
        <v>54</v>
      </c>
      <c r="BQ191" s="2">
        <v>31</v>
      </c>
      <c r="BR191" s="2">
        <v>70</v>
      </c>
      <c r="BS191" s="1" t="s">
        <v>681</v>
      </c>
      <c r="BV191" s="2">
        <v>9660001925</v>
      </c>
      <c r="BW191" s="2"/>
    </row>
    <row r="192" spans="3:75">
      <c r="C192" s="28">
        <f t="shared" si="31"/>
        <v>1</v>
      </c>
      <c r="D192" s="19" t="str">
        <f t="shared" si="32"/>
        <v>M2232369BK8000</v>
      </c>
      <c r="E192" s="28">
        <f t="shared" si="33"/>
        <v>1</v>
      </c>
      <c r="F192" s="9">
        <f t="shared" si="34"/>
        <v>9660001926</v>
      </c>
      <c r="G192" s="10">
        <f t="shared" si="35"/>
        <v>44986</v>
      </c>
      <c r="H192" s="9" t="str">
        <f t="shared" si="36"/>
        <v>TVC23000078</v>
      </c>
      <c r="I192" s="11" t="str">
        <f t="shared" si="37"/>
        <v>MR30G(BR)|1.28.0</v>
      </c>
      <c r="J192" s="6" t="str">
        <f t="shared" si="38"/>
        <v>0850800096</v>
      </c>
      <c r="K192" s="12">
        <f t="shared" si="39"/>
        <v>8000</v>
      </c>
      <c r="L192" s="12">
        <f t="shared" si="40"/>
        <v>8000</v>
      </c>
      <c r="M192" s="6" t="str">
        <f t="shared" si="41"/>
        <v>M2232369BK</v>
      </c>
      <c r="N192" s="6" t="str">
        <f t="shared" si="42"/>
        <v xml:space="preserve">SUDU6904494 </v>
      </c>
      <c r="O192" s="13" t="str">
        <f t="shared" si="43"/>
        <v>SUDUN3KSZ000590A</v>
      </c>
      <c r="P192" s="6">
        <f t="shared" si="44"/>
        <v>45045</v>
      </c>
      <c r="Q192" s="6" t="str">
        <f>VLOOKUP(AA192,'[1]TABELA MO'!$D:$D,1,0)</f>
        <v>M2232369BK</v>
      </c>
      <c r="R192" s="6" t="str">
        <f t="shared" si="45"/>
        <v>PO &gt; ok!</v>
      </c>
      <c r="V192" s="3">
        <v>44986</v>
      </c>
      <c r="W192" s="2"/>
      <c r="X192" s="1" t="s">
        <v>541</v>
      </c>
      <c r="Y192" s="1" t="s">
        <v>27</v>
      </c>
      <c r="Z192" s="5" t="s">
        <v>89</v>
      </c>
      <c r="AA192" s="1" t="s">
        <v>542</v>
      </c>
      <c r="AB192" s="2">
        <v>8000</v>
      </c>
      <c r="AC192" s="1" t="s">
        <v>543</v>
      </c>
      <c r="AD192" s="1" t="s">
        <v>544</v>
      </c>
      <c r="AE192" s="1" t="s">
        <v>545</v>
      </c>
      <c r="AG192" s="1" t="s">
        <v>115</v>
      </c>
      <c r="AH192" s="1" t="s">
        <v>491</v>
      </c>
      <c r="AI192" s="1" t="s">
        <v>1139</v>
      </c>
      <c r="AJ192" s="3">
        <v>44991</v>
      </c>
      <c r="AK192" s="3">
        <v>44991</v>
      </c>
      <c r="AL192" s="3">
        <v>44991</v>
      </c>
      <c r="AM192" s="3">
        <v>44991</v>
      </c>
      <c r="AN192" s="1" t="s">
        <v>587</v>
      </c>
      <c r="AO192" s="1" t="s">
        <v>1140</v>
      </c>
      <c r="AP192" s="3">
        <v>44996</v>
      </c>
      <c r="AQ192" s="3">
        <v>44996</v>
      </c>
      <c r="AR192" s="3">
        <v>45025</v>
      </c>
      <c r="AS192" s="3">
        <v>45026</v>
      </c>
      <c r="AT192" s="1" t="s">
        <v>588</v>
      </c>
      <c r="AU192" s="1" t="s">
        <v>1141</v>
      </c>
      <c r="AV192" s="3">
        <v>45031</v>
      </c>
      <c r="AW192" s="3">
        <v>45031</v>
      </c>
      <c r="AX192" s="3">
        <v>45045</v>
      </c>
      <c r="AY192" s="3">
        <v>45045</v>
      </c>
      <c r="BB192" s="3"/>
      <c r="BC192" s="3"/>
      <c r="BD192" s="3"/>
      <c r="BE192" s="3"/>
      <c r="BF192" s="3">
        <v>45046</v>
      </c>
      <c r="BG192" s="3">
        <v>45048</v>
      </c>
      <c r="BH192" s="3">
        <v>45049</v>
      </c>
      <c r="BI192" s="3">
        <v>45062</v>
      </c>
      <c r="BJ192" s="3">
        <v>45055</v>
      </c>
      <c r="BK192" s="3">
        <v>45062</v>
      </c>
      <c r="BL192" s="3">
        <v>45062</v>
      </c>
      <c r="BM192" s="3"/>
      <c r="BN192" s="3">
        <v>45066</v>
      </c>
      <c r="BO192" s="2">
        <v>54</v>
      </c>
      <c r="BP192" s="2">
        <v>54</v>
      </c>
      <c r="BQ192" s="2">
        <v>36</v>
      </c>
      <c r="BR192" s="2">
        <v>76</v>
      </c>
      <c r="BS192" s="1" t="s">
        <v>681</v>
      </c>
      <c r="BV192" s="2">
        <v>9660001926</v>
      </c>
      <c r="BW192" s="2"/>
    </row>
    <row r="193" spans="3:75">
      <c r="C193" s="28">
        <f t="shared" si="31"/>
        <v>1</v>
      </c>
      <c r="D193" s="19" t="str">
        <f t="shared" si="32"/>
        <v>M2232370BK8000</v>
      </c>
      <c r="E193" s="28">
        <f t="shared" si="33"/>
        <v>1</v>
      </c>
      <c r="F193" s="9">
        <f t="shared" si="34"/>
        <v>9660001927</v>
      </c>
      <c r="G193" s="10">
        <f t="shared" si="35"/>
        <v>44987</v>
      </c>
      <c r="H193" s="9" t="str">
        <f t="shared" si="36"/>
        <v>TVC23000079</v>
      </c>
      <c r="I193" s="11" t="str">
        <f t="shared" si="37"/>
        <v>MR30G(BR)|1.28.0</v>
      </c>
      <c r="J193" s="6" t="str">
        <f t="shared" si="38"/>
        <v>0850800096</v>
      </c>
      <c r="K193" s="12">
        <f t="shared" si="39"/>
        <v>8000</v>
      </c>
      <c r="L193" s="12">
        <f t="shared" si="40"/>
        <v>8000</v>
      </c>
      <c r="M193" s="6" t="str">
        <f t="shared" si="41"/>
        <v>M2232370BK</v>
      </c>
      <c r="N193" s="6" t="str">
        <f t="shared" si="42"/>
        <v xml:space="preserve">SUDU5980946 </v>
      </c>
      <c r="O193" s="13" t="str">
        <f t="shared" si="43"/>
        <v>SUDUN3KSZ000590A</v>
      </c>
      <c r="P193" s="6">
        <f t="shared" si="44"/>
        <v>45045</v>
      </c>
      <c r="Q193" s="6" t="str">
        <f>VLOOKUP(AA193,'[1]TABELA MO'!$D:$D,1,0)</f>
        <v>M2232370BK</v>
      </c>
      <c r="R193" s="6" t="str">
        <f t="shared" si="45"/>
        <v>PO &gt; ok!</v>
      </c>
      <c r="V193" s="3">
        <v>44987</v>
      </c>
      <c r="W193" s="2"/>
      <c r="X193" s="1" t="s">
        <v>546</v>
      </c>
      <c r="Y193" s="1" t="s">
        <v>27</v>
      </c>
      <c r="Z193" s="5" t="s">
        <v>89</v>
      </c>
      <c r="AA193" s="1" t="s">
        <v>547</v>
      </c>
      <c r="AB193" s="2">
        <v>8000</v>
      </c>
      <c r="AC193" s="1" t="s">
        <v>548</v>
      </c>
      <c r="AD193" s="1" t="s">
        <v>549</v>
      </c>
      <c r="AE193" s="1" t="s">
        <v>550</v>
      </c>
      <c r="AG193" s="1" t="s">
        <v>115</v>
      </c>
      <c r="AH193" s="1" t="s">
        <v>491</v>
      </c>
      <c r="AI193" s="1" t="s">
        <v>1139</v>
      </c>
      <c r="AJ193" s="3">
        <v>44991</v>
      </c>
      <c r="AK193" s="3">
        <v>44991</v>
      </c>
      <c r="AL193" s="3">
        <v>44991</v>
      </c>
      <c r="AM193" s="3">
        <v>44991</v>
      </c>
      <c r="AN193" s="1" t="s">
        <v>587</v>
      </c>
      <c r="AO193" s="1" t="s">
        <v>1140</v>
      </c>
      <c r="AP193" s="3">
        <v>44996</v>
      </c>
      <c r="AQ193" s="3">
        <v>44996</v>
      </c>
      <c r="AR193" s="3">
        <v>45025</v>
      </c>
      <c r="AS193" s="3">
        <v>45026</v>
      </c>
      <c r="AT193" s="1" t="s">
        <v>588</v>
      </c>
      <c r="AU193" s="1" t="s">
        <v>1141</v>
      </c>
      <c r="AV193" s="3">
        <v>45031</v>
      </c>
      <c r="AW193" s="3">
        <v>45031</v>
      </c>
      <c r="AX193" s="3">
        <v>45045</v>
      </c>
      <c r="AY193" s="3">
        <v>45045</v>
      </c>
      <c r="BB193" s="3"/>
      <c r="BC193" s="3"/>
      <c r="BD193" s="3"/>
      <c r="BE193" s="3"/>
      <c r="BF193" s="3">
        <v>45046</v>
      </c>
      <c r="BG193" s="3">
        <v>45048</v>
      </c>
      <c r="BH193" s="3">
        <v>45049</v>
      </c>
      <c r="BI193" s="3">
        <v>45062</v>
      </c>
      <c r="BJ193" s="3">
        <v>45055</v>
      </c>
      <c r="BK193" s="3">
        <v>45062</v>
      </c>
      <c r="BL193" s="3">
        <v>45062</v>
      </c>
      <c r="BM193" s="3"/>
      <c r="BN193" s="3">
        <v>45066</v>
      </c>
      <c r="BO193" s="2">
        <v>54</v>
      </c>
      <c r="BP193" s="2">
        <v>54</v>
      </c>
      <c r="BQ193" s="2">
        <v>36</v>
      </c>
      <c r="BR193" s="2">
        <v>75</v>
      </c>
      <c r="BS193" s="1" t="s">
        <v>681</v>
      </c>
      <c r="BV193" s="2">
        <v>9660001927</v>
      </c>
      <c r="BW193" s="2"/>
    </row>
    <row r="194" spans="3:75">
      <c r="C194" s="28">
        <f t="shared" si="31"/>
        <v>1</v>
      </c>
      <c r="D194" s="19" t="str">
        <f t="shared" si="32"/>
        <v>M2232371BK8000</v>
      </c>
      <c r="E194" s="28">
        <f t="shared" si="33"/>
        <v>1</v>
      </c>
      <c r="F194" s="9">
        <f t="shared" si="34"/>
        <v>9660001928</v>
      </c>
      <c r="G194" s="10">
        <f t="shared" si="35"/>
        <v>44988</v>
      </c>
      <c r="H194" s="9" t="str">
        <f t="shared" si="36"/>
        <v>TVC23000080</v>
      </c>
      <c r="I194" s="11" t="str">
        <f t="shared" si="37"/>
        <v>MR30G(BR)|1.28.0</v>
      </c>
      <c r="J194" s="6" t="str">
        <f t="shared" si="38"/>
        <v>0850800096</v>
      </c>
      <c r="K194" s="12">
        <f t="shared" si="39"/>
        <v>8000</v>
      </c>
      <c r="L194" s="12">
        <f t="shared" si="40"/>
        <v>8000</v>
      </c>
      <c r="M194" s="6" t="str">
        <f t="shared" si="41"/>
        <v>M2232371BK</v>
      </c>
      <c r="N194" s="6" t="str">
        <f t="shared" si="42"/>
        <v xml:space="preserve">TCKU6769858 </v>
      </c>
      <c r="O194" s="13" t="str">
        <f t="shared" si="43"/>
        <v>SUDUN3KSZ000590A</v>
      </c>
      <c r="P194" s="6">
        <f t="shared" si="44"/>
        <v>45045</v>
      </c>
      <c r="Q194" s="6" t="str">
        <f>VLOOKUP(AA194,'[1]TABELA MO'!$D:$D,1,0)</f>
        <v>M2232371BK</v>
      </c>
      <c r="R194" s="6" t="str">
        <f t="shared" si="45"/>
        <v>PO &gt; ok!</v>
      </c>
      <c r="V194" s="3">
        <v>44988</v>
      </c>
      <c r="W194" s="2"/>
      <c r="X194" s="1" t="s">
        <v>551</v>
      </c>
      <c r="Y194" s="1" t="s">
        <v>27</v>
      </c>
      <c r="Z194" s="5" t="s">
        <v>89</v>
      </c>
      <c r="AA194" s="1" t="s">
        <v>552</v>
      </c>
      <c r="AB194" s="2">
        <v>8000</v>
      </c>
      <c r="AC194" s="1" t="s">
        <v>553</v>
      </c>
      <c r="AD194" s="1" t="s">
        <v>554</v>
      </c>
      <c r="AE194" s="1" t="s">
        <v>555</v>
      </c>
      <c r="AG194" s="1" t="s">
        <v>115</v>
      </c>
      <c r="AH194" s="1" t="s">
        <v>491</v>
      </c>
      <c r="AI194" s="1" t="s">
        <v>1139</v>
      </c>
      <c r="AJ194" s="3">
        <v>44991</v>
      </c>
      <c r="AK194" s="3">
        <v>44991</v>
      </c>
      <c r="AL194" s="3">
        <v>44991</v>
      </c>
      <c r="AM194" s="3">
        <v>44991</v>
      </c>
      <c r="AN194" s="1" t="s">
        <v>587</v>
      </c>
      <c r="AO194" s="1" t="s">
        <v>1140</v>
      </c>
      <c r="AP194" s="3">
        <v>44996</v>
      </c>
      <c r="AQ194" s="3">
        <v>44996</v>
      </c>
      <c r="AR194" s="3">
        <v>45025</v>
      </c>
      <c r="AS194" s="3">
        <v>45026</v>
      </c>
      <c r="AT194" s="1" t="s">
        <v>588</v>
      </c>
      <c r="AU194" s="1" t="s">
        <v>1141</v>
      </c>
      <c r="AV194" s="3">
        <v>45031</v>
      </c>
      <c r="AW194" s="3">
        <v>45031</v>
      </c>
      <c r="AX194" s="3">
        <v>45045</v>
      </c>
      <c r="AY194" s="3">
        <v>45045</v>
      </c>
      <c r="BB194" s="3"/>
      <c r="BC194" s="3"/>
      <c r="BD194" s="3"/>
      <c r="BE194" s="3"/>
      <c r="BF194" s="3">
        <v>45046</v>
      </c>
      <c r="BG194" s="3">
        <v>45048</v>
      </c>
      <c r="BH194" s="3">
        <v>45049</v>
      </c>
      <c r="BI194" s="3"/>
      <c r="BJ194" s="3">
        <v>45055</v>
      </c>
      <c r="BK194" s="3">
        <v>45065</v>
      </c>
      <c r="BL194" s="3"/>
      <c r="BM194" s="3"/>
      <c r="BN194" s="3">
        <v>45066</v>
      </c>
      <c r="BO194" s="2">
        <v>54</v>
      </c>
      <c r="BP194" s="2">
        <v>54</v>
      </c>
      <c r="BQ194" s="2">
        <v>-45026</v>
      </c>
      <c r="BR194" s="2">
        <v>-44988</v>
      </c>
      <c r="BS194" s="1" t="s">
        <v>278</v>
      </c>
      <c r="BV194" s="2">
        <v>9660001928</v>
      </c>
      <c r="BW194" s="2"/>
    </row>
    <row r="195" spans="3:75">
      <c r="C195" s="28">
        <f t="shared" si="31"/>
        <v>1</v>
      </c>
      <c r="D195" s="19" t="str">
        <f t="shared" si="32"/>
        <v>M2232372BK8000</v>
      </c>
      <c r="E195" s="28">
        <f t="shared" si="33"/>
        <v>1</v>
      </c>
      <c r="F195" s="9">
        <f t="shared" si="34"/>
        <v>9660001929</v>
      </c>
      <c r="G195" s="10">
        <f t="shared" si="35"/>
        <v>44988</v>
      </c>
      <c r="H195" s="9" t="str">
        <f t="shared" si="36"/>
        <v>TVC23000081</v>
      </c>
      <c r="I195" s="11" t="str">
        <f t="shared" si="37"/>
        <v>MR30G(BR)|1.28.0</v>
      </c>
      <c r="J195" s="6" t="str">
        <f t="shared" si="38"/>
        <v>0850800096</v>
      </c>
      <c r="K195" s="12">
        <f t="shared" si="39"/>
        <v>8000</v>
      </c>
      <c r="L195" s="12">
        <f t="shared" si="40"/>
        <v>8000</v>
      </c>
      <c r="M195" s="6" t="str">
        <f t="shared" si="41"/>
        <v>M2232372BK</v>
      </c>
      <c r="N195" s="6" t="str">
        <f t="shared" si="42"/>
        <v xml:space="preserve">TCKU7741074 </v>
      </c>
      <c r="O195" s="13" t="str">
        <f t="shared" si="43"/>
        <v>SUDUN3KSZ000590A</v>
      </c>
      <c r="P195" s="6">
        <f t="shared" si="44"/>
        <v>45045</v>
      </c>
      <c r="Q195" s="6" t="str">
        <f>VLOOKUP(AA195,'[1]TABELA MO'!$D:$D,1,0)</f>
        <v>M2232372BK</v>
      </c>
      <c r="R195" s="6" t="str">
        <f t="shared" si="45"/>
        <v>PO &gt; ok!</v>
      </c>
      <c r="V195" s="3">
        <v>44988</v>
      </c>
      <c r="W195" s="2"/>
      <c r="X195" s="1" t="s">
        <v>556</v>
      </c>
      <c r="Y195" s="1" t="s">
        <v>27</v>
      </c>
      <c r="Z195" s="5" t="s">
        <v>89</v>
      </c>
      <c r="AA195" s="1" t="s">
        <v>557</v>
      </c>
      <c r="AB195" s="2">
        <v>8000</v>
      </c>
      <c r="AC195" s="1" t="s">
        <v>558</v>
      </c>
      <c r="AD195" s="1" t="s">
        <v>559</v>
      </c>
      <c r="AE195" s="1" t="s">
        <v>560</v>
      </c>
      <c r="AG195" s="1" t="s">
        <v>115</v>
      </c>
      <c r="AH195" s="1" t="s">
        <v>491</v>
      </c>
      <c r="AI195" s="1" t="s">
        <v>1139</v>
      </c>
      <c r="AJ195" s="3">
        <v>44991</v>
      </c>
      <c r="AK195" s="3">
        <v>44991</v>
      </c>
      <c r="AL195" s="3">
        <v>44991</v>
      </c>
      <c r="AM195" s="3">
        <v>44991</v>
      </c>
      <c r="AN195" s="1" t="s">
        <v>587</v>
      </c>
      <c r="AO195" s="1" t="s">
        <v>1140</v>
      </c>
      <c r="AP195" s="3">
        <v>44996</v>
      </c>
      <c r="AQ195" s="3">
        <v>44996</v>
      </c>
      <c r="AR195" s="3">
        <v>45025</v>
      </c>
      <c r="AS195" s="3">
        <v>45026</v>
      </c>
      <c r="AT195" s="1" t="s">
        <v>588</v>
      </c>
      <c r="AU195" s="1" t="s">
        <v>1141</v>
      </c>
      <c r="AV195" s="3">
        <v>45031</v>
      </c>
      <c r="AW195" s="3">
        <v>45031</v>
      </c>
      <c r="AX195" s="3">
        <v>45045</v>
      </c>
      <c r="AY195" s="3">
        <v>45045</v>
      </c>
      <c r="BB195" s="3"/>
      <c r="BC195" s="3"/>
      <c r="BD195" s="3"/>
      <c r="BE195" s="3"/>
      <c r="BF195" s="3">
        <v>45046</v>
      </c>
      <c r="BG195" s="3">
        <v>45048</v>
      </c>
      <c r="BH195" s="3">
        <v>45049</v>
      </c>
      <c r="BI195" s="3"/>
      <c r="BJ195" s="3">
        <v>45055</v>
      </c>
      <c r="BK195" s="3">
        <v>45065</v>
      </c>
      <c r="BL195" s="3"/>
      <c r="BM195" s="3"/>
      <c r="BN195" s="3">
        <v>45066</v>
      </c>
      <c r="BO195" s="2">
        <v>54</v>
      </c>
      <c r="BP195" s="2">
        <v>54</v>
      </c>
      <c r="BQ195" s="2">
        <v>-45026</v>
      </c>
      <c r="BR195" s="2">
        <v>-44988</v>
      </c>
      <c r="BS195" s="1" t="s">
        <v>278</v>
      </c>
      <c r="BV195" s="2">
        <v>9660001929</v>
      </c>
      <c r="BW195" s="2"/>
    </row>
    <row r="196" spans="3:75">
      <c r="C196" s="28">
        <f t="shared" ref="C196:C259" si="46">COUNTIF(D:D,D196)</f>
        <v>1</v>
      </c>
      <c r="D196" s="19" t="str">
        <f t="shared" ref="D196:D259" si="47">M196&amp;K196</f>
        <v>M2232373BK8000</v>
      </c>
      <c r="E196" s="28">
        <f t="shared" ref="E196:E259" si="48">COUNTIF(H:H,H196)</f>
        <v>2</v>
      </c>
      <c r="F196" s="9">
        <f t="shared" ref="F196:F259" si="49">IF(BV196="","No PO Yet",BV196)</f>
        <v>9660001980</v>
      </c>
      <c r="G196" s="10">
        <f t="shared" ref="G196:G259" si="50">V196</f>
        <v>44986</v>
      </c>
      <c r="H196" s="9" t="str">
        <f t="shared" ref="H196:H259" si="51">IF(X196="",H195,X196)</f>
        <v>TVC23000082</v>
      </c>
      <c r="I196" s="11" t="str">
        <f t="shared" ref="I196:I259" si="52">IF(Y196="","Spare Parts or Quality "&amp;"the MO is "&amp;AA196,Y196)</f>
        <v>MR30G(BR)|1.28.0</v>
      </c>
      <c r="J196" s="6" t="str">
        <f t="shared" ref="J196:J259" si="53">IF(Z196="",I196,Z196)</f>
        <v>0850800096</v>
      </c>
      <c r="K196" s="12">
        <f t="shared" ref="K196:K259" si="54">IF(AB196="",J196,AB196)</f>
        <v>8000</v>
      </c>
      <c r="L196" s="12">
        <f t="shared" ref="L196:L259" si="55">SUMIF(H:H,H196,K:K)</f>
        <v>21000</v>
      </c>
      <c r="M196" s="6" t="str">
        <f t="shared" ref="M196:M259" si="56">AA196</f>
        <v>M2232373BK</v>
      </c>
      <c r="N196" s="6" t="str">
        <f t="shared" ref="N196:N259" si="57">IF(AD196="",N195,AD196)</f>
        <v>FFAU3562160</v>
      </c>
      <c r="O196" s="13">
        <f t="shared" ref="O196:O259" si="58">IF(AF196="",O195,AF196)</f>
        <v>8035581120</v>
      </c>
      <c r="P196" s="6">
        <f t="shared" ref="P196:P259" si="59">IF(BD196="",
IF(AX196="",IF(AR196="",
IF(AL196="","NO ETA",
AL196),AR196), AX196),BD196)</f>
        <v>45046</v>
      </c>
      <c r="Q196" s="6" t="str">
        <f>VLOOKUP(AA196,'[1]TABELA MO'!$D:$D,1,0)</f>
        <v>M2232373BK</v>
      </c>
      <c r="R196" s="6" t="str">
        <f t="shared" ref="R196:R259" si="60">IF(AND(F196 = "No PO Yet", IFERROR(Q196="#N/A",TRUE)),"Create MO",
IF(AND(F196 ="No PO Yet", IFERROR(Q196&lt;&gt;"#N/A",TRUE)),"Analyze","PO &gt; ok!"))</f>
        <v>PO &gt; ok!</v>
      </c>
      <c r="V196" s="3">
        <v>44986</v>
      </c>
      <c r="W196" s="2">
        <v>74</v>
      </c>
      <c r="X196" s="1" t="s">
        <v>561</v>
      </c>
      <c r="Y196" s="1" t="s">
        <v>27</v>
      </c>
      <c r="Z196" s="5" t="s">
        <v>89</v>
      </c>
      <c r="AA196" s="1" t="s">
        <v>562</v>
      </c>
      <c r="AB196" s="2">
        <v>8000</v>
      </c>
      <c r="AC196" s="2">
        <v>8035581120</v>
      </c>
      <c r="AD196" s="1" t="s">
        <v>563</v>
      </c>
      <c r="AE196" s="1" t="s">
        <v>564</v>
      </c>
      <c r="AF196" s="2">
        <v>8035581120</v>
      </c>
      <c r="AG196" s="1" t="s">
        <v>890</v>
      </c>
      <c r="AH196" s="1" t="s">
        <v>891</v>
      </c>
      <c r="AI196" s="1" t="s">
        <v>1143</v>
      </c>
      <c r="AJ196" s="3">
        <v>44992</v>
      </c>
      <c r="AK196" s="3">
        <v>44993</v>
      </c>
      <c r="AL196" s="3">
        <v>45031</v>
      </c>
      <c r="AM196" s="3">
        <v>45033</v>
      </c>
      <c r="AN196" s="1" t="s">
        <v>882</v>
      </c>
      <c r="AO196" s="1" t="s">
        <v>1203</v>
      </c>
      <c r="AP196" s="3">
        <v>45037</v>
      </c>
      <c r="AQ196" s="3">
        <v>45037</v>
      </c>
      <c r="AR196" s="3">
        <v>45046</v>
      </c>
      <c r="AS196" s="3">
        <v>45043</v>
      </c>
      <c r="AV196" s="3"/>
      <c r="AW196" s="3"/>
      <c r="AX196" s="3"/>
      <c r="AY196" s="3"/>
      <c r="BB196" s="3"/>
      <c r="BC196" s="3"/>
      <c r="BD196" s="3"/>
      <c r="BE196" s="3"/>
      <c r="BF196" s="3">
        <v>45044</v>
      </c>
      <c r="BG196" s="3">
        <v>45048</v>
      </c>
      <c r="BH196" s="3">
        <v>45049</v>
      </c>
      <c r="BI196" s="3">
        <v>45054</v>
      </c>
      <c r="BJ196" s="3">
        <v>45053</v>
      </c>
      <c r="BK196" s="3">
        <v>45054</v>
      </c>
      <c r="BL196" s="3">
        <v>45054</v>
      </c>
      <c r="BM196" s="3">
        <v>45058</v>
      </c>
      <c r="BN196" s="3">
        <v>45060</v>
      </c>
      <c r="BO196" s="2">
        <v>54</v>
      </c>
      <c r="BP196" s="2">
        <v>50</v>
      </c>
      <c r="BQ196" s="2">
        <v>11</v>
      </c>
      <c r="BR196" s="2">
        <v>68</v>
      </c>
      <c r="BS196" s="1" t="s">
        <v>681</v>
      </c>
      <c r="BU196" s="1" t="s">
        <v>1204</v>
      </c>
      <c r="BV196" s="2">
        <v>9660001980</v>
      </c>
      <c r="BW196" s="2"/>
    </row>
    <row r="197" spans="3:75">
      <c r="C197" s="28">
        <f t="shared" si="46"/>
        <v>3</v>
      </c>
      <c r="D197" s="19" t="str">
        <f t="shared" si="47"/>
        <v>M2232437BK13000</v>
      </c>
      <c r="E197" s="28">
        <f t="shared" si="48"/>
        <v>2</v>
      </c>
      <c r="F197" s="9">
        <f t="shared" si="49"/>
        <v>9660001980</v>
      </c>
      <c r="G197" s="10">
        <f t="shared" si="50"/>
        <v>44986</v>
      </c>
      <c r="H197" s="9" t="str">
        <f t="shared" si="51"/>
        <v>TVC23000082</v>
      </c>
      <c r="I197" s="11" t="str">
        <f t="shared" si="52"/>
        <v xml:space="preserve">EX220(BR) 1.28.0 </v>
      </c>
      <c r="J197" s="6" t="str">
        <f t="shared" si="53"/>
        <v>0150804046</v>
      </c>
      <c r="K197" s="12">
        <f t="shared" si="54"/>
        <v>13000</v>
      </c>
      <c r="L197" s="12">
        <f t="shared" si="55"/>
        <v>21000</v>
      </c>
      <c r="M197" s="6" t="str">
        <f t="shared" si="56"/>
        <v>M2232437BK</v>
      </c>
      <c r="N197" s="6" t="str">
        <f t="shared" si="57"/>
        <v>FFAU3562160</v>
      </c>
      <c r="O197" s="13">
        <f t="shared" si="58"/>
        <v>8035581120</v>
      </c>
      <c r="P197" s="6">
        <f t="shared" si="59"/>
        <v>45046</v>
      </c>
      <c r="Q197" s="6" t="str">
        <f>VLOOKUP(AA197,'[1]TABELA MO'!$D:$D,1,0)</f>
        <v>M2232437BK</v>
      </c>
      <c r="R197" s="6" t="str">
        <f t="shared" si="60"/>
        <v>PO &gt; ok!</v>
      </c>
      <c r="V197" s="3">
        <v>44986</v>
      </c>
      <c r="W197" s="2"/>
      <c r="Y197" s="1" t="s">
        <v>565</v>
      </c>
      <c r="Z197" s="5" t="s">
        <v>566</v>
      </c>
      <c r="AA197" s="1" t="s">
        <v>567</v>
      </c>
      <c r="AB197" s="2">
        <v>13000</v>
      </c>
      <c r="AC197" s="2"/>
      <c r="AF197" s="2"/>
      <c r="AG197" s="1" t="s">
        <v>890</v>
      </c>
      <c r="AH197" s="1" t="s">
        <v>891</v>
      </c>
      <c r="AI197" s="1" t="s">
        <v>1143</v>
      </c>
      <c r="AJ197" s="3">
        <v>44992</v>
      </c>
      <c r="AK197" s="3">
        <v>44993</v>
      </c>
      <c r="AL197" s="3">
        <v>45031</v>
      </c>
      <c r="AM197" s="3">
        <v>45033</v>
      </c>
      <c r="AN197" s="1" t="s">
        <v>882</v>
      </c>
      <c r="AO197" s="1" t="s">
        <v>1203</v>
      </c>
      <c r="AP197" s="3">
        <v>45037</v>
      </c>
      <c r="AQ197" s="3">
        <v>45037</v>
      </c>
      <c r="AR197" s="3">
        <v>45046</v>
      </c>
      <c r="AS197" s="3">
        <v>45043</v>
      </c>
      <c r="AV197" s="3"/>
      <c r="AW197" s="3"/>
      <c r="AX197" s="3"/>
      <c r="AY197" s="3"/>
      <c r="BB197" s="3"/>
      <c r="BC197" s="3"/>
      <c r="BD197" s="3"/>
      <c r="BE197" s="3"/>
      <c r="BF197" s="3">
        <v>45044</v>
      </c>
      <c r="BG197" s="3">
        <v>45048</v>
      </c>
      <c r="BH197" s="3">
        <v>45049</v>
      </c>
      <c r="BI197" s="3">
        <v>45054</v>
      </c>
      <c r="BJ197" s="3">
        <v>45053</v>
      </c>
      <c r="BK197" s="3">
        <v>45054</v>
      </c>
      <c r="BL197" s="3">
        <v>45054</v>
      </c>
      <c r="BM197" s="3">
        <v>45058</v>
      </c>
      <c r="BN197" s="3">
        <v>45060</v>
      </c>
      <c r="BO197" s="2">
        <v>54</v>
      </c>
      <c r="BP197" s="2">
        <v>50</v>
      </c>
      <c r="BQ197" s="2">
        <v>11</v>
      </c>
      <c r="BR197" s="2">
        <v>68</v>
      </c>
      <c r="BS197" s="1" t="s">
        <v>681</v>
      </c>
      <c r="BV197" s="2">
        <v>9660001980</v>
      </c>
      <c r="BW197" s="2"/>
    </row>
    <row r="198" spans="3:75">
      <c r="C198" s="28">
        <f t="shared" si="46"/>
        <v>1</v>
      </c>
      <c r="D198" s="19" t="str">
        <f t="shared" si="47"/>
        <v>BXDGZ-23004联络单（出货完毕）Spare Parts or Quality the MO is BXDGZ-23004联络单（出货完毕）</v>
      </c>
      <c r="E198" s="28">
        <f t="shared" si="48"/>
        <v>1</v>
      </c>
      <c r="F198" s="9">
        <f t="shared" si="49"/>
        <v>9660001903</v>
      </c>
      <c r="G198" s="10">
        <f t="shared" si="50"/>
        <v>44986</v>
      </c>
      <c r="H198" s="9" t="str">
        <f t="shared" si="51"/>
        <v>TVC23000083</v>
      </c>
      <c r="I198" s="11" t="str">
        <f t="shared" si="52"/>
        <v>Spare Parts or Quality the MO is BXDGZ-23004联络单（出货完毕）</v>
      </c>
      <c r="J198" s="6" t="str">
        <f t="shared" si="53"/>
        <v>Spare Parts or Quality the MO is BXDGZ-23004联络单（出货完毕）</v>
      </c>
      <c r="K198" s="12" t="str">
        <f t="shared" si="54"/>
        <v>Spare Parts or Quality the MO is BXDGZ-23004联络单（出货完毕）</v>
      </c>
      <c r="L198" s="12">
        <f t="shared" si="55"/>
        <v>0</v>
      </c>
      <c r="M198" s="6" t="str">
        <f t="shared" si="56"/>
        <v>BXDGZ-23004联络单（出货完毕）</v>
      </c>
      <c r="N198" s="6" t="str">
        <f t="shared" si="57"/>
        <v>FFAU3562160</v>
      </c>
      <c r="O198" s="13">
        <f t="shared" si="58"/>
        <v>8035581120</v>
      </c>
      <c r="P198" s="6">
        <f t="shared" si="59"/>
        <v>45046</v>
      </c>
      <c r="Q198" s="6" t="e">
        <f>VLOOKUP(AA198,'[1]TABELA MO'!$D:$D,1,0)</f>
        <v>#N/A</v>
      </c>
      <c r="R198" s="6" t="str">
        <f t="shared" si="60"/>
        <v>PO &gt; ok!</v>
      </c>
      <c r="V198" s="3">
        <v>44986</v>
      </c>
      <c r="W198" s="2"/>
      <c r="X198" s="1" t="s">
        <v>568</v>
      </c>
      <c r="Z198" s="5"/>
      <c r="AA198" s="1" t="s">
        <v>569</v>
      </c>
      <c r="AB198" s="2"/>
      <c r="AC198" s="2"/>
      <c r="AF198" s="2"/>
      <c r="AG198" s="1" t="s">
        <v>890</v>
      </c>
      <c r="AH198" s="1" t="s">
        <v>891</v>
      </c>
      <c r="AI198" s="1" t="s">
        <v>1143</v>
      </c>
      <c r="AJ198" s="3">
        <v>44992</v>
      </c>
      <c r="AK198" s="3">
        <v>44993</v>
      </c>
      <c r="AL198" s="3">
        <v>45031</v>
      </c>
      <c r="AM198" s="3">
        <v>45033</v>
      </c>
      <c r="AN198" s="1" t="s">
        <v>882</v>
      </c>
      <c r="AO198" s="1" t="s">
        <v>1203</v>
      </c>
      <c r="AP198" s="3">
        <v>45037</v>
      </c>
      <c r="AQ198" s="3">
        <v>45037</v>
      </c>
      <c r="AR198" s="3">
        <v>45046</v>
      </c>
      <c r="AS198" s="3">
        <v>45043</v>
      </c>
      <c r="AV198" s="3"/>
      <c r="AW198" s="3"/>
      <c r="AX198" s="3"/>
      <c r="AY198" s="3"/>
      <c r="BB198" s="3"/>
      <c r="BC198" s="3"/>
      <c r="BD198" s="3"/>
      <c r="BE198" s="3"/>
      <c r="BF198" s="3">
        <v>45044</v>
      </c>
      <c r="BG198" s="3">
        <v>45048</v>
      </c>
      <c r="BH198" s="3">
        <v>45049</v>
      </c>
      <c r="BI198" s="3">
        <v>45054</v>
      </c>
      <c r="BJ198" s="3">
        <v>45053</v>
      </c>
      <c r="BK198" s="3">
        <v>45054</v>
      </c>
      <c r="BL198" s="3">
        <v>45054</v>
      </c>
      <c r="BM198" s="3">
        <v>45058</v>
      </c>
      <c r="BN198" s="3">
        <v>45060</v>
      </c>
      <c r="BO198" s="2">
        <v>54</v>
      </c>
      <c r="BP198" s="2">
        <v>50</v>
      </c>
      <c r="BQ198" s="2">
        <v>11</v>
      </c>
      <c r="BR198" s="2">
        <v>68</v>
      </c>
      <c r="BS198" s="1" t="s">
        <v>681</v>
      </c>
      <c r="BV198" s="2">
        <v>9660001903</v>
      </c>
      <c r="BW198" s="2"/>
    </row>
    <row r="199" spans="3:75">
      <c r="C199" s="28">
        <f t="shared" si="46"/>
        <v>2</v>
      </c>
      <c r="D199" s="19" t="str">
        <f t="shared" si="47"/>
        <v>M2232375BK12790</v>
      </c>
      <c r="E199" s="28">
        <f t="shared" si="48"/>
        <v>1</v>
      </c>
      <c r="F199" s="9">
        <f t="shared" si="49"/>
        <v>9660001930</v>
      </c>
      <c r="G199" s="10">
        <f t="shared" si="50"/>
        <v>44986</v>
      </c>
      <c r="H199" s="9" t="str">
        <f t="shared" si="51"/>
        <v>TVC23000084</v>
      </c>
      <c r="I199" s="11" t="str">
        <f t="shared" si="52"/>
        <v>EC225-G5(BR)|1.8.0</v>
      </c>
      <c r="J199" s="6" t="str">
        <f t="shared" si="53"/>
        <v>0150803897</v>
      </c>
      <c r="K199" s="12">
        <f t="shared" si="54"/>
        <v>12790</v>
      </c>
      <c r="L199" s="12">
        <f t="shared" si="55"/>
        <v>12790</v>
      </c>
      <c r="M199" s="6" t="str">
        <f t="shared" si="56"/>
        <v>M2232375BK</v>
      </c>
      <c r="N199" s="6" t="str">
        <f t="shared" si="57"/>
        <v xml:space="preserve">OOCU8598306 </v>
      </c>
      <c r="O199" s="13">
        <f t="shared" si="58"/>
        <v>8035581120</v>
      </c>
      <c r="P199" s="6">
        <f t="shared" si="59"/>
        <v>45046</v>
      </c>
      <c r="Q199" s="6" t="str">
        <f>VLOOKUP(AA199,'[1]TABELA MO'!$D:$D,1,0)</f>
        <v>M2232375BK</v>
      </c>
      <c r="R199" s="6" t="str">
        <f t="shared" si="60"/>
        <v>PO &gt; ok!</v>
      </c>
      <c r="V199" s="3">
        <v>44986</v>
      </c>
      <c r="W199" s="2"/>
      <c r="X199" s="1" t="s">
        <v>570</v>
      </c>
      <c r="Y199" s="1" t="s">
        <v>24</v>
      </c>
      <c r="Z199" s="5" t="s">
        <v>84</v>
      </c>
      <c r="AA199" s="1" t="s">
        <v>571</v>
      </c>
      <c r="AB199" s="2">
        <v>12790</v>
      </c>
      <c r="AC199" s="2">
        <v>8035581121</v>
      </c>
      <c r="AD199" s="1" t="s">
        <v>572</v>
      </c>
      <c r="AE199" s="1" t="s">
        <v>573</v>
      </c>
      <c r="AF199" s="2"/>
      <c r="AG199" s="1" t="s">
        <v>890</v>
      </c>
      <c r="AH199" s="1" t="s">
        <v>891</v>
      </c>
      <c r="AI199" s="1" t="s">
        <v>1143</v>
      </c>
      <c r="AJ199" s="3">
        <v>44992</v>
      </c>
      <c r="AK199" s="3">
        <v>44993</v>
      </c>
      <c r="AL199" s="3">
        <v>45031</v>
      </c>
      <c r="AM199" s="3">
        <v>45033</v>
      </c>
      <c r="AN199" s="1" t="s">
        <v>882</v>
      </c>
      <c r="AO199" s="1" t="s">
        <v>1203</v>
      </c>
      <c r="AP199" s="3">
        <v>45037</v>
      </c>
      <c r="AQ199" s="3">
        <v>45037</v>
      </c>
      <c r="AR199" s="3">
        <v>45046</v>
      </c>
      <c r="AS199" s="3">
        <v>45043</v>
      </c>
      <c r="AV199" s="3"/>
      <c r="AW199" s="3"/>
      <c r="AX199" s="3"/>
      <c r="AY199" s="3"/>
      <c r="BB199" s="3"/>
      <c r="BC199" s="3"/>
      <c r="BD199" s="3"/>
      <c r="BE199" s="3"/>
      <c r="BF199" s="3">
        <v>45044</v>
      </c>
      <c r="BG199" s="3">
        <v>45048</v>
      </c>
      <c r="BH199" s="3">
        <v>45049</v>
      </c>
      <c r="BI199" s="3">
        <v>45056</v>
      </c>
      <c r="BJ199" s="3">
        <v>45053</v>
      </c>
      <c r="BK199" s="3">
        <v>45056</v>
      </c>
      <c r="BL199" s="3">
        <v>45056</v>
      </c>
      <c r="BM199" s="3">
        <v>45058</v>
      </c>
      <c r="BN199" s="3">
        <v>45060</v>
      </c>
      <c r="BO199" s="2">
        <v>54</v>
      </c>
      <c r="BP199" s="2">
        <v>50</v>
      </c>
      <c r="BQ199" s="2">
        <v>13</v>
      </c>
      <c r="BR199" s="2">
        <v>70</v>
      </c>
      <c r="BS199" s="1" t="s">
        <v>681</v>
      </c>
      <c r="BU199" s="1" t="s">
        <v>1204</v>
      </c>
      <c r="BV199" s="2">
        <v>9660001930</v>
      </c>
      <c r="BW199" s="2"/>
    </row>
    <row r="200" spans="3:75">
      <c r="C200" s="28">
        <f t="shared" si="46"/>
        <v>2</v>
      </c>
      <c r="D200" s="19" t="str">
        <f t="shared" si="47"/>
        <v>M2232375BK12790</v>
      </c>
      <c r="E200" s="28">
        <f t="shared" si="48"/>
        <v>1</v>
      </c>
      <c r="F200" s="9">
        <f t="shared" si="49"/>
        <v>9660001931</v>
      </c>
      <c r="G200" s="10">
        <f t="shared" si="50"/>
        <v>44986</v>
      </c>
      <c r="H200" s="9" t="str">
        <f t="shared" si="51"/>
        <v>TVC23000085</v>
      </c>
      <c r="I200" s="11" t="str">
        <f t="shared" si="52"/>
        <v>EC225-G5(BR)|1.8.0</v>
      </c>
      <c r="J200" s="6" t="str">
        <f t="shared" si="53"/>
        <v>0150803897</v>
      </c>
      <c r="K200" s="12">
        <f t="shared" si="54"/>
        <v>12790</v>
      </c>
      <c r="L200" s="12">
        <f t="shared" si="55"/>
        <v>12790</v>
      </c>
      <c r="M200" s="6" t="str">
        <f t="shared" si="56"/>
        <v>M2232375BK</v>
      </c>
      <c r="N200" s="6" t="str">
        <f t="shared" si="57"/>
        <v>CCLU7420157</v>
      </c>
      <c r="O200" s="13">
        <f t="shared" si="58"/>
        <v>8035581120</v>
      </c>
      <c r="P200" s="6">
        <f t="shared" si="59"/>
        <v>45046</v>
      </c>
      <c r="Q200" s="6" t="str">
        <f>VLOOKUP(AA200,'[1]TABELA MO'!$D:$D,1,0)</f>
        <v>M2232375BK</v>
      </c>
      <c r="R200" s="6" t="str">
        <f t="shared" si="60"/>
        <v>PO &gt; ok!</v>
      </c>
      <c r="V200" s="3">
        <v>44986</v>
      </c>
      <c r="W200" s="2"/>
      <c r="X200" s="1" t="s">
        <v>574</v>
      </c>
      <c r="Y200" s="1" t="s">
        <v>24</v>
      </c>
      <c r="Z200" s="5" t="s">
        <v>84</v>
      </c>
      <c r="AA200" s="1" t="s">
        <v>571</v>
      </c>
      <c r="AB200" s="2">
        <v>12790</v>
      </c>
      <c r="AC200" s="2">
        <v>8035581122</v>
      </c>
      <c r="AD200" s="1" t="s">
        <v>575</v>
      </c>
      <c r="AE200" s="1" t="s">
        <v>576</v>
      </c>
      <c r="AF200" s="2"/>
      <c r="AG200" s="1" t="s">
        <v>890</v>
      </c>
      <c r="AH200" s="1" t="s">
        <v>891</v>
      </c>
      <c r="AI200" s="1" t="s">
        <v>1143</v>
      </c>
      <c r="AJ200" s="3">
        <v>44992</v>
      </c>
      <c r="AK200" s="3">
        <v>44993</v>
      </c>
      <c r="AL200" s="3">
        <v>45031</v>
      </c>
      <c r="AM200" s="3">
        <v>45033</v>
      </c>
      <c r="AN200" s="1" t="s">
        <v>882</v>
      </c>
      <c r="AO200" s="1" t="s">
        <v>1203</v>
      </c>
      <c r="AP200" s="3">
        <v>45037</v>
      </c>
      <c r="AQ200" s="3">
        <v>45037</v>
      </c>
      <c r="AR200" s="3">
        <v>45046</v>
      </c>
      <c r="AS200" s="3">
        <v>45043</v>
      </c>
      <c r="AV200" s="3"/>
      <c r="AW200" s="3"/>
      <c r="AX200" s="3"/>
      <c r="AY200" s="3"/>
      <c r="BB200" s="3"/>
      <c r="BC200" s="3"/>
      <c r="BD200" s="3"/>
      <c r="BE200" s="3"/>
      <c r="BF200" s="3">
        <v>45044</v>
      </c>
      <c r="BG200" s="3">
        <v>45048</v>
      </c>
      <c r="BH200" s="3">
        <v>45049</v>
      </c>
      <c r="BI200" s="3">
        <v>45056</v>
      </c>
      <c r="BJ200" s="3">
        <v>45053</v>
      </c>
      <c r="BK200" s="3">
        <v>45056</v>
      </c>
      <c r="BL200" s="3">
        <v>45056</v>
      </c>
      <c r="BM200" s="3">
        <v>45058</v>
      </c>
      <c r="BN200" s="3">
        <v>45060</v>
      </c>
      <c r="BO200" s="2">
        <v>54</v>
      </c>
      <c r="BP200" s="2">
        <v>50</v>
      </c>
      <c r="BQ200" s="2">
        <v>13</v>
      </c>
      <c r="BR200" s="2">
        <v>70</v>
      </c>
      <c r="BS200" s="1" t="s">
        <v>681</v>
      </c>
      <c r="BU200" s="1" t="s">
        <v>1204</v>
      </c>
      <c r="BV200" s="2">
        <v>9660001931</v>
      </c>
      <c r="BW200" s="2"/>
    </row>
    <row r="201" spans="3:75">
      <c r="C201" s="28">
        <f t="shared" si="46"/>
        <v>3</v>
      </c>
      <c r="D201" s="19" t="str">
        <f t="shared" si="47"/>
        <v>M2232437BK13000</v>
      </c>
      <c r="E201" s="28">
        <f t="shared" si="48"/>
        <v>1</v>
      </c>
      <c r="F201" s="9">
        <f t="shared" si="49"/>
        <v>9660001981</v>
      </c>
      <c r="G201" s="10">
        <f t="shared" si="50"/>
        <v>44986</v>
      </c>
      <c r="H201" s="9" t="str">
        <f t="shared" si="51"/>
        <v>TVC23000086</v>
      </c>
      <c r="I201" s="11" t="str">
        <f t="shared" si="52"/>
        <v xml:space="preserve">EX220(BR) 1.28.0 </v>
      </c>
      <c r="J201" s="6" t="str">
        <f t="shared" si="53"/>
        <v>0150804046</v>
      </c>
      <c r="K201" s="12">
        <f t="shared" si="54"/>
        <v>13000</v>
      </c>
      <c r="L201" s="12">
        <f t="shared" si="55"/>
        <v>13000</v>
      </c>
      <c r="M201" s="6" t="str">
        <f t="shared" si="56"/>
        <v>M2232437BK</v>
      </c>
      <c r="N201" s="6" t="str">
        <f t="shared" si="57"/>
        <v xml:space="preserve">FSCU8486916			</v>
      </c>
      <c r="O201" s="13">
        <f t="shared" si="58"/>
        <v>8035581120</v>
      </c>
      <c r="P201" s="6">
        <f t="shared" si="59"/>
        <v>45046</v>
      </c>
      <c r="Q201" s="6" t="str">
        <f>VLOOKUP(AA201,'[1]TABELA MO'!$D:$D,1,0)</f>
        <v>M2232437BK</v>
      </c>
      <c r="R201" s="6" t="str">
        <f t="shared" si="60"/>
        <v>PO &gt; ok!</v>
      </c>
      <c r="V201" s="3">
        <v>44986</v>
      </c>
      <c r="W201" s="2"/>
      <c r="X201" s="1" t="s">
        <v>577</v>
      </c>
      <c r="Y201" s="1" t="s">
        <v>565</v>
      </c>
      <c r="Z201" s="5" t="s">
        <v>566</v>
      </c>
      <c r="AA201" s="1" t="s">
        <v>567</v>
      </c>
      <c r="AB201" s="2">
        <v>13000</v>
      </c>
      <c r="AC201" s="2">
        <v>8035581123</v>
      </c>
      <c r="AD201" s="1" t="s">
        <v>578</v>
      </c>
      <c r="AE201" s="1" t="s">
        <v>579</v>
      </c>
      <c r="AF201" s="2"/>
      <c r="AG201" s="1" t="s">
        <v>890</v>
      </c>
      <c r="AH201" s="1" t="s">
        <v>891</v>
      </c>
      <c r="AI201" s="1" t="s">
        <v>1143</v>
      </c>
      <c r="AJ201" s="3">
        <v>44992</v>
      </c>
      <c r="AK201" s="3">
        <v>44993</v>
      </c>
      <c r="AL201" s="3">
        <v>45031</v>
      </c>
      <c r="AM201" s="3">
        <v>45033</v>
      </c>
      <c r="AN201" s="1" t="s">
        <v>882</v>
      </c>
      <c r="AO201" s="1" t="s">
        <v>1203</v>
      </c>
      <c r="AP201" s="3">
        <v>45037</v>
      </c>
      <c r="AQ201" s="3">
        <v>45037</v>
      </c>
      <c r="AR201" s="3">
        <v>45046</v>
      </c>
      <c r="AS201" s="3">
        <v>45043</v>
      </c>
      <c r="AV201" s="3"/>
      <c r="AW201" s="3"/>
      <c r="AX201" s="3"/>
      <c r="AY201" s="3"/>
      <c r="BB201" s="3"/>
      <c r="BC201" s="3"/>
      <c r="BD201" s="3"/>
      <c r="BE201" s="3"/>
      <c r="BF201" s="3">
        <v>45044</v>
      </c>
      <c r="BG201" s="3">
        <v>45048</v>
      </c>
      <c r="BH201" s="3">
        <v>45049</v>
      </c>
      <c r="BI201" s="3">
        <v>45054</v>
      </c>
      <c r="BJ201" s="3">
        <v>45053</v>
      </c>
      <c r="BK201" s="3">
        <v>45054</v>
      </c>
      <c r="BL201" s="3">
        <v>45054</v>
      </c>
      <c r="BM201" s="3">
        <v>45058</v>
      </c>
      <c r="BN201" s="3">
        <v>45060</v>
      </c>
      <c r="BO201" s="2">
        <v>54</v>
      </c>
      <c r="BP201" s="2">
        <v>50</v>
      </c>
      <c r="BQ201" s="2">
        <v>11</v>
      </c>
      <c r="BR201" s="2">
        <v>68</v>
      </c>
      <c r="BS201" s="1" t="s">
        <v>681</v>
      </c>
      <c r="BU201" s="1" t="s">
        <v>1204</v>
      </c>
      <c r="BV201" s="2">
        <v>9660001981</v>
      </c>
      <c r="BW201" s="2"/>
    </row>
    <row r="202" spans="3:75">
      <c r="C202" s="28">
        <f t="shared" si="46"/>
        <v>3</v>
      </c>
      <c r="D202" s="19" t="str">
        <f t="shared" si="47"/>
        <v>M2232437BK13000</v>
      </c>
      <c r="E202" s="28">
        <f t="shared" si="48"/>
        <v>1</v>
      </c>
      <c r="F202" s="9">
        <f t="shared" si="49"/>
        <v>9660001982</v>
      </c>
      <c r="G202" s="10">
        <f t="shared" si="50"/>
        <v>44986</v>
      </c>
      <c r="H202" s="9" t="str">
        <f t="shared" si="51"/>
        <v>TVC23000087</v>
      </c>
      <c r="I202" s="11" t="str">
        <f t="shared" si="52"/>
        <v xml:space="preserve">EX220(BR) 1.28.0 </v>
      </c>
      <c r="J202" s="6" t="str">
        <f t="shared" si="53"/>
        <v>0150804046</v>
      </c>
      <c r="K202" s="12">
        <f t="shared" si="54"/>
        <v>13000</v>
      </c>
      <c r="L202" s="12">
        <f t="shared" si="55"/>
        <v>13000</v>
      </c>
      <c r="M202" s="6" t="str">
        <f t="shared" si="56"/>
        <v>M2232437BK</v>
      </c>
      <c r="N202" s="6" t="str">
        <f t="shared" si="57"/>
        <v xml:space="preserve">CSLU6286656			</v>
      </c>
      <c r="O202" s="13">
        <f t="shared" si="58"/>
        <v>8035581120</v>
      </c>
      <c r="P202" s="6">
        <f t="shared" si="59"/>
        <v>45046</v>
      </c>
      <c r="Q202" s="6" t="str">
        <f>VLOOKUP(AA202,'[1]TABELA MO'!$D:$D,1,0)</f>
        <v>M2232437BK</v>
      </c>
      <c r="R202" s="6" t="str">
        <f t="shared" si="60"/>
        <v>PO &gt; ok!</v>
      </c>
      <c r="V202" s="3">
        <v>44986</v>
      </c>
      <c r="W202" s="2"/>
      <c r="X202" s="1" t="s">
        <v>580</v>
      </c>
      <c r="Y202" s="1" t="s">
        <v>565</v>
      </c>
      <c r="Z202" s="5" t="s">
        <v>566</v>
      </c>
      <c r="AA202" s="1" t="s">
        <v>567</v>
      </c>
      <c r="AB202" s="2">
        <v>13000</v>
      </c>
      <c r="AC202" s="2">
        <v>8035581124</v>
      </c>
      <c r="AD202" s="1" t="s">
        <v>581</v>
      </c>
      <c r="AE202" s="1" t="s">
        <v>582</v>
      </c>
      <c r="AF202" s="2"/>
      <c r="AG202" s="1" t="s">
        <v>890</v>
      </c>
      <c r="AH202" s="1" t="s">
        <v>891</v>
      </c>
      <c r="AI202" s="1" t="s">
        <v>1143</v>
      </c>
      <c r="AJ202" s="3">
        <v>44992</v>
      </c>
      <c r="AK202" s="3">
        <v>44993</v>
      </c>
      <c r="AL202" s="3">
        <v>45031</v>
      </c>
      <c r="AM202" s="3">
        <v>45033</v>
      </c>
      <c r="AN202" s="1" t="s">
        <v>882</v>
      </c>
      <c r="AO202" s="1" t="s">
        <v>1203</v>
      </c>
      <c r="AP202" s="3">
        <v>45037</v>
      </c>
      <c r="AQ202" s="3">
        <v>45037</v>
      </c>
      <c r="AR202" s="3">
        <v>45046</v>
      </c>
      <c r="AS202" s="3">
        <v>45043</v>
      </c>
      <c r="AV202" s="3"/>
      <c r="AW202" s="3"/>
      <c r="AX202" s="3"/>
      <c r="AY202" s="3"/>
      <c r="BB202" s="3"/>
      <c r="BC202" s="3"/>
      <c r="BD202" s="3"/>
      <c r="BE202" s="3"/>
      <c r="BF202" s="3">
        <v>45044</v>
      </c>
      <c r="BG202" s="3">
        <v>45048</v>
      </c>
      <c r="BH202" s="3">
        <v>45049</v>
      </c>
      <c r="BI202" s="3">
        <v>45054</v>
      </c>
      <c r="BJ202" s="3">
        <v>45053</v>
      </c>
      <c r="BK202" s="3">
        <v>45054</v>
      </c>
      <c r="BL202" s="3">
        <v>45054</v>
      </c>
      <c r="BM202" s="3">
        <v>45058</v>
      </c>
      <c r="BN202" s="3">
        <v>45060</v>
      </c>
      <c r="BO202" s="2">
        <v>54</v>
      </c>
      <c r="BP202" s="2">
        <v>50</v>
      </c>
      <c r="BQ202" s="2">
        <v>11</v>
      </c>
      <c r="BR202" s="2">
        <v>68</v>
      </c>
      <c r="BS202" s="1" t="s">
        <v>681</v>
      </c>
      <c r="BU202" s="1" t="s">
        <v>1204</v>
      </c>
      <c r="BV202" s="2">
        <v>9660001982</v>
      </c>
      <c r="BW202" s="2"/>
    </row>
    <row r="203" spans="3:75">
      <c r="C203" s="28">
        <f t="shared" si="46"/>
        <v>1</v>
      </c>
      <c r="D203" s="19" t="str">
        <f t="shared" si="47"/>
        <v>M22324M8BK7100</v>
      </c>
      <c r="E203" s="28">
        <f t="shared" si="48"/>
        <v>2</v>
      </c>
      <c r="F203" s="9">
        <f t="shared" si="49"/>
        <v>9660001984</v>
      </c>
      <c r="G203" s="10">
        <f t="shared" si="50"/>
        <v>44994</v>
      </c>
      <c r="H203" s="9" t="str">
        <f t="shared" si="51"/>
        <v>TVC23000088</v>
      </c>
      <c r="I203" s="11" t="str">
        <f t="shared" si="52"/>
        <v>EC220-G5(BR)|3.8.0</v>
      </c>
      <c r="J203" s="6" t="str">
        <f t="shared" si="53"/>
        <v>0150803952</v>
      </c>
      <c r="K203" s="12">
        <f t="shared" si="54"/>
        <v>7100</v>
      </c>
      <c r="L203" s="12">
        <f t="shared" si="55"/>
        <v>13600</v>
      </c>
      <c r="M203" s="6" t="str">
        <f t="shared" si="56"/>
        <v>M22324M8BK</v>
      </c>
      <c r="N203" s="6" t="str">
        <f t="shared" si="57"/>
        <v xml:space="preserve">TCKU6925884 </v>
      </c>
      <c r="O203" s="13" t="str">
        <f t="shared" si="58"/>
        <v>SUDUN3KSZ000655A</v>
      </c>
      <c r="P203" s="6">
        <f t="shared" si="59"/>
        <v>45052</v>
      </c>
      <c r="Q203" s="6" t="str">
        <f>VLOOKUP(AA203,'[1]TABELA MO'!$D:$D,1,0)</f>
        <v>M22324M8BK</v>
      </c>
      <c r="R203" s="6" t="str">
        <f t="shared" si="60"/>
        <v>PO &gt; ok!</v>
      </c>
      <c r="V203" s="3">
        <v>44994</v>
      </c>
      <c r="W203" s="2">
        <v>75</v>
      </c>
      <c r="X203" s="1" t="s">
        <v>583</v>
      </c>
      <c r="Y203" s="1" t="s">
        <v>171</v>
      </c>
      <c r="Z203" s="5" t="s">
        <v>178</v>
      </c>
      <c r="AA203" s="1" t="s">
        <v>584</v>
      </c>
      <c r="AB203" s="2">
        <v>7100</v>
      </c>
      <c r="AC203" s="1" t="s">
        <v>585</v>
      </c>
      <c r="AD203" s="1" t="s">
        <v>1145</v>
      </c>
      <c r="AE203" s="1" t="s">
        <v>1146</v>
      </c>
      <c r="AF203" s="1" t="s">
        <v>586</v>
      </c>
      <c r="AG203" s="1" t="s">
        <v>115</v>
      </c>
      <c r="AH203" s="1" t="s">
        <v>491</v>
      </c>
      <c r="AI203" s="1" t="s">
        <v>1147</v>
      </c>
      <c r="AJ203" s="3">
        <v>44998</v>
      </c>
      <c r="AK203" s="3">
        <v>44998</v>
      </c>
      <c r="AL203" s="3">
        <v>44998</v>
      </c>
      <c r="AM203" s="3">
        <v>44998</v>
      </c>
      <c r="AN203" s="1" t="s">
        <v>587</v>
      </c>
      <c r="AO203" s="1" t="s">
        <v>1148</v>
      </c>
      <c r="AP203" s="3">
        <v>45003</v>
      </c>
      <c r="AQ203" s="3">
        <v>45003</v>
      </c>
      <c r="AR203" s="3">
        <v>45032</v>
      </c>
      <c r="AS203" s="3">
        <v>45032</v>
      </c>
      <c r="AT203" s="1" t="s">
        <v>588</v>
      </c>
      <c r="AU203" s="1" t="s">
        <v>1149</v>
      </c>
      <c r="AV203" s="3">
        <v>45038</v>
      </c>
      <c r="AW203" s="3">
        <v>45038</v>
      </c>
      <c r="AX203" s="3">
        <v>45052</v>
      </c>
      <c r="AY203" s="3">
        <v>45052</v>
      </c>
      <c r="BB203" s="3"/>
      <c r="BC203" s="3"/>
      <c r="BD203" s="3"/>
      <c r="BE203" s="3"/>
      <c r="BF203" s="3">
        <v>45053</v>
      </c>
      <c r="BG203" s="3">
        <v>45054</v>
      </c>
      <c r="BH203" s="3">
        <v>45056</v>
      </c>
      <c r="BI203" s="3"/>
      <c r="BJ203" s="3">
        <v>45062</v>
      </c>
      <c r="BK203" s="3">
        <v>45064</v>
      </c>
      <c r="BL203" s="3"/>
      <c r="BM203" s="3"/>
      <c r="BN203" s="3">
        <v>45073</v>
      </c>
      <c r="BO203" s="2">
        <v>54</v>
      </c>
      <c r="BP203" s="2">
        <v>54</v>
      </c>
      <c r="BQ203" s="2">
        <v>-45032</v>
      </c>
      <c r="BR203" s="2">
        <v>-44994</v>
      </c>
      <c r="BS203" s="1" t="s">
        <v>278</v>
      </c>
      <c r="BV203" s="2">
        <v>9660001984</v>
      </c>
      <c r="BW203" s="2"/>
    </row>
    <row r="204" spans="3:75">
      <c r="C204" s="28">
        <f t="shared" si="46"/>
        <v>3</v>
      </c>
      <c r="D204" s="19" t="str">
        <f t="shared" si="47"/>
        <v>M2233045BK6500</v>
      </c>
      <c r="E204" s="28">
        <f t="shared" si="48"/>
        <v>2</v>
      </c>
      <c r="F204" s="9">
        <f t="shared" si="49"/>
        <v>9660001984</v>
      </c>
      <c r="G204" s="10">
        <f t="shared" si="50"/>
        <v>44994</v>
      </c>
      <c r="H204" s="9" t="str">
        <f t="shared" si="51"/>
        <v>TVC23000088</v>
      </c>
      <c r="I204" s="11" t="str">
        <f t="shared" si="52"/>
        <v>EX220(BR)|1.28.0</v>
      </c>
      <c r="J204" s="6" t="str">
        <f t="shared" si="53"/>
        <v>0150804046</v>
      </c>
      <c r="K204" s="12">
        <f t="shared" si="54"/>
        <v>6500</v>
      </c>
      <c r="L204" s="12">
        <f t="shared" si="55"/>
        <v>13600</v>
      </c>
      <c r="M204" s="6" t="str">
        <f t="shared" si="56"/>
        <v>M2233045BK</v>
      </c>
      <c r="N204" s="6" t="str">
        <f t="shared" si="57"/>
        <v xml:space="preserve">TCKU6925884 </v>
      </c>
      <c r="O204" s="13" t="str">
        <f t="shared" si="58"/>
        <v>SUDUN3KSZ000655A</v>
      </c>
      <c r="P204" s="6">
        <f t="shared" si="59"/>
        <v>45052</v>
      </c>
      <c r="Q204" s="6" t="str">
        <f>VLOOKUP(AA204,'[1]TABELA MO'!$D:$D,1,0)</f>
        <v>M2233045BK</v>
      </c>
      <c r="R204" s="6" t="str">
        <f t="shared" si="60"/>
        <v>PO &gt; ok!</v>
      </c>
      <c r="V204" s="3">
        <v>44994</v>
      </c>
      <c r="W204" s="2"/>
      <c r="Y204" s="1" t="s">
        <v>589</v>
      </c>
      <c r="Z204" s="5" t="s">
        <v>566</v>
      </c>
      <c r="AA204" s="1" t="s">
        <v>590</v>
      </c>
      <c r="AB204" s="2">
        <v>6500</v>
      </c>
      <c r="AG204" s="1" t="s">
        <v>115</v>
      </c>
      <c r="AH204" s="1" t="s">
        <v>491</v>
      </c>
      <c r="AI204" s="1" t="s">
        <v>1147</v>
      </c>
      <c r="AJ204" s="3">
        <v>44998</v>
      </c>
      <c r="AK204" s="3">
        <v>44998</v>
      </c>
      <c r="AL204" s="3">
        <v>44998</v>
      </c>
      <c r="AM204" s="3">
        <v>44998</v>
      </c>
      <c r="AN204" s="1" t="s">
        <v>587</v>
      </c>
      <c r="AO204" s="1" t="s">
        <v>1148</v>
      </c>
      <c r="AP204" s="3">
        <v>45003</v>
      </c>
      <c r="AQ204" s="3">
        <v>45003</v>
      </c>
      <c r="AR204" s="3">
        <v>45032</v>
      </c>
      <c r="AS204" s="3">
        <v>45032</v>
      </c>
      <c r="AT204" s="1" t="s">
        <v>588</v>
      </c>
      <c r="AU204" s="1" t="s">
        <v>1149</v>
      </c>
      <c r="AV204" s="3">
        <v>45038</v>
      </c>
      <c r="AW204" s="3">
        <v>45038</v>
      </c>
      <c r="AX204" s="3">
        <v>45052</v>
      </c>
      <c r="AY204" s="3">
        <v>45052</v>
      </c>
      <c r="BB204" s="3"/>
      <c r="BC204" s="3"/>
      <c r="BD204" s="3"/>
      <c r="BE204" s="3"/>
      <c r="BF204" s="3">
        <v>45053</v>
      </c>
      <c r="BG204" s="3">
        <v>45054</v>
      </c>
      <c r="BH204" s="3">
        <v>45056</v>
      </c>
      <c r="BI204" s="3"/>
      <c r="BJ204" s="3">
        <v>45062</v>
      </c>
      <c r="BK204" s="3">
        <v>45068</v>
      </c>
      <c r="BL204" s="3"/>
      <c r="BM204" s="3"/>
      <c r="BN204" s="3">
        <v>45073</v>
      </c>
      <c r="BO204" s="2">
        <v>54</v>
      </c>
      <c r="BP204" s="2">
        <v>54</v>
      </c>
      <c r="BQ204" s="2">
        <v>-45032</v>
      </c>
      <c r="BR204" s="2">
        <v>-44994</v>
      </c>
      <c r="BS204" s="1" t="s">
        <v>278</v>
      </c>
      <c r="BV204" s="2">
        <v>9660001984</v>
      </c>
      <c r="BW204" s="2"/>
    </row>
    <row r="205" spans="3:75">
      <c r="C205" s="28">
        <f t="shared" si="46"/>
        <v>1</v>
      </c>
      <c r="D205" s="19" t="str">
        <f t="shared" si="47"/>
        <v>M22324M9BK7100</v>
      </c>
      <c r="E205" s="28">
        <f t="shared" si="48"/>
        <v>1</v>
      </c>
      <c r="F205" s="9">
        <f t="shared" si="49"/>
        <v>9660001932</v>
      </c>
      <c r="G205" s="10">
        <f t="shared" si="50"/>
        <v>44994</v>
      </c>
      <c r="H205" s="9" t="str">
        <f t="shared" si="51"/>
        <v>TVC23000089</v>
      </c>
      <c r="I205" s="11" t="str">
        <f t="shared" si="52"/>
        <v>EC220-G5(BR)|3.8.0</v>
      </c>
      <c r="J205" s="6" t="str">
        <f t="shared" si="53"/>
        <v>0150803952</v>
      </c>
      <c r="K205" s="12">
        <f t="shared" si="54"/>
        <v>7100</v>
      </c>
      <c r="L205" s="12">
        <f t="shared" si="55"/>
        <v>7100</v>
      </c>
      <c r="M205" s="6" t="str">
        <f t="shared" si="56"/>
        <v>M22324M9BK</v>
      </c>
      <c r="N205" s="6" t="str">
        <f t="shared" si="57"/>
        <v xml:space="preserve">MRKU3868309 </v>
      </c>
      <c r="O205" s="13" t="str">
        <f t="shared" si="58"/>
        <v>SUDUN3KSZ000655A</v>
      </c>
      <c r="P205" s="6">
        <f t="shared" si="59"/>
        <v>45052</v>
      </c>
      <c r="Q205" s="6" t="str">
        <f>VLOOKUP(AA205,'[1]TABELA MO'!$D:$D,1,0)</f>
        <v>M22324M9BK</v>
      </c>
      <c r="R205" s="6" t="str">
        <f t="shared" si="60"/>
        <v>PO &gt; ok!</v>
      </c>
      <c r="V205" s="3">
        <v>44994</v>
      </c>
      <c r="W205" s="2"/>
      <c r="X205" s="1" t="s">
        <v>591</v>
      </c>
      <c r="Y205" s="1" t="s">
        <v>171</v>
      </c>
      <c r="Z205" s="5" t="s">
        <v>178</v>
      </c>
      <c r="AA205" s="1" t="s">
        <v>592</v>
      </c>
      <c r="AB205" s="2">
        <v>7100</v>
      </c>
      <c r="AC205" s="1" t="s">
        <v>593</v>
      </c>
      <c r="AD205" s="1" t="s">
        <v>594</v>
      </c>
      <c r="AE205" s="1" t="s">
        <v>595</v>
      </c>
      <c r="AG205" s="1" t="s">
        <v>115</v>
      </c>
      <c r="AH205" s="1" t="s">
        <v>491</v>
      </c>
      <c r="AI205" s="1" t="s">
        <v>1147</v>
      </c>
      <c r="AJ205" s="3">
        <v>44998</v>
      </c>
      <c r="AK205" s="3">
        <v>44998</v>
      </c>
      <c r="AL205" s="3">
        <v>44998</v>
      </c>
      <c r="AM205" s="3">
        <v>44998</v>
      </c>
      <c r="AN205" s="1" t="s">
        <v>587</v>
      </c>
      <c r="AO205" s="1" t="s">
        <v>1148</v>
      </c>
      <c r="AP205" s="3">
        <v>45003</v>
      </c>
      <c r="AQ205" s="3">
        <v>45003</v>
      </c>
      <c r="AR205" s="3">
        <v>45032</v>
      </c>
      <c r="AS205" s="3">
        <v>45032</v>
      </c>
      <c r="AT205" s="1" t="s">
        <v>588</v>
      </c>
      <c r="AU205" s="1" t="s">
        <v>1149</v>
      </c>
      <c r="AV205" s="3">
        <v>45038</v>
      </c>
      <c r="AW205" s="3">
        <v>45038</v>
      </c>
      <c r="AX205" s="3">
        <v>45052</v>
      </c>
      <c r="AY205" s="3">
        <v>45052</v>
      </c>
      <c r="BB205" s="3"/>
      <c r="BC205" s="3"/>
      <c r="BD205" s="3"/>
      <c r="BE205" s="3"/>
      <c r="BF205" s="3">
        <v>45053</v>
      </c>
      <c r="BG205" s="3">
        <v>45054</v>
      </c>
      <c r="BH205" s="3">
        <v>45056</v>
      </c>
      <c r="BI205" s="3"/>
      <c r="BJ205" s="3">
        <v>45062</v>
      </c>
      <c r="BK205" s="3">
        <v>45068</v>
      </c>
      <c r="BL205" s="3"/>
      <c r="BM205" s="3"/>
      <c r="BN205" s="3">
        <v>45073</v>
      </c>
      <c r="BO205" s="2">
        <v>54</v>
      </c>
      <c r="BP205" s="2">
        <v>54</v>
      </c>
      <c r="BQ205" s="2">
        <v>-45032</v>
      </c>
      <c r="BR205" s="2">
        <v>-44994</v>
      </c>
      <c r="BS205" s="1" t="s">
        <v>278</v>
      </c>
      <c r="BV205" s="2">
        <v>9660001932</v>
      </c>
      <c r="BW205" s="2"/>
    </row>
    <row r="206" spans="3:75">
      <c r="C206" s="28">
        <f t="shared" si="46"/>
        <v>1</v>
      </c>
      <c r="D206" s="19" t="str">
        <f t="shared" si="47"/>
        <v>M22324N0BK7100</v>
      </c>
      <c r="E206" s="28">
        <f t="shared" si="48"/>
        <v>1</v>
      </c>
      <c r="F206" s="9">
        <f t="shared" si="49"/>
        <v>9660001933</v>
      </c>
      <c r="G206" s="10">
        <f t="shared" si="50"/>
        <v>44994</v>
      </c>
      <c r="H206" s="9" t="str">
        <f t="shared" si="51"/>
        <v>TVC23000090</v>
      </c>
      <c r="I206" s="11" t="str">
        <f t="shared" si="52"/>
        <v>EC220-G5(BR)|3.8.0</v>
      </c>
      <c r="J206" s="6" t="str">
        <f t="shared" si="53"/>
        <v>0150803952</v>
      </c>
      <c r="K206" s="12">
        <f t="shared" si="54"/>
        <v>7100</v>
      </c>
      <c r="L206" s="12">
        <f t="shared" si="55"/>
        <v>7100</v>
      </c>
      <c r="M206" s="6" t="str">
        <f t="shared" si="56"/>
        <v>M22324N0BK</v>
      </c>
      <c r="N206" s="6" t="str">
        <f t="shared" si="57"/>
        <v xml:space="preserve">HASU4110002 </v>
      </c>
      <c r="O206" s="13" t="str">
        <f t="shared" si="58"/>
        <v>SUDUN3KSZ000655A</v>
      </c>
      <c r="P206" s="6">
        <f t="shared" si="59"/>
        <v>45052</v>
      </c>
      <c r="Q206" s="6" t="str">
        <f>VLOOKUP(AA206,'[1]TABELA MO'!$D:$D,1,0)</f>
        <v>M22324N0BK</v>
      </c>
      <c r="R206" s="6" t="str">
        <f t="shared" si="60"/>
        <v>PO &gt; ok!</v>
      </c>
      <c r="V206" s="3">
        <v>44994</v>
      </c>
      <c r="W206" s="2"/>
      <c r="X206" s="1" t="s">
        <v>596</v>
      </c>
      <c r="Y206" s="1" t="s">
        <v>171</v>
      </c>
      <c r="Z206" s="5" t="s">
        <v>178</v>
      </c>
      <c r="AA206" s="1" t="s">
        <v>597</v>
      </c>
      <c r="AB206" s="2">
        <v>7100</v>
      </c>
      <c r="AC206" s="1" t="s">
        <v>598</v>
      </c>
      <c r="AD206" s="1" t="s">
        <v>599</v>
      </c>
      <c r="AE206" s="1" t="s">
        <v>600</v>
      </c>
      <c r="AG206" s="1" t="s">
        <v>115</v>
      </c>
      <c r="AH206" s="1" t="s">
        <v>491</v>
      </c>
      <c r="AI206" s="1" t="s">
        <v>1147</v>
      </c>
      <c r="AJ206" s="3">
        <v>44998</v>
      </c>
      <c r="AK206" s="3">
        <v>44998</v>
      </c>
      <c r="AL206" s="3">
        <v>44998</v>
      </c>
      <c r="AM206" s="3">
        <v>44998</v>
      </c>
      <c r="AN206" s="1" t="s">
        <v>587</v>
      </c>
      <c r="AO206" s="1" t="s">
        <v>1148</v>
      </c>
      <c r="AP206" s="3">
        <v>45003</v>
      </c>
      <c r="AQ206" s="3">
        <v>45003</v>
      </c>
      <c r="AR206" s="3">
        <v>45032</v>
      </c>
      <c r="AS206" s="3">
        <v>45032</v>
      </c>
      <c r="AT206" s="1" t="s">
        <v>588</v>
      </c>
      <c r="AU206" s="1" t="s">
        <v>1149</v>
      </c>
      <c r="AV206" s="3">
        <v>45038</v>
      </c>
      <c r="AW206" s="3">
        <v>45038</v>
      </c>
      <c r="AX206" s="3">
        <v>45052</v>
      </c>
      <c r="AY206" s="3">
        <v>45052</v>
      </c>
      <c r="BB206" s="3"/>
      <c r="BC206" s="3"/>
      <c r="BD206" s="3"/>
      <c r="BE206" s="3"/>
      <c r="BF206" s="3">
        <v>45053</v>
      </c>
      <c r="BG206" s="3">
        <v>45054</v>
      </c>
      <c r="BH206" s="3">
        <v>45056</v>
      </c>
      <c r="BI206" s="3"/>
      <c r="BJ206" s="3">
        <v>45062</v>
      </c>
      <c r="BK206" s="3">
        <v>45068</v>
      </c>
      <c r="BL206" s="3"/>
      <c r="BM206" s="3"/>
      <c r="BN206" s="3">
        <v>45073</v>
      </c>
      <c r="BO206" s="2">
        <v>54</v>
      </c>
      <c r="BP206" s="2">
        <v>54</v>
      </c>
      <c r="BQ206" s="2">
        <v>-45032</v>
      </c>
      <c r="BR206" s="2">
        <v>-44994</v>
      </c>
      <c r="BS206" s="1" t="s">
        <v>278</v>
      </c>
      <c r="BV206" s="2">
        <v>9660001933</v>
      </c>
      <c r="BW206" s="2"/>
    </row>
    <row r="207" spans="3:75">
      <c r="C207" s="28">
        <f t="shared" si="46"/>
        <v>1</v>
      </c>
      <c r="D207" s="19" t="str">
        <f t="shared" si="47"/>
        <v>M22324N1BK8700</v>
      </c>
      <c r="E207" s="28">
        <f t="shared" si="48"/>
        <v>1</v>
      </c>
      <c r="F207" s="9">
        <f t="shared" si="49"/>
        <v>9660001934</v>
      </c>
      <c r="G207" s="10">
        <f t="shared" si="50"/>
        <v>44994</v>
      </c>
      <c r="H207" s="9" t="str">
        <f t="shared" si="51"/>
        <v>TVC23000091</v>
      </c>
      <c r="I207" s="11" t="str">
        <f t="shared" si="52"/>
        <v>MR30G(BR)|1.28.0</v>
      </c>
      <c r="J207" s="6" t="str">
        <f t="shared" si="53"/>
        <v>0850800096</v>
      </c>
      <c r="K207" s="12">
        <f t="shared" si="54"/>
        <v>8700</v>
      </c>
      <c r="L207" s="12">
        <f t="shared" si="55"/>
        <v>8700</v>
      </c>
      <c r="M207" s="6" t="str">
        <f t="shared" si="56"/>
        <v>M22324N1BK</v>
      </c>
      <c r="N207" s="6" t="str">
        <f t="shared" si="57"/>
        <v xml:space="preserve">MRSU6057416 </v>
      </c>
      <c r="O207" s="13" t="str">
        <f t="shared" si="58"/>
        <v>SUDUN3KSZ000655A</v>
      </c>
      <c r="P207" s="6">
        <f t="shared" si="59"/>
        <v>45052</v>
      </c>
      <c r="Q207" s="6" t="str">
        <f>VLOOKUP(AA207,'[1]TABELA MO'!$D:$D,1,0)</f>
        <v>M22324N1BK</v>
      </c>
      <c r="R207" s="6" t="str">
        <f t="shared" si="60"/>
        <v>PO &gt; ok!</v>
      </c>
      <c r="V207" s="3">
        <v>44994</v>
      </c>
      <c r="W207" s="2"/>
      <c r="X207" s="1" t="s">
        <v>601</v>
      </c>
      <c r="Y207" s="1" t="s">
        <v>27</v>
      </c>
      <c r="Z207" s="5" t="s">
        <v>89</v>
      </c>
      <c r="AA207" s="1" t="s">
        <v>602</v>
      </c>
      <c r="AB207" s="2">
        <v>8700</v>
      </c>
      <c r="AC207" s="1" t="s">
        <v>603</v>
      </c>
      <c r="AD207" s="1" t="s">
        <v>604</v>
      </c>
      <c r="AE207" s="1" t="s">
        <v>605</v>
      </c>
      <c r="AG207" s="1" t="s">
        <v>115</v>
      </c>
      <c r="AH207" s="1" t="s">
        <v>491</v>
      </c>
      <c r="AI207" s="1" t="s">
        <v>1147</v>
      </c>
      <c r="AJ207" s="3">
        <v>44998</v>
      </c>
      <c r="AK207" s="3">
        <v>44998</v>
      </c>
      <c r="AL207" s="3">
        <v>44998</v>
      </c>
      <c r="AM207" s="3">
        <v>44998</v>
      </c>
      <c r="AN207" s="1" t="s">
        <v>587</v>
      </c>
      <c r="AO207" s="1" t="s">
        <v>1148</v>
      </c>
      <c r="AP207" s="3">
        <v>45003</v>
      </c>
      <c r="AQ207" s="3">
        <v>45003</v>
      </c>
      <c r="AR207" s="3">
        <v>45032</v>
      </c>
      <c r="AS207" s="3">
        <v>45032</v>
      </c>
      <c r="AT207" s="1" t="s">
        <v>588</v>
      </c>
      <c r="AU207" s="1" t="s">
        <v>1149</v>
      </c>
      <c r="AV207" s="3">
        <v>45038</v>
      </c>
      <c r="AW207" s="3">
        <v>45038</v>
      </c>
      <c r="AX207" s="3">
        <v>45052</v>
      </c>
      <c r="AY207" s="3">
        <v>45052</v>
      </c>
      <c r="BB207" s="3"/>
      <c r="BC207" s="3"/>
      <c r="BD207" s="3"/>
      <c r="BE207" s="3"/>
      <c r="BF207" s="3">
        <v>45053</v>
      </c>
      <c r="BG207" s="3">
        <v>45054</v>
      </c>
      <c r="BH207" s="3">
        <v>45056</v>
      </c>
      <c r="BI207" s="3"/>
      <c r="BJ207" s="3">
        <v>45062</v>
      </c>
      <c r="BK207" s="3">
        <v>45069</v>
      </c>
      <c r="BL207" s="3"/>
      <c r="BM207" s="3"/>
      <c r="BN207" s="3">
        <v>45073</v>
      </c>
      <c r="BO207" s="2">
        <v>54</v>
      </c>
      <c r="BP207" s="2">
        <v>54</v>
      </c>
      <c r="BQ207" s="2">
        <v>-45032</v>
      </c>
      <c r="BR207" s="2">
        <v>-44994</v>
      </c>
      <c r="BS207" s="1" t="s">
        <v>278</v>
      </c>
      <c r="BV207" s="2">
        <v>9660001934</v>
      </c>
      <c r="BW207" s="2"/>
    </row>
    <row r="208" spans="3:75">
      <c r="C208" s="28">
        <f t="shared" si="46"/>
        <v>1</v>
      </c>
      <c r="D208" s="19" t="str">
        <f t="shared" si="47"/>
        <v>M22324N2BK8700</v>
      </c>
      <c r="E208" s="28">
        <f t="shared" si="48"/>
        <v>1</v>
      </c>
      <c r="F208" s="9">
        <f t="shared" si="49"/>
        <v>9660001935</v>
      </c>
      <c r="G208" s="10">
        <f t="shared" si="50"/>
        <v>44994</v>
      </c>
      <c r="H208" s="9" t="str">
        <f t="shared" si="51"/>
        <v>TVC23000092</v>
      </c>
      <c r="I208" s="11" t="str">
        <f t="shared" si="52"/>
        <v>MR30G(BR)|1.28.0</v>
      </c>
      <c r="J208" s="6" t="str">
        <f t="shared" si="53"/>
        <v>0850800096</v>
      </c>
      <c r="K208" s="12">
        <f t="shared" si="54"/>
        <v>8700</v>
      </c>
      <c r="L208" s="12">
        <f t="shared" si="55"/>
        <v>8700</v>
      </c>
      <c r="M208" s="6" t="str">
        <f t="shared" si="56"/>
        <v>M22324N2BK</v>
      </c>
      <c r="N208" s="6" t="str">
        <f t="shared" si="57"/>
        <v xml:space="preserve">MRKU3707984 </v>
      </c>
      <c r="O208" s="13" t="str">
        <f t="shared" si="58"/>
        <v>SUDUN3KSZ000655A</v>
      </c>
      <c r="P208" s="6">
        <f t="shared" si="59"/>
        <v>45052</v>
      </c>
      <c r="Q208" s="6" t="str">
        <f>VLOOKUP(AA208,'[1]TABELA MO'!$D:$D,1,0)</f>
        <v>M22324N2BK</v>
      </c>
      <c r="R208" s="6" t="str">
        <f t="shared" si="60"/>
        <v>PO &gt; ok!</v>
      </c>
      <c r="V208" s="3">
        <v>44994</v>
      </c>
      <c r="W208" s="2"/>
      <c r="X208" s="1" t="s">
        <v>606</v>
      </c>
      <c r="Y208" s="1" t="s">
        <v>27</v>
      </c>
      <c r="Z208" s="5" t="s">
        <v>89</v>
      </c>
      <c r="AA208" s="1" t="s">
        <v>607</v>
      </c>
      <c r="AB208" s="2">
        <v>8700</v>
      </c>
      <c r="AC208" s="1" t="s">
        <v>608</v>
      </c>
      <c r="AD208" s="1" t="s">
        <v>609</v>
      </c>
      <c r="AE208" s="1" t="s">
        <v>610</v>
      </c>
      <c r="AG208" s="1" t="s">
        <v>115</v>
      </c>
      <c r="AH208" s="1" t="s">
        <v>491</v>
      </c>
      <c r="AI208" s="1" t="s">
        <v>1147</v>
      </c>
      <c r="AJ208" s="3">
        <v>44998</v>
      </c>
      <c r="AK208" s="3">
        <v>44998</v>
      </c>
      <c r="AL208" s="3">
        <v>44998</v>
      </c>
      <c r="AM208" s="3">
        <v>44998</v>
      </c>
      <c r="AN208" s="1" t="s">
        <v>587</v>
      </c>
      <c r="AO208" s="1" t="s">
        <v>1148</v>
      </c>
      <c r="AP208" s="3">
        <v>45003</v>
      </c>
      <c r="AQ208" s="3">
        <v>45003</v>
      </c>
      <c r="AR208" s="3">
        <v>45032</v>
      </c>
      <c r="AS208" s="3">
        <v>45032</v>
      </c>
      <c r="AT208" s="1" t="s">
        <v>588</v>
      </c>
      <c r="AU208" s="1" t="s">
        <v>1149</v>
      </c>
      <c r="AV208" s="3">
        <v>45038</v>
      </c>
      <c r="AW208" s="3">
        <v>45038</v>
      </c>
      <c r="AX208" s="3">
        <v>45052</v>
      </c>
      <c r="AY208" s="3">
        <v>45052</v>
      </c>
      <c r="BB208" s="3"/>
      <c r="BC208" s="3"/>
      <c r="BD208" s="3"/>
      <c r="BE208" s="3"/>
      <c r="BF208" s="3">
        <v>45053</v>
      </c>
      <c r="BG208" s="3">
        <v>45054</v>
      </c>
      <c r="BH208" s="3">
        <v>45056</v>
      </c>
      <c r="BI208" s="3"/>
      <c r="BJ208" s="3">
        <v>45062</v>
      </c>
      <c r="BK208" s="3">
        <v>45069</v>
      </c>
      <c r="BL208" s="3"/>
      <c r="BM208" s="3"/>
      <c r="BN208" s="3">
        <v>45073</v>
      </c>
      <c r="BO208" s="2">
        <v>54</v>
      </c>
      <c r="BP208" s="2">
        <v>54</v>
      </c>
      <c r="BQ208" s="2">
        <v>-45032</v>
      </c>
      <c r="BR208" s="2">
        <v>-44994</v>
      </c>
      <c r="BS208" s="1" t="s">
        <v>278</v>
      </c>
      <c r="BV208" s="2">
        <v>9660001935</v>
      </c>
      <c r="BW208" s="2"/>
    </row>
    <row r="209" spans="3:75">
      <c r="C209" s="28">
        <f t="shared" si="46"/>
        <v>1</v>
      </c>
      <c r="D209" s="19" t="str">
        <f t="shared" si="47"/>
        <v>M22324N3BK8700</v>
      </c>
      <c r="E209" s="28">
        <f t="shared" si="48"/>
        <v>1</v>
      </c>
      <c r="F209" s="9">
        <f t="shared" si="49"/>
        <v>9660001936</v>
      </c>
      <c r="G209" s="10">
        <f t="shared" si="50"/>
        <v>44994</v>
      </c>
      <c r="H209" s="9" t="str">
        <f t="shared" si="51"/>
        <v>TVC23000093</v>
      </c>
      <c r="I209" s="11" t="str">
        <f t="shared" si="52"/>
        <v>MR30G(BR)|1.28.0</v>
      </c>
      <c r="J209" s="6" t="str">
        <f t="shared" si="53"/>
        <v>0850800096</v>
      </c>
      <c r="K209" s="12">
        <f t="shared" si="54"/>
        <v>8700</v>
      </c>
      <c r="L209" s="12">
        <f t="shared" si="55"/>
        <v>8700</v>
      </c>
      <c r="M209" s="6" t="str">
        <f t="shared" si="56"/>
        <v>M22324N3BK</v>
      </c>
      <c r="N209" s="6" t="str">
        <f t="shared" si="57"/>
        <v xml:space="preserve">MRSU6553484 </v>
      </c>
      <c r="O209" s="13" t="str">
        <f t="shared" si="58"/>
        <v>SUDUN3KSZ000655A</v>
      </c>
      <c r="P209" s="6">
        <f t="shared" si="59"/>
        <v>45052</v>
      </c>
      <c r="Q209" s="6" t="str">
        <f>VLOOKUP(AA209,'[1]TABELA MO'!$D:$D,1,0)</f>
        <v>M22324N3BK</v>
      </c>
      <c r="R209" s="6" t="str">
        <f t="shared" si="60"/>
        <v>PO &gt; ok!</v>
      </c>
      <c r="V209" s="3">
        <v>44994</v>
      </c>
      <c r="W209" s="2"/>
      <c r="X209" s="1" t="s">
        <v>611</v>
      </c>
      <c r="Y209" s="1" t="s">
        <v>27</v>
      </c>
      <c r="Z209" s="5" t="s">
        <v>89</v>
      </c>
      <c r="AA209" s="1" t="s">
        <v>612</v>
      </c>
      <c r="AB209" s="2">
        <v>8700</v>
      </c>
      <c r="AC209" s="1" t="s">
        <v>613</v>
      </c>
      <c r="AD209" s="1" t="s">
        <v>614</v>
      </c>
      <c r="AE209" s="1" t="s">
        <v>615</v>
      </c>
      <c r="AG209" s="1" t="s">
        <v>115</v>
      </c>
      <c r="AH209" s="1" t="s">
        <v>491</v>
      </c>
      <c r="AI209" s="1" t="s">
        <v>1147</v>
      </c>
      <c r="AJ209" s="3">
        <v>44998</v>
      </c>
      <c r="AK209" s="3">
        <v>44998</v>
      </c>
      <c r="AL209" s="3">
        <v>44998</v>
      </c>
      <c r="AM209" s="3">
        <v>44998</v>
      </c>
      <c r="AN209" s="1" t="s">
        <v>587</v>
      </c>
      <c r="AO209" s="1" t="s">
        <v>1148</v>
      </c>
      <c r="AP209" s="3">
        <v>45003</v>
      </c>
      <c r="AQ209" s="3">
        <v>45003</v>
      </c>
      <c r="AR209" s="3">
        <v>45032</v>
      </c>
      <c r="AS209" s="3">
        <v>45032</v>
      </c>
      <c r="AT209" s="1" t="s">
        <v>588</v>
      </c>
      <c r="AU209" s="1" t="s">
        <v>1149</v>
      </c>
      <c r="AV209" s="3">
        <v>45038</v>
      </c>
      <c r="AW209" s="3">
        <v>45038</v>
      </c>
      <c r="AX209" s="3">
        <v>45052</v>
      </c>
      <c r="AY209" s="3">
        <v>45052</v>
      </c>
      <c r="BB209" s="3"/>
      <c r="BC209" s="3"/>
      <c r="BD209" s="3"/>
      <c r="BE209" s="3"/>
      <c r="BF209" s="3">
        <v>45053</v>
      </c>
      <c r="BG209" s="3">
        <v>45054</v>
      </c>
      <c r="BH209" s="3">
        <v>45056</v>
      </c>
      <c r="BI209" s="3"/>
      <c r="BJ209" s="3">
        <v>45062</v>
      </c>
      <c r="BK209" s="3">
        <v>45069</v>
      </c>
      <c r="BL209" s="3"/>
      <c r="BM209" s="3"/>
      <c r="BN209" s="3">
        <v>45073</v>
      </c>
      <c r="BO209" s="2">
        <v>54</v>
      </c>
      <c r="BP209" s="2">
        <v>54</v>
      </c>
      <c r="BQ209" s="2">
        <v>-45032</v>
      </c>
      <c r="BR209" s="2">
        <v>-44994</v>
      </c>
      <c r="BS209" s="1" t="s">
        <v>278</v>
      </c>
      <c r="BV209" s="2">
        <v>9660001936</v>
      </c>
      <c r="BW209" s="2"/>
    </row>
    <row r="210" spans="3:75">
      <c r="C210" s="28">
        <f t="shared" si="46"/>
        <v>1</v>
      </c>
      <c r="D210" s="19" t="str">
        <f t="shared" si="47"/>
        <v>M22324P2BK5900</v>
      </c>
      <c r="E210" s="28">
        <f t="shared" si="48"/>
        <v>1</v>
      </c>
      <c r="F210" s="9">
        <f t="shared" si="49"/>
        <v>9660001937</v>
      </c>
      <c r="G210" s="10">
        <f t="shared" si="50"/>
        <v>44993</v>
      </c>
      <c r="H210" s="9" t="str">
        <f t="shared" si="51"/>
        <v>TVC23000094</v>
      </c>
      <c r="I210" s="11" t="str">
        <f t="shared" si="52"/>
        <v>EC225-G5(BR)|1.8.0</v>
      </c>
      <c r="J210" s="6" t="str">
        <f t="shared" si="53"/>
        <v>0150803897</v>
      </c>
      <c r="K210" s="12">
        <f t="shared" si="54"/>
        <v>5900</v>
      </c>
      <c r="L210" s="12">
        <f t="shared" si="55"/>
        <v>5900</v>
      </c>
      <c r="M210" s="6" t="str">
        <f t="shared" si="56"/>
        <v>M22324P2BK</v>
      </c>
      <c r="N210" s="6" t="str">
        <f t="shared" si="57"/>
        <v xml:space="preserve">TCLU5152215 </v>
      </c>
      <c r="O210" s="13" t="str">
        <f t="shared" si="58"/>
        <v>SUDUN3KSZ000655A</v>
      </c>
      <c r="P210" s="6">
        <f t="shared" si="59"/>
        <v>45052</v>
      </c>
      <c r="Q210" s="6" t="str">
        <f>VLOOKUP(AA210,'[1]TABELA MO'!$D:$D,1,0)</f>
        <v>M22324P2BK</v>
      </c>
      <c r="R210" s="6" t="str">
        <f t="shared" si="60"/>
        <v>PO &gt; ok!</v>
      </c>
      <c r="V210" s="3">
        <v>44993</v>
      </c>
      <c r="W210" s="2"/>
      <c r="X210" s="1" t="s">
        <v>616</v>
      </c>
      <c r="Y210" s="1" t="s">
        <v>24</v>
      </c>
      <c r="Z210" s="5" t="s">
        <v>84</v>
      </c>
      <c r="AA210" s="1" t="s">
        <v>617</v>
      </c>
      <c r="AB210" s="2">
        <v>5900</v>
      </c>
      <c r="AC210" s="1" t="s">
        <v>618</v>
      </c>
      <c r="AD210" s="1" t="s">
        <v>619</v>
      </c>
      <c r="AE210" s="1" t="s">
        <v>620</v>
      </c>
      <c r="AG210" s="1" t="s">
        <v>115</v>
      </c>
      <c r="AH210" s="1" t="s">
        <v>491</v>
      </c>
      <c r="AI210" s="1" t="s">
        <v>1147</v>
      </c>
      <c r="AJ210" s="3">
        <v>44998</v>
      </c>
      <c r="AK210" s="3">
        <v>44998</v>
      </c>
      <c r="AL210" s="3">
        <v>44998</v>
      </c>
      <c r="AM210" s="3">
        <v>44998</v>
      </c>
      <c r="AN210" s="1" t="s">
        <v>587</v>
      </c>
      <c r="AO210" s="1" t="s">
        <v>1148</v>
      </c>
      <c r="AP210" s="3">
        <v>45003</v>
      </c>
      <c r="AQ210" s="3">
        <v>45003</v>
      </c>
      <c r="AR210" s="3">
        <v>45032</v>
      </c>
      <c r="AS210" s="3">
        <v>45032</v>
      </c>
      <c r="AT210" s="1" t="s">
        <v>588</v>
      </c>
      <c r="AU210" s="1" t="s">
        <v>1149</v>
      </c>
      <c r="AV210" s="3">
        <v>45038</v>
      </c>
      <c r="AW210" s="3">
        <v>45038</v>
      </c>
      <c r="AX210" s="3">
        <v>45052</v>
      </c>
      <c r="AY210" s="3">
        <v>45052</v>
      </c>
      <c r="BB210" s="3"/>
      <c r="BC210" s="3"/>
      <c r="BD210" s="3"/>
      <c r="BE210" s="3"/>
      <c r="BF210" s="3">
        <v>45053</v>
      </c>
      <c r="BG210" s="3">
        <v>45054</v>
      </c>
      <c r="BH210" s="3">
        <v>45056</v>
      </c>
      <c r="BI210" s="3"/>
      <c r="BJ210" s="3">
        <v>45062</v>
      </c>
      <c r="BK210" s="3">
        <v>45069</v>
      </c>
      <c r="BL210" s="3"/>
      <c r="BM210" s="3"/>
      <c r="BN210" s="3">
        <v>45073</v>
      </c>
      <c r="BO210" s="2">
        <v>54</v>
      </c>
      <c r="BP210" s="2">
        <v>54</v>
      </c>
      <c r="BQ210" s="2">
        <v>-45032</v>
      </c>
      <c r="BR210" s="2">
        <v>-44993</v>
      </c>
      <c r="BS210" s="1" t="s">
        <v>278</v>
      </c>
      <c r="BV210" s="2">
        <v>9660001937</v>
      </c>
      <c r="BW210" s="2"/>
    </row>
    <row r="211" spans="3:75">
      <c r="C211" s="28">
        <f t="shared" si="46"/>
        <v>1</v>
      </c>
      <c r="D211" s="19" t="str">
        <f t="shared" si="47"/>
        <v>M22324P3BK5900</v>
      </c>
      <c r="E211" s="28">
        <f t="shared" si="48"/>
        <v>1</v>
      </c>
      <c r="F211" s="9">
        <f t="shared" si="49"/>
        <v>9660001938</v>
      </c>
      <c r="G211" s="10">
        <f t="shared" si="50"/>
        <v>44993</v>
      </c>
      <c r="H211" s="9" t="str">
        <f t="shared" si="51"/>
        <v>TVC23000095</v>
      </c>
      <c r="I211" s="11" t="str">
        <f t="shared" si="52"/>
        <v>EC225-G5(BR)|1.8.0</v>
      </c>
      <c r="J211" s="6" t="str">
        <f t="shared" si="53"/>
        <v>0150803897</v>
      </c>
      <c r="K211" s="12">
        <f t="shared" si="54"/>
        <v>5900</v>
      </c>
      <c r="L211" s="12">
        <f t="shared" si="55"/>
        <v>5900</v>
      </c>
      <c r="M211" s="6" t="str">
        <f t="shared" si="56"/>
        <v>M22324P3BK</v>
      </c>
      <c r="N211" s="6" t="str">
        <f t="shared" si="57"/>
        <v xml:space="preserve">TCKU6534616 </v>
      </c>
      <c r="O211" s="13" t="str">
        <f t="shared" si="58"/>
        <v>SUDUN3KSZ000655A</v>
      </c>
      <c r="P211" s="6">
        <f t="shared" si="59"/>
        <v>45052</v>
      </c>
      <c r="Q211" s="6" t="str">
        <f>VLOOKUP(AA211,'[1]TABELA MO'!$D:$D,1,0)</f>
        <v>M22324P3BK</v>
      </c>
      <c r="R211" s="6" t="str">
        <f t="shared" si="60"/>
        <v>PO &gt; ok!</v>
      </c>
      <c r="V211" s="3">
        <v>44993</v>
      </c>
      <c r="W211" s="2"/>
      <c r="X211" s="1" t="s">
        <v>621</v>
      </c>
      <c r="Y211" s="1" t="s">
        <v>24</v>
      </c>
      <c r="Z211" s="5" t="s">
        <v>84</v>
      </c>
      <c r="AA211" s="1" t="s">
        <v>622</v>
      </c>
      <c r="AB211" s="2">
        <v>5900</v>
      </c>
      <c r="AC211" s="1" t="s">
        <v>623</v>
      </c>
      <c r="AD211" s="1" t="s">
        <v>624</v>
      </c>
      <c r="AE211" s="1" t="s">
        <v>625</v>
      </c>
      <c r="AG211" s="1" t="s">
        <v>115</v>
      </c>
      <c r="AH211" s="1" t="s">
        <v>491</v>
      </c>
      <c r="AI211" s="1" t="s">
        <v>1147</v>
      </c>
      <c r="AJ211" s="3">
        <v>44998</v>
      </c>
      <c r="AK211" s="3">
        <v>44998</v>
      </c>
      <c r="AL211" s="3">
        <v>44998</v>
      </c>
      <c r="AM211" s="3">
        <v>44998</v>
      </c>
      <c r="AN211" s="1" t="s">
        <v>587</v>
      </c>
      <c r="AO211" s="1" t="s">
        <v>1148</v>
      </c>
      <c r="AP211" s="3">
        <v>45003</v>
      </c>
      <c r="AQ211" s="3">
        <v>45003</v>
      </c>
      <c r="AR211" s="3">
        <v>45032</v>
      </c>
      <c r="AS211" s="3">
        <v>45032</v>
      </c>
      <c r="AT211" s="1" t="s">
        <v>588</v>
      </c>
      <c r="AU211" s="1" t="s">
        <v>1149</v>
      </c>
      <c r="AV211" s="3">
        <v>45038</v>
      </c>
      <c r="AW211" s="3">
        <v>45038</v>
      </c>
      <c r="AX211" s="3">
        <v>45052</v>
      </c>
      <c r="AY211" s="3">
        <v>45052</v>
      </c>
      <c r="BB211" s="3"/>
      <c r="BC211" s="3"/>
      <c r="BD211" s="3"/>
      <c r="BE211" s="3"/>
      <c r="BF211" s="3">
        <v>45053</v>
      </c>
      <c r="BG211" s="3">
        <v>45054</v>
      </c>
      <c r="BH211" s="3">
        <v>45056</v>
      </c>
      <c r="BI211" s="3"/>
      <c r="BJ211" s="3">
        <v>45062</v>
      </c>
      <c r="BK211" s="3">
        <v>45070</v>
      </c>
      <c r="BL211" s="3"/>
      <c r="BM211" s="3"/>
      <c r="BN211" s="3">
        <v>45073</v>
      </c>
      <c r="BO211" s="2">
        <v>54</v>
      </c>
      <c r="BP211" s="2">
        <v>54</v>
      </c>
      <c r="BQ211" s="2">
        <v>-45032</v>
      </c>
      <c r="BR211" s="2">
        <v>-44993</v>
      </c>
      <c r="BS211" s="1" t="s">
        <v>278</v>
      </c>
      <c r="BV211" s="2">
        <v>9660001938</v>
      </c>
      <c r="BW211" s="2"/>
    </row>
    <row r="212" spans="3:75">
      <c r="C212" s="28">
        <f t="shared" si="46"/>
        <v>1</v>
      </c>
      <c r="D212" s="19" t="str">
        <f t="shared" si="47"/>
        <v>M2233044BK4000</v>
      </c>
      <c r="E212" s="28">
        <f t="shared" si="48"/>
        <v>2</v>
      </c>
      <c r="F212" s="9">
        <f t="shared" si="49"/>
        <v>9660001985</v>
      </c>
      <c r="G212" s="10">
        <f t="shared" si="50"/>
        <v>44993</v>
      </c>
      <c r="H212" s="9" t="str">
        <f t="shared" si="51"/>
        <v>TVC23000096</v>
      </c>
      <c r="I212" s="11" t="str">
        <f t="shared" si="52"/>
        <v>MR70X(BR)|1.8.0</v>
      </c>
      <c r="J212" s="6" t="str">
        <f t="shared" si="53"/>
        <v>0850800106</v>
      </c>
      <c r="K212" s="12">
        <f t="shared" si="54"/>
        <v>4000</v>
      </c>
      <c r="L212" s="12">
        <f t="shared" si="55"/>
        <v>10500</v>
      </c>
      <c r="M212" s="6" t="str">
        <f t="shared" si="56"/>
        <v>M2233044BK</v>
      </c>
      <c r="N212" s="6" t="str">
        <f t="shared" si="57"/>
        <v xml:space="preserve">SUDU6905931 </v>
      </c>
      <c r="O212" s="13" t="str">
        <f t="shared" si="58"/>
        <v>SUDUN3KSZ000655A</v>
      </c>
      <c r="P212" s="6">
        <f t="shared" si="59"/>
        <v>45052</v>
      </c>
      <c r="Q212" s="6" t="str">
        <f>VLOOKUP(AA212,'[1]TABELA MO'!$D:$D,1,0)</f>
        <v>M2233044BK</v>
      </c>
      <c r="R212" s="6" t="str">
        <f t="shared" si="60"/>
        <v>PO &gt; ok!</v>
      </c>
      <c r="V212" s="3">
        <v>44993</v>
      </c>
      <c r="W212" s="2"/>
      <c r="X212" s="1" t="s">
        <v>626</v>
      </c>
      <c r="Y212" s="1" t="s">
        <v>104</v>
      </c>
      <c r="Z212" s="5" t="s">
        <v>105</v>
      </c>
      <c r="AA212" s="1" t="s">
        <v>627</v>
      </c>
      <c r="AB212" s="2">
        <v>4000</v>
      </c>
      <c r="AC212" s="1" t="s">
        <v>628</v>
      </c>
      <c r="AD212" s="1" t="s">
        <v>1150</v>
      </c>
      <c r="AE212" s="1" t="s">
        <v>1151</v>
      </c>
      <c r="AG212" s="1" t="s">
        <v>115</v>
      </c>
      <c r="AH212" s="1" t="s">
        <v>491</v>
      </c>
      <c r="AI212" s="1" t="s">
        <v>1147</v>
      </c>
      <c r="AJ212" s="3">
        <v>44998</v>
      </c>
      <c r="AK212" s="3">
        <v>44998</v>
      </c>
      <c r="AL212" s="3">
        <v>44998</v>
      </c>
      <c r="AM212" s="3">
        <v>44998</v>
      </c>
      <c r="AN212" s="1" t="s">
        <v>587</v>
      </c>
      <c r="AO212" s="1" t="s">
        <v>1148</v>
      </c>
      <c r="AP212" s="3">
        <v>45003</v>
      </c>
      <c r="AQ212" s="3">
        <v>45003</v>
      </c>
      <c r="AR212" s="3">
        <v>45032</v>
      </c>
      <c r="AS212" s="3">
        <v>45032</v>
      </c>
      <c r="AT212" s="1" t="s">
        <v>588</v>
      </c>
      <c r="AU212" s="1" t="s">
        <v>1149</v>
      </c>
      <c r="AV212" s="3">
        <v>45038</v>
      </c>
      <c r="AW212" s="3">
        <v>45038</v>
      </c>
      <c r="AX212" s="3">
        <v>45052</v>
      </c>
      <c r="AY212" s="3">
        <v>45052</v>
      </c>
      <c r="BB212" s="3"/>
      <c r="BC212" s="3"/>
      <c r="BD212" s="3"/>
      <c r="BE212" s="3"/>
      <c r="BF212" s="3">
        <v>45053</v>
      </c>
      <c r="BG212" s="3">
        <v>45054</v>
      </c>
      <c r="BH212" s="3">
        <v>45056</v>
      </c>
      <c r="BI212" s="3">
        <v>45058</v>
      </c>
      <c r="BJ212" s="3">
        <v>45062</v>
      </c>
      <c r="BK212" s="3">
        <v>45059</v>
      </c>
      <c r="BL212" s="3">
        <v>45058</v>
      </c>
      <c r="BM212" s="3"/>
      <c r="BN212" s="3">
        <v>45073</v>
      </c>
      <c r="BO212" s="2">
        <v>54</v>
      </c>
      <c r="BP212" s="2">
        <v>54</v>
      </c>
      <c r="BQ212" s="2">
        <v>26</v>
      </c>
      <c r="BR212" s="2">
        <v>65</v>
      </c>
      <c r="BS212" s="1" t="s">
        <v>681</v>
      </c>
      <c r="BV212" s="2">
        <v>9660001985</v>
      </c>
      <c r="BW212" s="2"/>
    </row>
    <row r="213" spans="3:75">
      <c r="C213" s="28">
        <f t="shared" si="46"/>
        <v>3</v>
      </c>
      <c r="D213" s="19" t="str">
        <f t="shared" si="47"/>
        <v>M2233045BK6500</v>
      </c>
      <c r="E213" s="28">
        <f t="shared" si="48"/>
        <v>2</v>
      </c>
      <c r="F213" s="9">
        <f t="shared" si="49"/>
        <v>9660001985</v>
      </c>
      <c r="G213" s="10">
        <f t="shared" si="50"/>
        <v>44993</v>
      </c>
      <c r="H213" s="9" t="str">
        <f t="shared" si="51"/>
        <v>TVC23000096</v>
      </c>
      <c r="I213" s="11" t="str">
        <f t="shared" si="52"/>
        <v>EX220(BR)|1.28.0</v>
      </c>
      <c r="J213" s="6" t="str">
        <f t="shared" si="53"/>
        <v>0150804046</v>
      </c>
      <c r="K213" s="12">
        <f t="shared" si="54"/>
        <v>6500</v>
      </c>
      <c r="L213" s="12">
        <f t="shared" si="55"/>
        <v>10500</v>
      </c>
      <c r="M213" s="6" t="str">
        <f t="shared" si="56"/>
        <v>M2233045BK</v>
      </c>
      <c r="N213" s="6" t="str">
        <f t="shared" si="57"/>
        <v xml:space="preserve">SUDU6905931 </v>
      </c>
      <c r="O213" s="13" t="str">
        <f t="shared" si="58"/>
        <v>SUDUN3KSZ000655A</v>
      </c>
      <c r="P213" s="6">
        <f t="shared" si="59"/>
        <v>45052</v>
      </c>
      <c r="Q213" s="6" t="str">
        <f>VLOOKUP(AA213,'[1]TABELA MO'!$D:$D,1,0)</f>
        <v>M2233045BK</v>
      </c>
      <c r="R213" s="6" t="str">
        <f t="shared" si="60"/>
        <v>PO &gt; ok!</v>
      </c>
      <c r="V213" s="3">
        <v>44993</v>
      </c>
      <c r="W213" s="2"/>
      <c r="Y213" s="1" t="s">
        <v>589</v>
      </c>
      <c r="Z213" s="5" t="s">
        <v>566</v>
      </c>
      <c r="AA213" s="1" t="s">
        <v>590</v>
      </c>
      <c r="AB213" s="2">
        <v>6500</v>
      </c>
      <c r="AG213" s="1" t="s">
        <v>115</v>
      </c>
      <c r="AH213" s="1" t="s">
        <v>491</v>
      </c>
      <c r="AI213" s="1" t="s">
        <v>1147</v>
      </c>
      <c r="AJ213" s="3">
        <v>44998</v>
      </c>
      <c r="AK213" s="3">
        <v>44998</v>
      </c>
      <c r="AL213" s="3">
        <v>44998</v>
      </c>
      <c r="AM213" s="3">
        <v>44998</v>
      </c>
      <c r="AN213" s="1" t="s">
        <v>587</v>
      </c>
      <c r="AO213" s="1" t="s">
        <v>1148</v>
      </c>
      <c r="AP213" s="3">
        <v>45003</v>
      </c>
      <c r="AQ213" s="3">
        <v>45003</v>
      </c>
      <c r="AR213" s="3">
        <v>45032</v>
      </c>
      <c r="AS213" s="3">
        <v>45032</v>
      </c>
      <c r="AT213" s="1" t="s">
        <v>588</v>
      </c>
      <c r="AU213" s="1" t="s">
        <v>1149</v>
      </c>
      <c r="AV213" s="3">
        <v>45038</v>
      </c>
      <c r="AW213" s="3">
        <v>45038</v>
      </c>
      <c r="AX213" s="3">
        <v>45052</v>
      </c>
      <c r="AY213" s="3">
        <v>45052</v>
      </c>
      <c r="BB213" s="3"/>
      <c r="BC213" s="3"/>
      <c r="BD213" s="3"/>
      <c r="BE213" s="3"/>
      <c r="BF213" s="3">
        <v>45053</v>
      </c>
      <c r="BG213" s="3">
        <v>45054</v>
      </c>
      <c r="BH213" s="3">
        <v>45056</v>
      </c>
      <c r="BI213" s="3">
        <v>45058</v>
      </c>
      <c r="BJ213" s="3">
        <v>45062</v>
      </c>
      <c r="BK213" s="3">
        <v>45059</v>
      </c>
      <c r="BL213" s="3">
        <v>45058</v>
      </c>
      <c r="BM213" s="3"/>
      <c r="BN213" s="3">
        <v>45073</v>
      </c>
      <c r="BO213" s="2">
        <v>54</v>
      </c>
      <c r="BP213" s="2">
        <v>54</v>
      </c>
      <c r="BQ213" s="2">
        <v>26</v>
      </c>
      <c r="BR213" s="2">
        <v>65</v>
      </c>
      <c r="BS213" s="1" t="s">
        <v>681</v>
      </c>
      <c r="BV213" s="2">
        <v>9660001985</v>
      </c>
      <c r="BW213" s="2"/>
    </row>
    <row r="214" spans="3:75">
      <c r="C214" s="28">
        <f t="shared" si="46"/>
        <v>1</v>
      </c>
      <c r="D214" s="19" t="str">
        <f t="shared" si="47"/>
        <v>T&amp;R-CON-2303066 补发Deco M4机型电源彩盒Spare Parts or Quality the MO is T&amp;R-CON-2303066 补发Deco M4机型电源彩盒</v>
      </c>
      <c r="E214" s="28">
        <f t="shared" si="48"/>
        <v>1</v>
      </c>
      <c r="F214" s="9">
        <f t="shared" si="49"/>
        <v>9660001904</v>
      </c>
      <c r="G214" s="10">
        <f t="shared" si="50"/>
        <v>44993</v>
      </c>
      <c r="H214" s="9" t="str">
        <f t="shared" si="51"/>
        <v>TVC23000097</v>
      </c>
      <c r="I214" s="11" t="str">
        <f t="shared" si="52"/>
        <v>Spare Parts or Quality the MO is T&amp;R-CON-2303066 补发Deco M4机型电源彩盒</v>
      </c>
      <c r="J214" s="6" t="str">
        <f t="shared" si="53"/>
        <v>Spare Parts or Quality the MO is T&amp;R-CON-2303066 补发Deco M4机型电源彩盒</v>
      </c>
      <c r="K214" s="12" t="str">
        <f t="shared" si="54"/>
        <v>Spare Parts or Quality the MO is T&amp;R-CON-2303066 补发Deco M4机型电源彩盒</v>
      </c>
      <c r="L214" s="12">
        <f t="shared" si="55"/>
        <v>0</v>
      </c>
      <c r="M214" s="6" t="str">
        <f t="shared" si="56"/>
        <v>T&amp;R-CON-2303066 补发Deco M4机型电源彩盒</v>
      </c>
      <c r="N214" s="6" t="str">
        <f t="shared" si="57"/>
        <v xml:space="preserve">SUDU6905931 </v>
      </c>
      <c r="O214" s="13" t="str">
        <f t="shared" si="58"/>
        <v>SUDUN3KSZ000655A</v>
      </c>
      <c r="P214" s="6">
        <f t="shared" si="59"/>
        <v>45052</v>
      </c>
      <c r="Q214" s="6" t="e">
        <f>VLOOKUP(AA214,'[1]TABELA MO'!$D:$D,1,0)</f>
        <v>#N/A</v>
      </c>
      <c r="R214" s="6" t="str">
        <f t="shared" si="60"/>
        <v>PO &gt; ok!</v>
      </c>
      <c r="V214" s="3">
        <v>44993</v>
      </c>
      <c r="W214" s="2"/>
      <c r="X214" s="1" t="s">
        <v>629</v>
      </c>
      <c r="Z214" s="5"/>
      <c r="AA214" s="1" t="s">
        <v>630</v>
      </c>
      <c r="AB214" s="2"/>
      <c r="AG214" s="1" t="s">
        <v>115</v>
      </c>
      <c r="AH214" s="1" t="s">
        <v>491</v>
      </c>
      <c r="AI214" s="1" t="s">
        <v>1147</v>
      </c>
      <c r="AJ214" s="3">
        <v>44998</v>
      </c>
      <c r="AK214" s="3">
        <v>44998</v>
      </c>
      <c r="AL214" s="3">
        <v>44998</v>
      </c>
      <c r="AM214" s="3">
        <v>44998</v>
      </c>
      <c r="AN214" s="1" t="s">
        <v>587</v>
      </c>
      <c r="AO214" s="1" t="s">
        <v>1148</v>
      </c>
      <c r="AP214" s="3">
        <v>45003</v>
      </c>
      <c r="AQ214" s="3">
        <v>45003</v>
      </c>
      <c r="AR214" s="3">
        <v>45032</v>
      </c>
      <c r="AS214" s="3">
        <v>45032</v>
      </c>
      <c r="AT214" s="1" t="s">
        <v>588</v>
      </c>
      <c r="AU214" s="1" t="s">
        <v>1149</v>
      </c>
      <c r="AV214" s="3">
        <v>45038</v>
      </c>
      <c r="AW214" s="3">
        <v>45038</v>
      </c>
      <c r="AX214" s="3">
        <v>45052</v>
      </c>
      <c r="AY214" s="3">
        <v>45052</v>
      </c>
      <c r="BB214" s="3"/>
      <c r="BC214" s="3"/>
      <c r="BD214" s="3"/>
      <c r="BE214" s="3"/>
      <c r="BF214" s="3">
        <v>45053</v>
      </c>
      <c r="BG214" s="3">
        <v>45054</v>
      </c>
      <c r="BH214" s="3">
        <v>45056</v>
      </c>
      <c r="BI214" s="3">
        <v>45058</v>
      </c>
      <c r="BJ214" s="3">
        <v>45062</v>
      </c>
      <c r="BK214" s="3">
        <v>45059</v>
      </c>
      <c r="BL214" s="3">
        <v>45058</v>
      </c>
      <c r="BM214" s="3"/>
      <c r="BN214" s="3">
        <v>45073</v>
      </c>
      <c r="BO214" s="2">
        <v>54</v>
      </c>
      <c r="BP214" s="2">
        <v>54</v>
      </c>
      <c r="BQ214" s="2">
        <v>26</v>
      </c>
      <c r="BR214" s="2">
        <v>65</v>
      </c>
      <c r="BS214" s="1" t="s">
        <v>681</v>
      </c>
      <c r="BV214" s="2">
        <v>9660001904</v>
      </c>
      <c r="BW214" s="2"/>
    </row>
    <row r="215" spans="3:75">
      <c r="C215" s="28">
        <f t="shared" si="46"/>
        <v>3</v>
      </c>
      <c r="D215" s="19" t="str">
        <f t="shared" si="47"/>
        <v>M2233045BK6500</v>
      </c>
      <c r="E215" s="28">
        <f t="shared" si="48"/>
        <v>1</v>
      </c>
      <c r="F215" s="9">
        <f t="shared" si="49"/>
        <v>9660001986</v>
      </c>
      <c r="G215" s="10">
        <f t="shared" si="50"/>
        <v>44994</v>
      </c>
      <c r="H215" s="9" t="str">
        <f t="shared" si="51"/>
        <v>TVC23000098</v>
      </c>
      <c r="I215" s="11" t="str">
        <f t="shared" si="52"/>
        <v>EX220(BR)|1.28.0</v>
      </c>
      <c r="J215" s="6" t="str">
        <f t="shared" si="53"/>
        <v>0150804046</v>
      </c>
      <c r="K215" s="12">
        <f t="shared" si="54"/>
        <v>6500</v>
      </c>
      <c r="L215" s="12">
        <f t="shared" si="55"/>
        <v>6500</v>
      </c>
      <c r="M215" s="6" t="str">
        <f t="shared" si="56"/>
        <v>M2233045BK</v>
      </c>
      <c r="N215" s="6" t="str">
        <f t="shared" si="57"/>
        <v xml:space="preserve">TGBU6786438 </v>
      </c>
      <c r="O215" s="13" t="str">
        <f t="shared" si="58"/>
        <v>SUDUN3KSZ000655A</v>
      </c>
      <c r="P215" s="6">
        <f t="shared" si="59"/>
        <v>45052</v>
      </c>
      <c r="Q215" s="6" t="str">
        <f>VLOOKUP(AA215,'[1]TABELA MO'!$D:$D,1,0)</f>
        <v>M2233045BK</v>
      </c>
      <c r="R215" s="6" t="str">
        <f t="shared" si="60"/>
        <v>PO &gt; ok!</v>
      </c>
      <c r="V215" s="3">
        <v>44994</v>
      </c>
      <c r="W215" s="2"/>
      <c r="X215" s="1" t="s">
        <v>631</v>
      </c>
      <c r="Y215" s="1" t="s">
        <v>589</v>
      </c>
      <c r="Z215" s="5" t="s">
        <v>566</v>
      </c>
      <c r="AA215" s="1" t="s">
        <v>590</v>
      </c>
      <c r="AB215" s="2">
        <v>6500</v>
      </c>
      <c r="AC215" s="1" t="s">
        <v>632</v>
      </c>
      <c r="AD215" s="1" t="s">
        <v>633</v>
      </c>
      <c r="AE215" s="1" t="s">
        <v>634</v>
      </c>
      <c r="AG215" s="1" t="s">
        <v>115</v>
      </c>
      <c r="AH215" s="1" t="s">
        <v>491</v>
      </c>
      <c r="AI215" s="1" t="s">
        <v>1147</v>
      </c>
      <c r="AJ215" s="3">
        <v>44998</v>
      </c>
      <c r="AK215" s="3">
        <v>44998</v>
      </c>
      <c r="AL215" s="3">
        <v>44998</v>
      </c>
      <c r="AM215" s="3">
        <v>44998</v>
      </c>
      <c r="AN215" s="1" t="s">
        <v>587</v>
      </c>
      <c r="AO215" s="1" t="s">
        <v>1148</v>
      </c>
      <c r="AP215" s="3">
        <v>45003</v>
      </c>
      <c r="AQ215" s="3">
        <v>45003</v>
      </c>
      <c r="AR215" s="3">
        <v>45032</v>
      </c>
      <c r="AS215" s="3">
        <v>45032</v>
      </c>
      <c r="AT215" s="1" t="s">
        <v>588</v>
      </c>
      <c r="AU215" s="1" t="s">
        <v>1149</v>
      </c>
      <c r="AV215" s="3">
        <v>45038</v>
      </c>
      <c r="AW215" s="3">
        <v>45038</v>
      </c>
      <c r="AX215" s="3">
        <v>45052</v>
      </c>
      <c r="AY215" s="3">
        <v>45052</v>
      </c>
      <c r="BB215" s="3"/>
      <c r="BC215" s="3"/>
      <c r="BD215" s="3"/>
      <c r="BE215" s="3"/>
      <c r="BF215" s="3">
        <v>45053</v>
      </c>
      <c r="BG215" s="3">
        <v>45054</v>
      </c>
      <c r="BH215" s="3">
        <v>45056</v>
      </c>
      <c r="BI215" s="3">
        <v>45061</v>
      </c>
      <c r="BJ215" s="3">
        <v>45062</v>
      </c>
      <c r="BK215" s="3">
        <v>45062</v>
      </c>
      <c r="BL215" s="3">
        <v>45061</v>
      </c>
      <c r="BM215" s="3"/>
      <c r="BN215" s="3">
        <v>45073</v>
      </c>
      <c r="BO215" s="2">
        <v>54</v>
      </c>
      <c r="BP215" s="2">
        <v>54</v>
      </c>
      <c r="BQ215" s="2">
        <v>29</v>
      </c>
      <c r="BR215" s="2">
        <v>67</v>
      </c>
      <c r="BS215" s="1" t="s">
        <v>681</v>
      </c>
      <c r="BV215" s="2">
        <v>9660001986</v>
      </c>
      <c r="BW215" s="2"/>
    </row>
    <row r="216" spans="3:75">
      <c r="C216" s="28">
        <f t="shared" si="46"/>
        <v>2</v>
      </c>
      <c r="D216" s="19" t="str">
        <f t="shared" si="47"/>
        <v>M2233190BK10200</v>
      </c>
      <c r="E216" s="28">
        <f t="shared" si="48"/>
        <v>1</v>
      </c>
      <c r="F216" s="9">
        <f t="shared" si="49"/>
        <v>9660001987</v>
      </c>
      <c r="G216" s="10">
        <f t="shared" si="50"/>
        <v>45000</v>
      </c>
      <c r="H216" s="9" t="str">
        <f t="shared" si="51"/>
        <v>TVC23000102</v>
      </c>
      <c r="I216" s="11" t="str">
        <f t="shared" si="52"/>
        <v>EC225-G5(BR)|1.8.0</v>
      </c>
      <c r="J216" s="6" t="str">
        <f t="shared" si="53"/>
        <v>0150803897</v>
      </c>
      <c r="K216" s="12">
        <f t="shared" si="54"/>
        <v>10200</v>
      </c>
      <c r="L216" s="12">
        <f t="shared" si="55"/>
        <v>10200</v>
      </c>
      <c r="M216" s="6" t="str">
        <f t="shared" si="56"/>
        <v>M2233190BK</v>
      </c>
      <c r="N216" s="6" t="str">
        <f t="shared" si="57"/>
        <v xml:space="preserve">CMAU7495713 </v>
      </c>
      <c r="O216" s="13" t="str">
        <f t="shared" si="58"/>
        <v>SZX230177644</v>
      </c>
      <c r="P216" s="6">
        <f t="shared" si="59"/>
        <v>45056</v>
      </c>
      <c r="Q216" s="6" t="str">
        <f>VLOOKUP(AA216,'[1]TABELA MO'!$D:$D,1,0)</f>
        <v>M2233190BK</v>
      </c>
      <c r="R216" s="6" t="str">
        <f t="shared" si="60"/>
        <v>PO &gt; ok!</v>
      </c>
      <c r="V216" s="3">
        <v>45000</v>
      </c>
      <c r="W216" s="2">
        <v>76</v>
      </c>
      <c r="X216" s="1" t="s">
        <v>1163</v>
      </c>
      <c r="Y216" s="1" t="s">
        <v>24</v>
      </c>
      <c r="Z216" s="5" t="s">
        <v>84</v>
      </c>
      <c r="AA216" s="1" t="s">
        <v>1164</v>
      </c>
      <c r="AB216" s="2">
        <v>10200</v>
      </c>
      <c r="AC216" s="1" t="s">
        <v>1165</v>
      </c>
      <c r="AD216" s="1" t="s">
        <v>1166</v>
      </c>
      <c r="AE216" s="1" t="s">
        <v>1167</v>
      </c>
      <c r="AF216" s="2" t="s">
        <v>1168</v>
      </c>
      <c r="AG216" s="1" t="s">
        <v>996</v>
      </c>
      <c r="AH216" s="1" t="s">
        <v>891</v>
      </c>
      <c r="AI216" s="1" t="s">
        <v>1169</v>
      </c>
      <c r="AJ216" s="3">
        <v>45006</v>
      </c>
      <c r="AK216" s="3">
        <v>45006</v>
      </c>
      <c r="AL216" s="3">
        <v>45045</v>
      </c>
      <c r="AM216" s="3">
        <v>45045</v>
      </c>
      <c r="AN216" s="1" t="s">
        <v>882</v>
      </c>
      <c r="AO216" s="1" t="s">
        <v>1205</v>
      </c>
      <c r="AP216" s="3">
        <v>45047</v>
      </c>
      <c r="AQ216" s="3">
        <v>45047</v>
      </c>
      <c r="AR216" s="3">
        <v>45056</v>
      </c>
      <c r="AS216" s="3">
        <v>45056</v>
      </c>
      <c r="AV216" s="3"/>
      <c r="AW216" s="3"/>
      <c r="AX216" s="3"/>
      <c r="AY216" s="3"/>
      <c r="BB216" s="3"/>
      <c r="BC216" s="3"/>
      <c r="BD216" s="3"/>
      <c r="BE216" s="3"/>
      <c r="BF216" s="3">
        <v>45057</v>
      </c>
      <c r="BG216" s="3">
        <v>45058</v>
      </c>
      <c r="BH216" s="3">
        <v>45061</v>
      </c>
      <c r="BI216" s="3"/>
      <c r="BJ216" s="3">
        <v>45066</v>
      </c>
      <c r="BK216" s="3">
        <v>45068</v>
      </c>
      <c r="BL216" s="3"/>
      <c r="BM216" s="3"/>
      <c r="BN216" s="3">
        <v>45077</v>
      </c>
      <c r="BO216" s="2">
        <v>50</v>
      </c>
      <c r="BP216" s="2">
        <v>50</v>
      </c>
      <c r="BQ216" s="2">
        <v>-45056</v>
      </c>
      <c r="BR216" s="2">
        <v>-45000</v>
      </c>
      <c r="BS216" s="1" t="s">
        <v>278</v>
      </c>
      <c r="BV216" s="2">
        <v>9660001987</v>
      </c>
      <c r="BW216" s="2"/>
    </row>
    <row r="217" spans="3:75">
      <c r="C217" s="28">
        <f t="shared" si="46"/>
        <v>2</v>
      </c>
      <c r="D217" s="19" t="str">
        <f t="shared" si="47"/>
        <v>M2233190BK10200</v>
      </c>
      <c r="E217" s="28">
        <f t="shared" si="48"/>
        <v>2</v>
      </c>
      <c r="F217" s="9">
        <f t="shared" si="49"/>
        <v>9660001988</v>
      </c>
      <c r="G217" s="10">
        <f t="shared" si="50"/>
        <v>45000</v>
      </c>
      <c r="H217" s="9" t="str">
        <f t="shared" si="51"/>
        <v>TVC23000103</v>
      </c>
      <c r="I217" s="11" t="str">
        <f t="shared" si="52"/>
        <v>EC225-G5(BR)|1.8.0</v>
      </c>
      <c r="J217" s="6" t="str">
        <f t="shared" si="53"/>
        <v>0150803897</v>
      </c>
      <c r="K217" s="12">
        <f t="shared" si="54"/>
        <v>10200</v>
      </c>
      <c r="L217" s="12">
        <f t="shared" si="55"/>
        <v>11900</v>
      </c>
      <c r="M217" s="6" t="str">
        <f t="shared" si="56"/>
        <v>M2233190BK</v>
      </c>
      <c r="N217" s="6" t="str">
        <f t="shared" si="57"/>
        <v xml:space="preserve">CMAU7518104 </v>
      </c>
      <c r="O217" s="13" t="str">
        <f t="shared" si="58"/>
        <v>SZX230177644</v>
      </c>
      <c r="P217" s="6">
        <f t="shared" si="59"/>
        <v>45056</v>
      </c>
      <c r="Q217" s="6" t="str">
        <f>VLOOKUP(AA217,'[1]TABELA MO'!$D:$D,1,0)</f>
        <v>M2233190BK</v>
      </c>
      <c r="R217" s="6" t="str">
        <f t="shared" si="60"/>
        <v>PO &gt; ok!</v>
      </c>
      <c r="V217" s="3">
        <v>45000</v>
      </c>
      <c r="W217" s="2"/>
      <c r="X217" s="1" t="s">
        <v>1171</v>
      </c>
      <c r="Y217" s="1" t="s">
        <v>24</v>
      </c>
      <c r="Z217" s="5" t="s">
        <v>84</v>
      </c>
      <c r="AA217" s="1" t="s">
        <v>1164</v>
      </c>
      <c r="AB217" s="2">
        <v>10200</v>
      </c>
      <c r="AC217" s="1" t="s">
        <v>1172</v>
      </c>
      <c r="AD217" s="1" t="s">
        <v>1173</v>
      </c>
      <c r="AE217" s="1" t="s">
        <v>1174</v>
      </c>
      <c r="AF217" s="2"/>
      <c r="AG217" s="1" t="s">
        <v>996</v>
      </c>
      <c r="AH217" s="1" t="s">
        <v>891</v>
      </c>
      <c r="AI217" s="1" t="s">
        <v>1169</v>
      </c>
      <c r="AJ217" s="3">
        <v>45006</v>
      </c>
      <c r="AK217" s="3">
        <v>45006</v>
      </c>
      <c r="AL217" s="3">
        <v>45045</v>
      </c>
      <c r="AM217" s="3">
        <v>45045</v>
      </c>
      <c r="AN217" s="1" t="s">
        <v>882</v>
      </c>
      <c r="AO217" s="1" t="s">
        <v>1205</v>
      </c>
      <c r="AP217" s="3">
        <v>45047</v>
      </c>
      <c r="AQ217" s="3">
        <v>45047</v>
      </c>
      <c r="AR217" s="3">
        <v>45056</v>
      </c>
      <c r="AS217" s="3">
        <v>45056</v>
      </c>
      <c r="AV217" s="3"/>
      <c r="AW217" s="3"/>
      <c r="AX217" s="3"/>
      <c r="AY217" s="3"/>
      <c r="BB217" s="3"/>
      <c r="BC217" s="3"/>
      <c r="BD217" s="3"/>
      <c r="BE217" s="3"/>
      <c r="BF217" s="3">
        <v>45057</v>
      </c>
      <c r="BG217" s="3">
        <v>45058</v>
      </c>
      <c r="BH217" s="3">
        <v>45061</v>
      </c>
      <c r="BI217" s="3"/>
      <c r="BJ217" s="3">
        <v>45066</v>
      </c>
      <c r="BK217" s="3">
        <v>45064</v>
      </c>
      <c r="BL217" s="3"/>
      <c r="BM217" s="3"/>
      <c r="BN217" s="3">
        <v>45077</v>
      </c>
      <c r="BO217" s="2">
        <v>50</v>
      </c>
      <c r="BP217" s="2">
        <v>50</v>
      </c>
      <c r="BQ217" s="2">
        <v>-45056</v>
      </c>
      <c r="BR217" s="2">
        <v>-45000</v>
      </c>
      <c r="BS217" s="1" t="s">
        <v>278</v>
      </c>
      <c r="BV217" s="2">
        <v>9660001988</v>
      </c>
    </row>
    <row r="218" spans="3:75">
      <c r="C218" s="28">
        <f t="shared" si="46"/>
        <v>1</v>
      </c>
      <c r="D218" s="19" t="str">
        <f t="shared" si="47"/>
        <v>M22331K9BK1700</v>
      </c>
      <c r="E218" s="28">
        <f t="shared" si="48"/>
        <v>2</v>
      </c>
      <c r="F218" s="9">
        <f t="shared" si="49"/>
        <v>9660001988</v>
      </c>
      <c r="G218" s="10">
        <f t="shared" si="50"/>
        <v>45000</v>
      </c>
      <c r="H218" s="9" t="str">
        <f t="shared" si="51"/>
        <v>TVC23000103</v>
      </c>
      <c r="I218" s="11" t="str">
        <f t="shared" si="52"/>
        <v>EX220(BR)|1.28.0</v>
      </c>
      <c r="J218" s="6" t="str">
        <f t="shared" si="53"/>
        <v>0150804046</v>
      </c>
      <c r="K218" s="12">
        <f t="shared" si="54"/>
        <v>1700</v>
      </c>
      <c r="L218" s="12">
        <f t="shared" si="55"/>
        <v>11900</v>
      </c>
      <c r="M218" s="6" t="str">
        <f t="shared" si="56"/>
        <v>M22331K9BK</v>
      </c>
      <c r="N218" s="6" t="str">
        <f t="shared" si="57"/>
        <v xml:space="preserve">CMAU7518104 </v>
      </c>
      <c r="O218" s="13" t="str">
        <f t="shared" si="58"/>
        <v>SZX230177644</v>
      </c>
      <c r="P218" s="6">
        <f t="shared" si="59"/>
        <v>45056</v>
      </c>
      <c r="Q218" s="6" t="str">
        <f>VLOOKUP(AA218,'[1]TABELA MO'!$D:$D,1,0)</f>
        <v>M22331K9BK</v>
      </c>
      <c r="R218" s="6" t="str">
        <f t="shared" si="60"/>
        <v>PO &gt; ok!</v>
      </c>
      <c r="V218" s="3">
        <v>45000</v>
      </c>
      <c r="W218" s="2"/>
      <c r="Y218" s="1" t="s">
        <v>589</v>
      </c>
      <c r="Z218" s="5" t="s">
        <v>566</v>
      </c>
      <c r="AA218" s="1" t="s">
        <v>1175</v>
      </c>
      <c r="AB218" s="2">
        <v>1700</v>
      </c>
      <c r="AF218" s="2"/>
      <c r="AG218" s="1" t="s">
        <v>996</v>
      </c>
      <c r="AH218" s="1" t="s">
        <v>891</v>
      </c>
      <c r="AI218" s="1" t="s">
        <v>1169</v>
      </c>
      <c r="AJ218" s="3">
        <v>45006</v>
      </c>
      <c r="AK218" s="3">
        <v>45006</v>
      </c>
      <c r="AL218" s="3">
        <v>45045</v>
      </c>
      <c r="AM218" s="3">
        <v>45045</v>
      </c>
      <c r="AN218" s="1" t="s">
        <v>882</v>
      </c>
      <c r="AO218" s="1" t="s">
        <v>1205</v>
      </c>
      <c r="AP218" s="3">
        <v>45047</v>
      </c>
      <c r="AQ218" s="3">
        <v>45047</v>
      </c>
      <c r="AR218" s="3">
        <v>45056</v>
      </c>
      <c r="AS218" s="3">
        <v>45056</v>
      </c>
      <c r="AV218" s="3"/>
      <c r="AW218" s="3"/>
      <c r="AX218" s="3"/>
      <c r="AY218" s="3"/>
      <c r="BB218" s="3"/>
      <c r="BC218" s="3"/>
      <c r="BD218" s="3"/>
      <c r="BE218" s="3"/>
      <c r="BF218" s="3">
        <v>45057</v>
      </c>
      <c r="BG218" s="3">
        <v>45058</v>
      </c>
      <c r="BH218" s="3">
        <v>45061</v>
      </c>
      <c r="BI218" s="3"/>
      <c r="BJ218" s="3">
        <v>45066</v>
      </c>
      <c r="BK218" s="3">
        <v>45064</v>
      </c>
      <c r="BL218" s="3"/>
      <c r="BM218" s="3"/>
      <c r="BN218" s="3">
        <v>45077</v>
      </c>
      <c r="BO218" s="2">
        <v>50</v>
      </c>
      <c r="BP218" s="2">
        <v>50</v>
      </c>
      <c r="BQ218" s="2">
        <v>-45056</v>
      </c>
      <c r="BR218" s="2">
        <v>-45000</v>
      </c>
      <c r="BS218" s="1" t="s">
        <v>278</v>
      </c>
      <c r="BV218" s="2">
        <v>9660001988</v>
      </c>
    </row>
    <row r="219" spans="3:75">
      <c r="C219" s="28">
        <f t="shared" si="46"/>
        <v>1</v>
      </c>
      <c r="D219" s="19" t="str">
        <f t="shared" si="47"/>
        <v>M22331T0BK8700</v>
      </c>
      <c r="E219" s="28">
        <f t="shared" si="48"/>
        <v>1</v>
      </c>
      <c r="F219" s="9">
        <f t="shared" si="49"/>
        <v>9660002011</v>
      </c>
      <c r="G219" s="10">
        <f t="shared" si="50"/>
        <v>45001</v>
      </c>
      <c r="H219" s="9" t="str">
        <f t="shared" si="51"/>
        <v>TVC23000104</v>
      </c>
      <c r="I219" s="11" t="str">
        <f t="shared" si="52"/>
        <v>MR30G(BR)|1.28.0</v>
      </c>
      <c r="J219" s="6" t="str">
        <f t="shared" si="53"/>
        <v>0850800096</v>
      </c>
      <c r="K219" s="12">
        <f t="shared" si="54"/>
        <v>8700</v>
      </c>
      <c r="L219" s="12">
        <f t="shared" si="55"/>
        <v>8700</v>
      </c>
      <c r="M219" s="6" t="str">
        <f t="shared" si="56"/>
        <v>M22331T0BK</v>
      </c>
      <c r="N219" s="6" t="str">
        <f t="shared" si="57"/>
        <v xml:space="preserve">TCNU2676638 </v>
      </c>
      <c r="O219" s="13" t="str">
        <f t="shared" si="58"/>
        <v>SZX230177644</v>
      </c>
      <c r="P219" s="6">
        <f t="shared" si="59"/>
        <v>45056</v>
      </c>
      <c r="Q219" s="6" t="str">
        <f>VLOOKUP(AA219,'[1]TABELA MO'!$D:$D,1,0)</f>
        <v>M22331T0BK</v>
      </c>
      <c r="R219" s="6" t="str">
        <f t="shared" si="60"/>
        <v>PO &gt; ok!</v>
      </c>
      <c r="V219" s="3">
        <v>45001</v>
      </c>
      <c r="W219" s="2"/>
      <c r="X219" s="1" t="s">
        <v>1176</v>
      </c>
      <c r="Y219" s="1" t="s">
        <v>27</v>
      </c>
      <c r="Z219" s="5" t="s">
        <v>89</v>
      </c>
      <c r="AA219" s="1" t="s">
        <v>1177</v>
      </c>
      <c r="AB219" s="2">
        <v>8700</v>
      </c>
      <c r="AC219" s="1" t="s">
        <v>1178</v>
      </c>
      <c r="AD219" s="1" t="s">
        <v>1179</v>
      </c>
      <c r="AE219" s="1" t="s">
        <v>1180</v>
      </c>
      <c r="AF219" s="2"/>
      <c r="AG219" s="1" t="s">
        <v>996</v>
      </c>
      <c r="AH219" s="1" t="s">
        <v>891</v>
      </c>
      <c r="AI219" s="1" t="s">
        <v>1169</v>
      </c>
      <c r="AJ219" s="3">
        <v>45006</v>
      </c>
      <c r="AK219" s="3">
        <v>45006</v>
      </c>
      <c r="AL219" s="3">
        <v>45045</v>
      </c>
      <c r="AM219" s="3">
        <v>45045</v>
      </c>
      <c r="AN219" s="1" t="s">
        <v>882</v>
      </c>
      <c r="AO219" s="1" t="s">
        <v>1205</v>
      </c>
      <c r="AP219" s="3">
        <v>45047</v>
      </c>
      <c r="AQ219" s="3">
        <v>45047</v>
      </c>
      <c r="AR219" s="3">
        <v>45056</v>
      </c>
      <c r="AS219" s="3">
        <v>45056</v>
      </c>
      <c r="AV219" s="3"/>
      <c r="AW219" s="3"/>
      <c r="AX219" s="3"/>
      <c r="AY219" s="3"/>
      <c r="BB219" s="3"/>
      <c r="BC219" s="3"/>
      <c r="BD219" s="3"/>
      <c r="BE219" s="3"/>
      <c r="BF219" s="3">
        <v>45057</v>
      </c>
      <c r="BG219" s="3">
        <v>45058</v>
      </c>
      <c r="BH219" s="3">
        <v>45061</v>
      </c>
      <c r="BI219" s="3"/>
      <c r="BJ219" s="3">
        <v>45066</v>
      </c>
      <c r="BK219" s="3">
        <v>45069</v>
      </c>
      <c r="BL219" s="3"/>
      <c r="BM219" s="3"/>
      <c r="BN219" s="3">
        <v>45077</v>
      </c>
      <c r="BO219" s="2">
        <v>50</v>
      </c>
      <c r="BP219" s="2">
        <v>50</v>
      </c>
      <c r="BQ219" s="2">
        <v>-45056</v>
      </c>
      <c r="BR219" s="2">
        <v>-45001</v>
      </c>
      <c r="BS219" s="1" t="s">
        <v>278</v>
      </c>
      <c r="BV219" s="2">
        <v>9660002011</v>
      </c>
    </row>
    <row r="220" spans="3:75">
      <c r="C220" s="28">
        <f t="shared" si="46"/>
        <v>1</v>
      </c>
      <c r="D220" s="19" t="str">
        <f t="shared" si="47"/>
        <v>M22331T1BK8700</v>
      </c>
      <c r="E220" s="28">
        <f t="shared" si="48"/>
        <v>1</v>
      </c>
      <c r="F220" s="9">
        <f t="shared" si="49"/>
        <v>9660002012</v>
      </c>
      <c r="G220" s="10">
        <f t="shared" si="50"/>
        <v>45001</v>
      </c>
      <c r="H220" s="9" t="str">
        <f t="shared" si="51"/>
        <v>TVC23000105</v>
      </c>
      <c r="I220" s="11" t="str">
        <f t="shared" si="52"/>
        <v>MR30G(BR)|1.28.0</v>
      </c>
      <c r="J220" s="6" t="str">
        <f t="shared" si="53"/>
        <v>0850800096</v>
      </c>
      <c r="K220" s="12">
        <f t="shared" si="54"/>
        <v>8700</v>
      </c>
      <c r="L220" s="12">
        <f t="shared" si="55"/>
        <v>8700</v>
      </c>
      <c r="M220" s="6" t="str">
        <f t="shared" si="56"/>
        <v>M22331T1BK</v>
      </c>
      <c r="N220" s="6" t="str">
        <f t="shared" si="57"/>
        <v xml:space="preserve">CMAU7391160			</v>
      </c>
      <c r="O220" s="13" t="str">
        <f t="shared" si="58"/>
        <v>SZX230177644</v>
      </c>
      <c r="P220" s="6">
        <f t="shared" si="59"/>
        <v>45056</v>
      </c>
      <c r="Q220" s="6" t="str">
        <f>VLOOKUP(AA220,'[1]TABELA MO'!$D:$D,1,0)</f>
        <v>M22331T1BK</v>
      </c>
      <c r="R220" s="6" t="str">
        <f t="shared" si="60"/>
        <v>PO &gt; ok!</v>
      </c>
      <c r="V220" s="3">
        <v>45001</v>
      </c>
      <c r="W220" s="2"/>
      <c r="X220" s="1" t="s">
        <v>1181</v>
      </c>
      <c r="Y220" s="1" t="s">
        <v>27</v>
      </c>
      <c r="Z220" s="5" t="s">
        <v>89</v>
      </c>
      <c r="AA220" s="1" t="s">
        <v>1182</v>
      </c>
      <c r="AB220" s="2">
        <v>8700</v>
      </c>
      <c r="AC220" s="1" t="s">
        <v>1183</v>
      </c>
      <c r="AD220" s="1" t="s">
        <v>1184</v>
      </c>
      <c r="AE220" s="1" t="s">
        <v>1185</v>
      </c>
      <c r="AF220" s="2"/>
      <c r="AG220" s="1" t="s">
        <v>996</v>
      </c>
      <c r="AH220" s="1" t="s">
        <v>891</v>
      </c>
      <c r="AI220" s="1" t="s">
        <v>1169</v>
      </c>
      <c r="AJ220" s="3">
        <v>45006</v>
      </c>
      <c r="AK220" s="3">
        <v>45006</v>
      </c>
      <c r="AL220" s="3">
        <v>45045</v>
      </c>
      <c r="AM220" s="3">
        <v>45045</v>
      </c>
      <c r="AN220" s="1" t="s">
        <v>882</v>
      </c>
      <c r="AO220" s="1" t="s">
        <v>1205</v>
      </c>
      <c r="AP220" s="3">
        <v>45047</v>
      </c>
      <c r="AQ220" s="3">
        <v>45047</v>
      </c>
      <c r="AR220" s="3">
        <v>45056</v>
      </c>
      <c r="AS220" s="3">
        <v>45056</v>
      </c>
      <c r="AV220" s="3"/>
      <c r="AW220" s="3"/>
      <c r="AX220" s="3"/>
      <c r="AY220" s="3"/>
      <c r="BB220" s="3"/>
      <c r="BC220" s="3"/>
      <c r="BD220" s="3"/>
      <c r="BE220" s="3"/>
      <c r="BF220" s="3">
        <v>45057</v>
      </c>
      <c r="BG220" s="3">
        <v>45058</v>
      </c>
      <c r="BH220" s="3">
        <v>45061</v>
      </c>
      <c r="BI220" s="3"/>
      <c r="BJ220" s="3">
        <v>45066</v>
      </c>
      <c r="BK220" s="3">
        <v>45070</v>
      </c>
      <c r="BL220" s="3"/>
      <c r="BM220" s="3"/>
      <c r="BN220" s="3">
        <v>45077</v>
      </c>
      <c r="BO220" s="2">
        <v>50</v>
      </c>
      <c r="BP220" s="2">
        <v>50</v>
      </c>
      <c r="BQ220" s="2">
        <v>-45056</v>
      </c>
      <c r="BR220" s="2">
        <v>-45001</v>
      </c>
      <c r="BS220" s="1" t="s">
        <v>278</v>
      </c>
      <c r="BV220" s="2">
        <v>9660002012</v>
      </c>
    </row>
    <row r="221" spans="3:75">
      <c r="C221" s="28">
        <f t="shared" si="46"/>
        <v>1</v>
      </c>
      <c r="D221" s="19" t="str">
        <f t="shared" si="47"/>
        <v>M22331T2BK7100</v>
      </c>
      <c r="E221" s="28">
        <f t="shared" si="48"/>
        <v>1</v>
      </c>
      <c r="F221" s="9">
        <f t="shared" si="49"/>
        <v>9660001989</v>
      </c>
      <c r="G221" s="10">
        <f t="shared" si="50"/>
        <v>45000</v>
      </c>
      <c r="H221" s="9" t="str">
        <f t="shared" si="51"/>
        <v>TVC23000106</v>
      </c>
      <c r="I221" s="11" t="str">
        <f t="shared" si="52"/>
        <v>EC220-G5(BR)|3.8.0</v>
      </c>
      <c r="J221" s="6" t="str">
        <f t="shared" si="53"/>
        <v>0150803952</v>
      </c>
      <c r="K221" s="12">
        <f t="shared" si="54"/>
        <v>7100</v>
      </c>
      <c r="L221" s="12">
        <f t="shared" si="55"/>
        <v>7100</v>
      </c>
      <c r="M221" s="6" t="str">
        <f t="shared" si="56"/>
        <v>M22331T2BK</v>
      </c>
      <c r="N221" s="6" t="str">
        <f t="shared" si="57"/>
        <v xml:space="preserve">TGBU5204614			</v>
      </c>
      <c r="O221" s="13" t="str">
        <f t="shared" si="58"/>
        <v>SZX230177644</v>
      </c>
      <c r="P221" s="6">
        <f t="shared" si="59"/>
        <v>45056</v>
      </c>
      <c r="Q221" s="6" t="str">
        <f>VLOOKUP(AA221,'[1]TABELA MO'!$D:$D,1,0)</f>
        <v>M22331T2BK</v>
      </c>
      <c r="R221" s="6" t="str">
        <f t="shared" si="60"/>
        <v>PO &gt; ok!</v>
      </c>
      <c r="V221" s="3">
        <v>45000</v>
      </c>
      <c r="W221" s="2"/>
      <c r="X221" s="1" t="s">
        <v>1186</v>
      </c>
      <c r="Y221" s="1" t="s">
        <v>171</v>
      </c>
      <c r="Z221" s="5" t="s">
        <v>178</v>
      </c>
      <c r="AA221" s="1" t="s">
        <v>1187</v>
      </c>
      <c r="AB221" s="2">
        <v>7100</v>
      </c>
      <c r="AC221" s="1" t="s">
        <v>1188</v>
      </c>
      <c r="AD221" s="1" t="s">
        <v>1189</v>
      </c>
      <c r="AE221" s="1" t="s">
        <v>1190</v>
      </c>
      <c r="AF221" s="2"/>
      <c r="AG221" s="1" t="s">
        <v>996</v>
      </c>
      <c r="AH221" s="1" t="s">
        <v>891</v>
      </c>
      <c r="AI221" s="1" t="s">
        <v>1169</v>
      </c>
      <c r="AJ221" s="3">
        <v>45006</v>
      </c>
      <c r="AK221" s="3">
        <v>45006</v>
      </c>
      <c r="AL221" s="3">
        <v>45045</v>
      </c>
      <c r="AM221" s="3">
        <v>45045</v>
      </c>
      <c r="AN221" s="1" t="s">
        <v>882</v>
      </c>
      <c r="AO221" s="1" t="s">
        <v>1205</v>
      </c>
      <c r="AP221" s="3">
        <v>45047</v>
      </c>
      <c r="AQ221" s="3">
        <v>45047</v>
      </c>
      <c r="AR221" s="3">
        <v>45056</v>
      </c>
      <c r="AS221" s="3">
        <v>45056</v>
      </c>
      <c r="AV221" s="3"/>
      <c r="AW221" s="3"/>
      <c r="AX221" s="3"/>
      <c r="AY221" s="3"/>
      <c r="BB221" s="3"/>
      <c r="BC221" s="3"/>
      <c r="BD221" s="3"/>
      <c r="BE221" s="3"/>
      <c r="BF221" s="3">
        <v>45057</v>
      </c>
      <c r="BG221" s="3">
        <v>45058</v>
      </c>
      <c r="BH221" s="3">
        <v>45061</v>
      </c>
      <c r="BI221" s="3"/>
      <c r="BJ221" s="3">
        <v>45066</v>
      </c>
      <c r="BK221" s="3">
        <v>45070</v>
      </c>
      <c r="BL221" s="3"/>
      <c r="BM221" s="3"/>
      <c r="BN221" s="3">
        <v>45077</v>
      </c>
      <c r="BO221" s="2">
        <v>50</v>
      </c>
      <c r="BP221" s="2">
        <v>50</v>
      </c>
      <c r="BQ221" s="2">
        <v>-45056</v>
      </c>
      <c r="BR221" s="2">
        <v>-45000</v>
      </c>
      <c r="BS221" s="1" t="s">
        <v>278</v>
      </c>
      <c r="BV221" s="2">
        <v>9660001989</v>
      </c>
    </row>
    <row r="222" spans="3:75">
      <c r="C222" s="28">
        <f t="shared" si="46"/>
        <v>1</v>
      </c>
      <c r="D222" s="19" t="str">
        <f t="shared" si="47"/>
        <v>M22331T3BK7100</v>
      </c>
      <c r="E222" s="28">
        <f t="shared" si="48"/>
        <v>1</v>
      </c>
      <c r="F222" s="9">
        <f t="shared" si="49"/>
        <v>9660001990</v>
      </c>
      <c r="G222" s="10">
        <f t="shared" si="50"/>
        <v>45000</v>
      </c>
      <c r="H222" s="9" t="str">
        <f t="shared" si="51"/>
        <v>TVC23000107</v>
      </c>
      <c r="I222" s="11" t="str">
        <f t="shared" si="52"/>
        <v>EC220-G5(BR)|3.8.0</v>
      </c>
      <c r="J222" s="6" t="str">
        <f t="shared" si="53"/>
        <v>0150803952</v>
      </c>
      <c r="K222" s="12">
        <f t="shared" si="54"/>
        <v>7100</v>
      </c>
      <c r="L222" s="12">
        <f t="shared" si="55"/>
        <v>7100</v>
      </c>
      <c r="M222" s="6" t="str">
        <f t="shared" si="56"/>
        <v>M22331T3BK</v>
      </c>
      <c r="N222" s="6" t="str">
        <f t="shared" si="57"/>
        <v xml:space="preserve">TCNU2677104			</v>
      </c>
      <c r="O222" s="13" t="str">
        <f t="shared" si="58"/>
        <v>SZX230177644</v>
      </c>
      <c r="P222" s="6">
        <f t="shared" si="59"/>
        <v>45056</v>
      </c>
      <c r="Q222" s="6" t="str">
        <f>VLOOKUP(AA222,'[1]TABELA MO'!$D:$D,1,0)</f>
        <v>M22331T3BK</v>
      </c>
      <c r="R222" s="6" t="str">
        <f t="shared" si="60"/>
        <v>PO &gt; ok!</v>
      </c>
      <c r="V222" s="3">
        <v>45000</v>
      </c>
      <c r="W222" s="2"/>
      <c r="X222" s="1" t="s">
        <v>1191</v>
      </c>
      <c r="Y222" s="1" t="s">
        <v>171</v>
      </c>
      <c r="Z222" s="5" t="s">
        <v>178</v>
      </c>
      <c r="AA222" s="1" t="s">
        <v>1192</v>
      </c>
      <c r="AB222" s="2">
        <v>7100</v>
      </c>
      <c r="AC222" s="1" t="s">
        <v>1193</v>
      </c>
      <c r="AD222" s="1" t="s">
        <v>1194</v>
      </c>
      <c r="AE222" s="1" t="s">
        <v>1195</v>
      </c>
      <c r="AF222" s="2"/>
      <c r="AG222" s="1" t="s">
        <v>996</v>
      </c>
      <c r="AH222" s="1" t="s">
        <v>891</v>
      </c>
      <c r="AI222" s="1" t="s">
        <v>1169</v>
      </c>
      <c r="AJ222" s="3">
        <v>45006</v>
      </c>
      <c r="AK222" s="3">
        <v>45006</v>
      </c>
      <c r="AL222" s="3">
        <v>45045</v>
      </c>
      <c r="AM222" s="3">
        <v>45045</v>
      </c>
      <c r="AN222" s="1" t="s">
        <v>882</v>
      </c>
      <c r="AO222" s="1" t="s">
        <v>1205</v>
      </c>
      <c r="AP222" s="3">
        <v>45047</v>
      </c>
      <c r="AQ222" s="3">
        <v>45047</v>
      </c>
      <c r="AR222" s="3">
        <v>45056</v>
      </c>
      <c r="AS222" s="3">
        <v>45056</v>
      </c>
      <c r="AV222" s="3"/>
      <c r="AW222" s="3"/>
      <c r="AX222" s="3"/>
      <c r="AY222" s="3"/>
      <c r="BB222" s="3"/>
      <c r="BC222" s="3"/>
      <c r="BD222" s="3"/>
      <c r="BE222" s="3"/>
      <c r="BF222" s="3">
        <v>45057</v>
      </c>
      <c r="BG222" s="3">
        <v>45058</v>
      </c>
      <c r="BH222" s="3">
        <v>45061</v>
      </c>
      <c r="BI222" s="3"/>
      <c r="BJ222" s="3">
        <v>45066</v>
      </c>
      <c r="BK222" s="3">
        <v>45071</v>
      </c>
      <c r="BL222" s="3"/>
      <c r="BM222" s="3"/>
      <c r="BN222" s="3">
        <v>45077</v>
      </c>
      <c r="BO222" s="2">
        <v>50</v>
      </c>
      <c r="BP222" s="2">
        <v>50</v>
      </c>
      <c r="BQ222" s="2">
        <v>-45056</v>
      </c>
      <c r="BR222" s="2">
        <v>-45000</v>
      </c>
      <c r="BS222" s="1" t="s">
        <v>278</v>
      </c>
      <c r="BV222" s="2">
        <v>9660001990</v>
      </c>
    </row>
    <row r="223" spans="3:75">
      <c r="C223" s="28">
        <f t="shared" si="46"/>
        <v>1</v>
      </c>
      <c r="D223" s="19" t="str">
        <f t="shared" si="47"/>
        <v>M22332E5BK8700</v>
      </c>
      <c r="E223" s="28">
        <f t="shared" si="48"/>
        <v>1</v>
      </c>
      <c r="F223" s="9">
        <f t="shared" si="49"/>
        <v>9660002013</v>
      </c>
      <c r="G223" s="10">
        <f t="shared" si="50"/>
        <v>45007</v>
      </c>
      <c r="H223" s="9" t="str">
        <f t="shared" si="51"/>
        <v>TVC23000109</v>
      </c>
      <c r="I223" s="11" t="str">
        <f t="shared" si="52"/>
        <v>MR30G(BR)|1.28.0</v>
      </c>
      <c r="J223" s="6" t="str">
        <f t="shared" si="53"/>
        <v>0850800096</v>
      </c>
      <c r="K223" s="12">
        <f t="shared" si="54"/>
        <v>8700</v>
      </c>
      <c r="L223" s="12">
        <f t="shared" si="55"/>
        <v>8700</v>
      </c>
      <c r="M223" s="6" t="str">
        <f t="shared" si="56"/>
        <v>M22332E5BK</v>
      </c>
      <c r="N223" s="6" t="str">
        <f t="shared" si="57"/>
        <v xml:space="preserve">TCLU6589982 </v>
      </c>
      <c r="O223" s="13" t="str">
        <f t="shared" si="58"/>
        <v>SZX230197469</v>
      </c>
      <c r="P223" s="6">
        <f t="shared" si="59"/>
        <v>45063</v>
      </c>
      <c r="Q223" s="6" t="str">
        <f>VLOOKUP(AA223,'[1]TABELA MO'!$D:$D,1,0)</f>
        <v>M22332E5BK</v>
      </c>
      <c r="R223" s="6" t="str">
        <f t="shared" si="60"/>
        <v>PO &gt; ok!</v>
      </c>
      <c r="V223" s="3">
        <v>45007</v>
      </c>
      <c r="W223" s="2">
        <v>77</v>
      </c>
      <c r="X223" s="1" t="s">
        <v>1206</v>
      </c>
      <c r="Y223" s="1" t="s">
        <v>27</v>
      </c>
      <c r="Z223" s="5" t="s">
        <v>89</v>
      </c>
      <c r="AA223" s="1" t="s">
        <v>1207</v>
      </c>
      <c r="AB223" s="2">
        <v>8700</v>
      </c>
      <c r="AC223" s="1" t="s">
        <v>1208</v>
      </c>
      <c r="AD223" s="1" t="s">
        <v>1209</v>
      </c>
      <c r="AE223" s="1" t="s">
        <v>1210</v>
      </c>
      <c r="AF223" s="1" t="s">
        <v>1211</v>
      </c>
      <c r="AG223" s="1" t="s">
        <v>996</v>
      </c>
      <c r="AH223" s="1" t="s">
        <v>891</v>
      </c>
      <c r="AI223" s="1" t="s">
        <v>1212</v>
      </c>
      <c r="AJ223" s="3">
        <v>45014</v>
      </c>
      <c r="AK223" s="3">
        <v>45014</v>
      </c>
      <c r="AL223" s="3">
        <v>45052</v>
      </c>
      <c r="AM223" s="3">
        <v>45052</v>
      </c>
      <c r="AN223" s="1" t="s">
        <v>882</v>
      </c>
      <c r="AO223" s="1" t="s">
        <v>1170</v>
      </c>
      <c r="AP223" s="3">
        <v>45054</v>
      </c>
      <c r="AQ223" s="3">
        <v>45054</v>
      </c>
      <c r="AR223" s="3">
        <v>45063</v>
      </c>
      <c r="AS223" s="3"/>
      <c r="AV223" s="3"/>
      <c r="AW223" s="3"/>
      <c r="AX223" s="3"/>
      <c r="AY223" s="3"/>
      <c r="BB223" s="3"/>
      <c r="BC223" s="3"/>
      <c r="BD223" s="3"/>
      <c r="BE223" s="3"/>
      <c r="BF223" s="3"/>
      <c r="BG223" s="3"/>
      <c r="BH223" s="3"/>
      <c r="BI223" s="3"/>
      <c r="BJ223" s="3">
        <v>9</v>
      </c>
      <c r="BK223" s="3"/>
      <c r="BL223" s="3"/>
      <c r="BM223" s="3"/>
      <c r="BN223" s="3">
        <v>20</v>
      </c>
      <c r="BO223" s="2">
        <v>49</v>
      </c>
      <c r="BP223" s="2">
        <v>-45014</v>
      </c>
      <c r="BQ223" s="2">
        <v>0</v>
      </c>
      <c r="BR223" s="2">
        <v>-45007</v>
      </c>
      <c r="BS223" s="1" t="s">
        <v>278</v>
      </c>
      <c r="BV223" s="2">
        <v>9660002013</v>
      </c>
    </row>
    <row r="224" spans="3:75">
      <c r="C224" s="28">
        <f t="shared" si="46"/>
        <v>1</v>
      </c>
      <c r="D224" s="19" t="str">
        <f t="shared" si="47"/>
        <v>M22332E6BK7100</v>
      </c>
      <c r="E224" s="28">
        <f t="shared" si="48"/>
        <v>1</v>
      </c>
      <c r="F224" s="9">
        <f t="shared" si="49"/>
        <v>9660001991</v>
      </c>
      <c r="G224" s="10">
        <f t="shared" si="50"/>
        <v>45007</v>
      </c>
      <c r="H224" s="9" t="str">
        <f t="shared" si="51"/>
        <v>TVC23000110</v>
      </c>
      <c r="I224" s="11" t="str">
        <f t="shared" si="52"/>
        <v>EC220-G5(BR)|3.8.0</v>
      </c>
      <c r="J224" s="6" t="str">
        <f t="shared" si="53"/>
        <v>0150803952</v>
      </c>
      <c r="K224" s="12">
        <f t="shared" si="54"/>
        <v>7100</v>
      </c>
      <c r="L224" s="12">
        <f t="shared" si="55"/>
        <v>7100</v>
      </c>
      <c r="M224" s="6" t="str">
        <f t="shared" si="56"/>
        <v>M22332E6BK</v>
      </c>
      <c r="N224" s="6" t="str">
        <f t="shared" si="57"/>
        <v xml:space="preserve">TCLU5422054 </v>
      </c>
      <c r="O224" s="13" t="str">
        <f t="shared" si="58"/>
        <v>SUDUN3KSZ001167A</v>
      </c>
      <c r="P224" s="6">
        <f t="shared" si="59"/>
        <v>45066</v>
      </c>
      <c r="Q224" s="6" t="str">
        <f>VLOOKUP(AA224,'[1]TABELA MO'!$D:$D,1,0)</f>
        <v>M22332E6BK</v>
      </c>
      <c r="R224" s="6" t="str">
        <f t="shared" si="60"/>
        <v>PO &gt; ok!</v>
      </c>
      <c r="V224" s="3">
        <v>45007</v>
      </c>
      <c r="W224" s="2">
        <v>78</v>
      </c>
      <c r="X224" s="1" t="s">
        <v>1213</v>
      </c>
      <c r="Y224" s="1" t="s">
        <v>171</v>
      </c>
      <c r="Z224" s="5" t="s">
        <v>178</v>
      </c>
      <c r="AA224" s="1" t="s">
        <v>1214</v>
      </c>
      <c r="AB224" s="2">
        <v>7100</v>
      </c>
      <c r="AC224" s="1" t="s">
        <v>1215</v>
      </c>
      <c r="AD224" s="1" t="s">
        <v>1216</v>
      </c>
      <c r="AE224" s="1" t="s">
        <v>1217</v>
      </c>
      <c r="AF224" s="1" t="s">
        <v>1218</v>
      </c>
      <c r="AG224" s="1" t="s">
        <v>115</v>
      </c>
      <c r="AH224" s="1" t="s">
        <v>491</v>
      </c>
      <c r="AI224" s="1" t="s">
        <v>1219</v>
      </c>
      <c r="AJ224" s="3">
        <v>45012</v>
      </c>
      <c r="AK224" s="3">
        <v>45012</v>
      </c>
      <c r="AL224" s="3">
        <v>45012</v>
      </c>
      <c r="AM224" s="3">
        <v>45012</v>
      </c>
      <c r="AN224" s="1" t="s">
        <v>587</v>
      </c>
      <c r="AO224" s="1" t="s">
        <v>1220</v>
      </c>
      <c r="AP224" s="3">
        <v>45018</v>
      </c>
      <c r="AQ224" s="3">
        <v>45018</v>
      </c>
      <c r="AR224" s="3">
        <v>45046</v>
      </c>
      <c r="AS224" s="3">
        <v>45047</v>
      </c>
      <c r="AT224" s="1" t="s">
        <v>588</v>
      </c>
      <c r="AU224" s="1" t="s">
        <v>1221</v>
      </c>
      <c r="AV224" s="3">
        <v>45052</v>
      </c>
      <c r="AW224" s="3">
        <v>45052</v>
      </c>
      <c r="AX224" s="3">
        <v>45066</v>
      </c>
      <c r="AY224" s="3">
        <v>45066</v>
      </c>
      <c r="BB224" s="3"/>
      <c r="BC224" s="3"/>
      <c r="BD224" s="3"/>
      <c r="BE224" s="3"/>
      <c r="BF224" s="3"/>
      <c r="BG224" s="3"/>
      <c r="BH224" s="3"/>
      <c r="BI224" s="3"/>
      <c r="BJ224" s="3">
        <v>9</v>
      </c>
      <c r="BK224" s="3"/>
      <c r="BL224" s="3"/>
      <c r="BM224" s="3"/>
      <c r="BN224" s="3">
        <v>20</v>
      </c>
      <c r="BO224" s="2">
        <v>54</v>
      </c>
      <c r="BP224" s="2">
        <v>35</v>
      </c>
      <c r="BQ224" s="2">
        <v>-45047</v>
      </c>
      <c r="BR224" s="2">
        <v>-45007</v>
      </c>
      <c r="BS224" s="1" t="s">
        <v>278</v>
      </c>
      <c r="BV224" s="2">
        <v>9660001991</v>
      </c>
    </row>
    <row r="225" spans="3:74">
      <c r="C225" s="28">
        <f t="shared" si="46"/>
        <v>1</v>
      </c>
      <c r="D225" s="19" t="str">
        <f t="shared" si="47"/>
        <v>BXDGZ-23005联络单（出货完毕）Spare Parts or Quality the MO is BXDGZ-23005联络单（出货完毕）</v>
      </c>
      <c r="E225" s="28">
        <f t="shared" si="48"/>
        <v>1</v>
      </c>
      <c r="F225" s="9">
        <f t="shared" si="49"/>
        <v>9660001963</v>
      </c>
      <c r="G225" s="10">
        <f t="shared" si="50"/>
        <v>45007</v>
      </c>
      <c r="H225" s="9" t="str">
        <f t="shared" si="51"/>
        <v>TVC23000111</v>
      </c>
      <c r="I225" s="11" t="str">
        <f t="shared" si="52"/>
        <v>Spare Parts or Quality the MO is BXDGZ-23005联络单（出货完毕）</v>
      </c>
      <c r="J225" s="6" t="str">
        <f t="shared" si="53"/>
        <v>Spare Parts or Quality the MO is BXDGZ-23005联络单（出货完毕）</v>
      </c>
      <c r="K225" s="12" t="str">
        <f t="shared" si="54"/>
        <v>Spare Parts or Quality the MO is BXDGZ-23005联络单（出货完毕）</v>
      </c>
      <c r="L225" s="12">
        <f t="shared" si="55"/>
        <v>0</v>
      </c>
      <c r="M225" s="6" t="str">
        <f t="shared" si="56"/>
        <v>BXDGZ-23005联络单（出货完毕）</v>
      </c>
      <c r="N225" s="6" t="str">
        <f t="shared" si="57"/>
        <v xml:space="preserve">TCLU5422054 </v>
      </c>
      <c r="O225" s="13" t="str">
        <f t="shared" si="58"/>
        <v>SUDUN3KSZ001167A</v>
      </c>
      <c r="P225" s="6">
        <f t="shared" si="59"/>
        <v>45066</v>
      </c>
      <c r="Q225" s="6" t="e">
        <f>VLOOKUP(AA225,'[1]TABELA MO'!$D:$D,1,0)</f>
        <v>#N/A</v>
      </c>
      <c r="R225" s="6" t="str">
        <f t="shared" si="60"/>
        <v>PO &gt; ok!</v>
      </c>
      <c r="V225" s="3">
        <v>45007</v>
      </c>
      <c r="W225" s="2"/>
      <c r="X225" s="1" t="s">
        <v>1222</v>
      </c>
      <c r="Z225" s="5"/>
      <c r="AA225" s="1" t="s">
        <v>1223</v>
      </c>
      <c r="AB225" s="2"/>
      <c r="AG225" s="1" t="s">
        <v>115</v>
      </c>
      <c r="AH225" s="1" t="s">
        <v>491</v>
      </c>
      <c r="AI225" s="1" t="s">
        <v>1219</v>
      </c>
      <c r="AJ225" s="3">
        <v>45012</v>
      </c>
      <c r="AK225" s="3">
        <v>45012</v>
      </c>
      <c r="AL225" s="3">
        <v>45012</v>
      </c>
      <c r="AM225" s="3">
        <v>45012</v>
      </c>
      <c r="AN225" s="1" t="s">
        <v>587</v>
      </c>
      <c r="AO225" s="1" t="s">
        <v>1224</v>
      </c>
      <c r="AP225" s="3">
        <v>45018</v>
      </c>
      <c r="AQ225" s="3">
        <v>45018</v>
      </c>
      <c r="AR225" s="3">
        <v>45046</v>
      </c>
      <c r="AS225" s="3">
        <v>45047</v>
      </c>
      <c r="AT225" s="1" t="s">
        <v>588</v>
      </c>
      <c r="AU225" s="1" t="s">
        <v>1221</v>
      </c>
      <c r="AV225" s="3">
        <v>45052</v>
      </c>
      <c r="AW225" s="3">
        <v>45052</v>
      </c>
      <c r="AX225" s="3">
        <v>45066</v>
      </c>
      <c r="AY225" s="3">
        <v>45066</v>
      </c>
      <c r="BB225" s="3"/>
      <c r="BC225" s="3"/>
      <c r="BD225" s="3"/>
      <c r="BE225" s="3"/>
      <c r="BF225" s="3"/>
      <c r="BG225" s="3"/>
      <c r="BH225" s="3"/>
      <c r="BI225" s="3"/>
      <c r="BJ225" s="3">
        <v>9</v>
      </c>
      <c r="BK225" s="3"/>
      <c r="BL225" s="3"/>
      <c r="BM225" s="3"/>
      <c r="BN225" s="3">
        <v>20</v>
      </c>
      <c r="BO225" s="2">
        <v>54</v>
      </c>
      <c r="BP225" s="2">
        <v>35</v>
      </c>
      <c r="BQ225" s="2">
        <v>-45047</v>
      </c>
      <c r="BR225" s="2">
        <v>-45007</v>
      </c>
      <c r="BS225" s="1" t="s">
        <v>278</v>
      </c>
      <c r="BV225" s="2">
        <v>9660001963</v>
      </c>
    </row>
    <row r="226" spans="3:74">
      <c r="C226" s="28">
        <f t="shared" si="46"/>
        <v>3</v>
      </c>
      <c r="D226" s="19" t="str">
        <f t="shared" si="47"/>
        <v>M22332J7BK9800</v>
      </c>
      <c r="E226" s="28">
        <f t="shared" si="48"/>
        <v>1</v>
      </c>
      <c r="F226" s="9">
        <f t="shared" si="49"/>
        <v>9660002014</v>
      </c>
      <c r="G226" s="10">
        <f t="shared" si="50"/>
        <v>45007</v>
      </c>
      <c r="H226" s="9" t="str">
        <f t="shared" si="51"/>
        <v>TVC23000112</v>
      </c>
      <c r="I226" s="11" t="str">
        <f t="shared" si="52"/>
        <v>EX220(BR)|1.28.0</v>
      </c>
      <c r="J226" s="6" t="str">
        <f t="shared" si="53"/>
        <v>0150804046</v>
      </c>
      <c r="K226" s="12">
        <f t="shared" si="54"/>
        <v>9800</v>
      </c>
      <c r="L226" s="12">
        <f t="shared" si="55"/>
        <v>9800</v>
      </c>
      <c r="M226" s="6" t="str">
        <f t="shared" si="56"/>
        <v>M22332J7BK</v>
      </c>
      <c r="N226" s="6" t="str">
        <f t="shared" si="57"/>
        <v xml:space="preserve">MRKU5149449 </v>
      </c>
      <c r="O226" s="13" t="str">
        <f t="shared" si="58"/>
        <v>SUDUN3KSZ001167A</v>
      </c>
      <c r="P226" s="6">
        <f t="shared" si="59"/>
        <v>45066</v>
      </c>
      <c r="Q226" s="6" t="str">
        <f>VLOOKUP(AA226,'[1]TABELA MO'!$D:$D,1,0)</f>
        <v>M22332J7BK</v>
      </c>
      <c r="R226" s="6" t="str">
        <f t="shared" si="60"/>
        <v>PO &gt; ok!</v>
      </c>
      <c r="V226" s="3">
        <v>45007</v>
      </c>
      <c r="W226" s="2"/>
      <c r="X226" s="1" t="s">
        <v>1225</v>
      </c>
      <c r="Y226" s="1" t="s">
        <v>589</v>
      </c>
      <c r="Z226" s="5" t="s">
        <v>566</v>
      </c>
      <c r="AA226" s="1" t="s">
        <v>1226</v>
      </c>
      <c r="AB226" s="2">
        <v>9800</v>
      </c>
      <c r="AC226" s="1" t="s">
        <v>1227</v>
      </c>
      <c r="AD226" s="1" t="s">
        <v>1228</v>
      </c>
      <c r="AE226" s="1" t="s">
        <v>1229</v>
      </c>
      <c r="AG226" s="1" t="s">
        <v>115</v>
      </c>
      <c r="AH226" s="1" t="s">
        <v>491</v>
      </c>
      <c r="AI226" s="1" t="s">
        <v>1219</v>
      </c>
      <c r="AJ226" s="3">
        <v>45012</v>
      </c>
      <c r="AK226" s="3">
        <v>45012</v>
      </c>
      <c r="AL226" s="3">
        <v>45012</v>
      </c>
      <c r="AM226" s="3">
        <v>45012</v>
      </c>
      <c r="AN226" s="1" t="s">
        <v>587</v>
      </c>
      <c r="AO226" s="1" t="s">
        <v>1224</v>
      </c>
      <c r="AP226" s="3">
        <v>45018</v>
      </c>
      <c r="AQ226" s="3">
        <v>45018</v>
      </c>
      <c r="AR226" s="3">
        <v>45046</v>
      </c>
      <c r="AS226" s="3">
        <v>45047</v>
      </c>
      <c r="AT226" s="1" t="s">
        <v>588</v>
      </c>
      <c r="AU226" s="1" t="s">
        <v>1221</v>
      </c>
      <c r="AV226" s="3">
        <v>45052</v>
      </c>
      <c r="AW226" s="3">
        <v>45052</v>
      </c>
      <c r="AX226" s="3">
        <v>45066</v>
      </c>
      <c r="AY226" s="3">
        <v>45066</v>
      </c>
      <c r="BB226" s="3"/>
      <c r="BC226" s="3"/>
      <c r="BD226" s="3"/>
      <c r="BE226" s="3"/>
      <c r="BF226" s="3"/>
      <c r="BG226" s="3"/>
      <c r="BH226" s="3"/>
      <c r="BI226" s="3"/>
      <c r="BJ226" s="3">
        <v>9</v>
      </c>
      <c r="BK226" s="3"/>
      <c r="BL226" s="3"/>
      <c r="BM226" s="3"/>
      <c r="BN226" s="3">
        <v>20</v>
      </c>
      <c r="BO226" s="2">
        <v>54</v>
      </c>
      <c r="BP226" s="2">
        <v>35</v>
      </c>
      <c r="BQ226" s="2">
        <v>-45047</v>
      </c>
      <c r="BR226" s="2">
        <v>-45007</v>
      </c>
      <c r="BS226" s="1" t="s">
        <v>278</v>
      </c>
      <c r="BV226" s="2">
        <v>9660002014</v>
      </c>
    </row>
    <row r="227" spans="3:74">
      <c r="C227" s="28">
        <f t="shared" si="46"/>
        <v>3</v>
      </c>
      <c r="D227" s="19" t="str">
        <f t="shared" si="47"/>
        <v>M22332J7BK9800</v>
      </c>
      <c r="E227" s="28">
        <f t="shared" si="48"/>
        <v>3</v>
      </c>
      <c r="F227" s="9">
        <f t="shared" si="49"/>
        <v>9660002015</v>
      </c>
      <c r="G227" s="10">
        <f t="shared" si="50"/>
        <v>45007</v>
      </c>
      <c r="H227" s="9" t="str">
        <f t="shared" si="51"/>
        <v>TVC23000113</v>
      </c>
      <c r="I227" s="11" t="str">
        <f t="shared" si="52"/>
        <v>EX220(BR)|1.28.0</v>
      </c>
      <c r="J227" s="6" t="str">
        <f t="shared" si="53"/>
        <v>0150804046</v>
      </c>
      <c r="K227" s="12">
        <f t="shared" si="54"/>
        <v>9800</v>
      </c>
      <c r="L227" s="12">
        <f t="shared" si="55"/>
        <v>20300</v>
      </c>
      <c r="M227" s="6" t="str">
        <f t="shared" si="56"/>
        <v>M22332J7BK</v>
      </c>
      <c r="N227" s="6" t="str">
        <f t="shared" si="57"/>
        <v xml:space="preserve">MRSU6383238 </v>
      </c>
      <c r="O227" s="13" t="str">
        <f t="shared" si="58"/>
        <v>SUDUN3KSZ001167A</v>
      </c>
      <c r="P227" s="6">
        <f t="shared" si="59"/>
        <v>45066</v>
      </c>
      <c r="Q227" s="6" t="str">
        <f>VLOOKUP(AA227,'[1]TABELA MO'!$D:$D,1,0)</f>
        <v>M22332J7BK</v>
      </c>
      <c r="R227" s="6" t="str">
        <f t="shared" si="60"/>
        <v>PO &gt; ok!</v>
      </c>
      <c r="V227" s="3">
        <v>45007</v>
      </c>
      <c r="W227" s="2"/>
      <c r="X227" s="1" t="s">
        <v>1230</v>
      </c>
      <c r="Y227" s="1" t="s">
        <v>589</v>
      </c>
      <c r="Z227" s="5" t="s">
        <v>566</v>
      </c>
      <c r="AA227" s="1" t="s">
        <v>1226</v>
      </c>
      <c r="AB227" s="2">
        <v>9800</v>
      </c>
      <c r="AC227" s="1" t="s">
        <v>1231</v>
      </c>
      <c r="AD227" s="1" t="s">
        <v>1232</v>
      </c>
      <c r="AE227" s="1" t="s">
        <v>1233</v>
      </c>
      <c r="AG227" s="1" t="s">
        <v>115</v>
      </c>
      <c r="AH227" s="1" t="s">
        <v>491</v>
      </c>
      <c r="AI227" s="1" t="s">
        <v>1219</v>
      </c>
      <c r="AJ227" s="3">
        <v>45012</v>
      </c>
      <c r="AK227" s="3">
        <v>45012</v>
      </c>
      <c r="AL227" s="3">
        <v>45012</v>
      </c>
      <c r="AM227" s="3">
        <v>45012</v>
      </c>
      <c r="AN227" s="1" t="s">
        <v>587</v>
      </c>
      <c r="AO227" s="1" t="s">
        <v>1224</v>
      </c>
      <c r="AP227" s="3">
        <v>45018</v>
      </c>
      <c r="AQ227" s="3">
        <v>45018</v>
      </c>
      <c r="AR227" s="3">
        <v>45046</v>
      </c>
      <c r="AS227" s="3">
        <v>45047</v>
      </c>
      <c r="AT227" s="1" t="s">
        <v>588</v>
      </c>
      <c r="AU227" s="1" t="s">
        <v>1221</v>
      </c>
      <c r="AV227" s="3">
        <v>45052</v>
      </c>
      <c r="AW227" s="3">
        <v>45052</v>
      </c>
      <c r="AX227" s="3">
        <v>45066</v>
      </c>
      <c r="AY227" s="3">
        <v>45066</v>
      </c>
      <c r="BB227" s="3"/>
      <c r="BC227" s="3"/>
      <c r="BD227" s="3"/>
      <c r="BE227" s="3"/>
      <c r="BF227" s="3"/>
      <c r="BG227" s="3"/>
      <c r="BH227" s="3"/>
      <c r="BI227" s="3"/>
      <c r="BJ227" s="3">
        <v>9</v>
      </c>
      <c r="BK227" s="3"/>
      <c r="BL227" s="3"/>
      <c r="BM227" s="3"/>
      <c r="BN227" s="3">
        <v>20</v>
      </c>
      <c r="BO227" s="2">
        <v>54</v>
      </c>
      <c r="BP227" s="2">
        <v>35</v>
      </c>
      <c r="BQ227" s="2">
        <v>-45047</v>
      </c>
      <c r="BR227" s="2">
        <v>-45007</v>
      </c>
      <c r="BS227" s="1" t="s">
        <v>278</v>
      </c>
      <c r="BV227" s="2">
        <v>9660002015</v>
      </c>
    </row>
    <row r="228" spans="3:74">
      <c r="C228" s="28">
        <f t="shared" si="46"/>
        <v>1</v>
      </c>
      <c r="D228" s="19" t="str">
        <f t="shared" si="47"/>
        <v>M22332K1BK1500</v>
      </c>
      <c r="E228" s="28">
        <f t="shared" si="48"/>
        <v>3</v>
      </c>
      <c r="F228" s="9">
        <f t="shared" si="49"/>
        <v>9660002015</v>
      </c>
      <c r="G228" s="10">
        <f t="shared" si="50"/>
        <v>45007</v>
      </c>
      <c r="H228" s="9" t="str">
        <f t="shared" si="51"/>
        <v>TVC23000113</v>
      </c>
      <c r="I228" s="11" t="str">
        <f t="shared" si="52"/>
        <v>EAP225(BR)|4.8.0</v>
      </c>
      <c r="J228" s="6" t="str">
        <f t="shared" si="53"/>
        <v>0153800974</v>
      </c>
      <c r="K228" s="12">
        <f t="shared" si="54"/>
        <v>1500</v>
      </c>
      <c r="L228" s="12">
        <f t="shared" si="55"/>
        <v>20300</v>
      </c>
      <c r="M228" s="6" t="str">
        <f t="shared" si="56"/>
        <v>M22332K1BK</v>
      </c>
      <c r="N228" s="6" t="str">
        <f t="shared" si="57"/>
        <v xml:space="preserve">MRSU6383238 </v>
      </c>
      <c r="O228" s="13" t="str">
        <f t="shared" si="58"/>
        <v>SUDUN3KSZ001167A</v>
      </c>
      <c r="P228" s="6">
        <f t="shared" si="59"/>
        <v>45066</v>
      </c>
      <c r="Q228" s="6" t="str">
        <f>VLOOKUP(AA228,'[1]TABELA MO'!$D:$D,1,0)</f>
        <v>M22332K1BK</v>
      </c>
      <c r="R228" s="6" t="str">
        <f t="shared" si="60"/>
        <v>PO &gt; ok!</v>
      </c>
      <c r="V228" s="3">
        <v>45007</v>
      </c>
      <c r="W228" s="2"/>
      <c r="Y228" s="1" t="s">
        <v>414</v>
      </c>
      <c r="Z228" s="5" t="s">
        <v>415</v>
      </c>
      <c r="AA228" s="1" t="s">
        <v>1234</v>
      </c>
      <c r="AB228" s="2">
        <v>1500</v>
      </c>
      <c r="AG228" s="1" t="s">
        <v>115</v>
      </c>
      <c r="AH228" s="1" t="s">
        <v>491</v>
      </c>
      <c r="AI228" s="1" t="s">
        <v>1219</v>
      </c>
      <c r="AJ228" s="3">
        <v>45012</v>
      </c>
      <c r="AK228" s="3">
        <v>45012</v>
      </c>
      <c r="AL228" s="3">
        <v>45012</v>
      </c>
      <c r="AM228" s="3">
        <v>45012</v>
      </c>
      <c r="AN228" s="1" t="s">
        <v>587</v>
      </c>
      <c r="AO228" s="1" t="s">
        <v>1224</v>
      </c>
      <c r="AP228" s="3">
        <v>45018</v>
      </c>
      <c r="AQ228" s="3">
        <v>45018</v>
      </c>
      <c r="AR228" s="3">
        <v>45046</v>
      </c>
      <c r="AS228" s="3">
        <v>45047</v>
      </c>
      <c r="AT228" s="1" t="s">
        <v>588</v>
      </c>
      <c r="AU228" s="1" t="s">
        <v>1221</v>
      </c>
      <c r="AV228" s="3">
        <v>45052</v>
      </c>
      <c r="AW228" s="3">
        <v>45052</v>
      </c>
      <c r="AX228" s="3">
        <v>45066</v>
      </c>
      <c r="AY228" s="3">
        <v>45066</v>
      </c>
      <c r="BB228" s="3"/>
      <c r="BC228" s="3"/>
      <c r="BD228" s="3"/>
      <c r="BE228" s="3"/>
      <c r="BF228" s="3"/>
      <c r="BG228" s="3"/>
      <c r="BH228" s="3"/>
      <c r="BI228" s="3"/>
      <c r="BJ228" s="3">
        <v>9</v>
      </c>
      <c r="BK228" s="3"/>
      <c r="BL228" s="3"/>
      <c r="BM228" s="3"/>
      <c r="BN228" s="3">
        <v>20</v>
      </c>
      <c r="BO228" s="2">
        <v>54</v>
      </c>
      <c r="BP228" s="2">
        <v>35</v>
      </c>
      <c r="BQ228" s="2">
        <v>-45047</v>
      </c>
      <c r="BR228" s="2">
        <v>-45007</v>
      </c>
      <c r="BS228" s="1" t="s">
        <v>278</v>
      </c>
      <c r="BV228" s="2">
        <v>9660002015</v>
      </c>
    </row>
    <row r="229" spans="3:74">
      <c r="C229" s="28">
        <f t="shared" si="46"/>
        <v>2</v>
      </c>
      <c r="D229" s="19" t="str">
        <f t="shared" si="47"/>
        <v>M22332J8BK9000</v>
      </c>
      <c r="E229" s="28">
        <f t="shared" si="48"/>
        <v>3</v>
      </c>
      <c r="F229" s="9">
        <f t="shared" si="49"/>
        <v>9660002015</v>
      </c>
      <c r="G229" s="10">
        <f t="shared" si="50"/>
        <v>45007</v>
      </c>
      <c r="H229" s="9" t="str">
        <f t="shared" si="51"/>
        <v>TVC23000113</v>
      </c>
      <c r="I229" s="11" t="str">
        <f t="shared" si="52"/>
        <v>Archer C6(BR)|4.8.0</v>
      </c>
      <c r="J229" s="6" t="str">
        <f t="shared" si="53"/>
        <v>0150804043</v>
      </c>
      <c r="K229" s="12">
        <f t="shared" si="54"/>
        <v>9000</v>
      </c>
      <c r="L229" s="12">
        <f t="shared" si="55"/>
        <v>20300</v>
      </c>
      <c r="M229" s="6" t="str">
        <f t="shared" si="56"/>
        <v>M22332J8BK</v>
      </c>
      <c r="N229" s="6" t="str">
        <f t="shared" si="57"/>
        <v xml:space="preserve">MRSU6383238 </v>
      </c>
      <c r="O229" s="13" t="str">
        <f t="shared" si="58"/>
        <v>SUDUN3KSZ001167A</v>
      </c>
      <c r="P229" s="6">
        <f t="shared" si="59"/>
        <v>45066</v>
      </c>
      <c r="Q229" s="6" t="str">
        <f>VLOOKUP(AA229,'[1]TABELA MO'!$D:$D,1,0)</f>
        <v>M22332J8BK</v>
      </c>
      <c r="R229" s="6" t="str">
        <f t="shared" si="60"/>
        <v>PO &gt; ok!</v>
      </c>
      <c r="V229" s="3">
        <v>45007</v>
      </c>
      <c r="W229" s="2"/>
      <c r="Y229" s="1" t="s">
        <v>408</v>
      </c>
      <c r="Z229" s="5" t="s">
        <v>409</v>
      </c>
      <c r="AA229" s="1" t="s">
        <v>1235</v>
      </c>
      <c r="AB229" s="2">
        <v>9000</v>
      </c>
      <c r="AG229" s="1" t="s">
        <v>115</v>
      </c>
      <c r="AH229" s="1" t="s">
        <v>491</v>
      </c>
      <c r="AI229" s="1" t="s">
        <v>1219</v>
      </c>
      <c r="AJ229" s="3">
        <v>45012</v>
      </c>
      <c r="AK229" s="3">
        <v>45012</v>
      </c>
      <c r="AL229" s="3">
        <v>45012</v>
      </c>
      <c r="AM229" s="3">
        <v>45012</v>
      </c>
      <c r="AN229" s="1" t="s">
        <v>587</v>
      </c>
      <c r="AO229" s="1" t="s">
        <v>1224</v>
      </c>
      <c r="AP229" s="3">
        <v>45018</v>
      </c>
      <c r="AQ229" s="3">
        <v>45018</v>
      </c>
      <c r="AR229" s="3">
        <v>45046</v>
      </c>
      <c r="AS229" s="3">
        <v>45047</v>
      </c>
      <c r="AT229" s="1" t="s">
        <v>588</v>
      </c>
      <c r="AU229" s="1" t="s">
        <v>1221</v>
      </c>
      <c r="AV229" s="3">
        <v>45052</v>
      </c>
      <c r="AW229" s="3">
        <v>45052</v>
      </c>
      <c r="AX229" s="3">
        <v>45066</v>
      </c>
      <c r="AY229" s="3">
        <v>45066</v>
      </c>
      <c r="BB229" s="3"/>
      <c r="BC229" s="3"/>
      <c r="BD229" s="3"/>
      <c r="BE229" s="3"/>
      <c r="BF229" s="3"/>
      <c r="BG229" s="3"/>
      <c r="BH229" s="3"/>
      <c r="BI229" s="3"/>
      <c r="BJ229" s="3">
        <v>9</v>
      </c>
      <c r="BK229" s="3"/>
      <c r="BL229" s="3"/>
      <c r="BM229" s="3"/>
      <c r="BN229" s="3">
        <v>20</v>
      </c>
      <c r="BO229" s="2">
        <v>54</v>
      </c>
      <c r="BP229" s="2">
        <v>35</v>
      </c>
      <c r="BQ229" s="2">
        <v>-45047</v>
      </c>
      <c r="BR229" s="2">
        <v>-45007</v>
      </c>
      <c r="BS229" s="1" t="s">
        <v>278</v>
      </c>
      <c r="BV229" s="2">
        <v>9660002015</v>
      </c>
    </row>
    <row r="230" spans="3:74">
      <c r="C230" s="28">
        <f t="shared" si="46"/>
        <v>2</v>
      </c>
      <c r="D230" s="19" t="str">
        <f t="shared" si="47"/>
        <v>M22332J8BK9000</v>
      </c>
      <c r="E230" s="28">
        <f t="shared" si="48"/>
        <v>1</v>
      </c>
      <c r="F230" s="9">
        <f t="shared" si="49"/>
        <v>9660002016</v>
      </c>
      <c r="G230" s="10">
        <f t="shared" si="50"/>
        <v>45007</v>
      </c>
      <c r="H230" s="9" t="str">
        <f t="shared" si="51"/>
        <v>TVC23000114</v>
      </c>
      <c r="I230" s="11" t="str">
        <f t="shared" si="52"/>
        <v>Archer C6(BR)|4.8.0</v>
      </c>
      <c r="J230" s="6" t="str">
        <f t="shared" si="53"/>
        <v>0150804043</v>
      </c>
      <c r="K230" s="12">
        <f t="shared" si="54"/>
        <v>9000</v>
      </c>
      <c r="L230" s="12">
        <f t="shared" si="55"/>
        <v>9000</v>
      </c>
      <c r="M230" s="6" t="str">
        <f t="shared" si="56"/>
        <v>M22332J8BK</v>
      </c>
      <c r="N230" s="6" t="str">
        <f t="shared" si="57"/>
        <v xml:space="preserve">TCKU7703222 </v>
      </c>
      <c r="O230" s="13" t="str">
        <f t="shared" si="58"/>
        <v>SUDUN3KSZ001167A</v>
      </c>
      <c r="P230" s="6">
        <f t="shared" si="59"/>
        <v>45066</v>
      </c>
      <c r="Q230" s="6" t="str">
        <f>VLOOKUP(AA230,'[1]TABELA MO'!$D:$D,1,0)</f>
        <v>M22332J8BK</v>
      </c>
      <c r="R230" s="6" t="str">
        <f t="shared" si="60"/>
        <v>PO &gt; ok!</v>
      </c>
      <c r="V230" s="3">
        <v>45007</v>
      </c>
      <c r="W230" s="2"/>
      <c r="X230" s="1" t="s">
        <v>1236</v>
      </c>
      <c r="Y230" s="1" t="s">
        <v>408</v>
      </c>
      <c r="Z230" s="5" t="s">
        <v>409</v>
      </c>
      <c r="AA230" s="1" t="s">
        <v>1235</v>
      </c>
      <c r="AB230" s="2">
        <v>9000</v>
      </c>
      <c r="AC230" s="1" t="s">
        <v>1237</v>
      </c>
      <c r="AD230" s="1" t="s">
        <v>1238</v>
      </c>
      <c r="AE230" s="1" t="s">
        <v>1239</v>
      </c>
      <c r="AG230" s="1" t="s">
        <v>115</v>
      </c>
      <c r="AH230" s="1" t="s">
        <v>491</v>
      </c>
      <c r="AI230" s="1" t="s">
        <v>1219</v>
      </c>
      <c r="AJ230" s="3">
        <v>45012</v>
      </c>
      <c r="AK230" s="3">
        <v>45012</v>
      </c>
      <c r="AL230" s="3">
        <v>45012</v>
      </c>
      <c r="AM230" s="3">
        <v>45012</v>
      </c>
      <c r="AN230" s="1" t="s">
        <v>587</v>
      </c>
      <c r="AO230" s="1" t="s">
        <v>1224</v>
      </c>
      <c r="AP230" s="3">
        <v>45018</v>
      </c>
      <c r="AQ230" s="3">
        <v>45018</v>
      </c>
      <c r="AR230" s="3">
        <v>45046</v>
      </c>
      <c r="AS230" s="3">
        <v>45047</v>
      </c>
      <c r="AT230" s="1" t="s">
        <v>588</v>
      </c>
      <c r="AU230" s="1" t="s">
        <v>1221</v>
      </c>
      <c r="AV230" s="3">
        <v>45052</v>
      </c>
      <c r="AW230" s="3">
        <v>45052</v>
      </c>
      <c r="AX230" s="3">
        <v>45066</v>
      </c>
      <c r="AY230" s="3">
        <v>45066</v>
      </c>
      <c r="BB230" s="3"/>
      <c r="BC230" s="3"/>
      <c r="BD230" s="3"/>
      <c r="BE230" s="3"/>
      <c r="BF230" s="3"/>
      <c r="BG230" s="3"/>
      <c r="BH230" s="3"/>
      <c r="BI230" s="3"/>
      <c r="BJ230" s="3">
        <v>9</v>
      </c>
      <c r="BK230" s="3"/>
      <c r="BL230" s="3"/>
      <c r="BM230" s="3"/>
      <c r="BN230" s="3">
        <v>20</v>
      </c>
      <c r="BO230" s="2">
        <v>54</v>
      </c>
      <c r="BP230" s="2">
        <v>35</v>
      </c>
      <c r="BQ230" s="2">
        <v>-45047</v>
      </c>
      <c r="BR230" s="2">
        <v>-45007</v>
      </c>
      <c r="BS230" s="1" t="s">
        <v>278</v>
      </c>
      <c r="BV230" s="2">
        <v>9660002016</v>
      </c>
    </row>
    <row r="231" spans="3:74">
      <c r="C231" s="28">
        <f t="shared" si="46"/>
        <v>2</v>
      </c>
      <c r="D231" s="19" t="str">
        <f t="shared" si="47"/>
        <v>M2233333BK13000</v>
      </c>
      <c r="E231" s="28">
        <f t="shared" si="48"/>
        <v>1</v>
      </c>
      <c r="F231" s="9">
        <f t="shared" si="49"/>
        <v>9660002017</v>
      </c>
      <c r="G231" s="10">
        <f t="shared" si="50"/>
        <v>45007</v>
      </c>
      <c r="H231" s="9" t="str">
        <f t="shared" si="51"/>
        <v>TVC23000115</v>
      </c>
      <c r="I231" s="11" t="str">
        <f t="shared" si="52"/>
        <v>MR60X(BR)|2.8.0</v>
      </c>
      <c r="J231" s="6" t="str">
        <f t="shared" si="53"/>
        <v>0850800123</v>
      </c>
      <c r="K231" s="12">
        <f t="shared" si="54"/>
        <v>13000</v>
      </c>
      <c r="L231" s="12">
        <f t="shared" si="55"/>
        <v>13000</v>
      </c>
      <c r="M231" s="6" t="str">
        <f t="shared" si="56"/>
        <v>M2233333BK</v>
      </c>
      <c r="N231" s="6" t="str">
        <f t="shared" si="57"/>
        <v xml:space="preserve">TCKU6891866 </v>
      </c>
      <c r="O231" s="13" t="str">
        <f t="shared" si="58"/>
        <v>SUDUN3KSZ001167A</v>
      </c>
      <c r="P231" s="6">
        <f t="shared" si="59"/>
        <v>45066</v>
      </c>
      <c r="Q231" s="6" t="str">
        <f>VLOOKUP(AA231,'[1]TABELA MO'!$D:$D,1,0)</f>
        <v>M2233333BK</v>
      </c>
      <c r="R231" s="6" t="str">
        <f t="shared" si="60"/>
        <v>PO &gt; ok!</v>
      </c>
      <c r="V231" s="3">
        <v>45007</v>
      </c>
      <c r="W231" s="2"/>
      <c r="X231" s="1" t="s">
        <v>1240</v>
      </c>
      <c r="Y231" s="1" t="s">
        <v>474</v>
      </c>
      <c r="Z231" s="5" t="s">
        <v>475</v>
      </c>
      <c r="AA231" s="1" t="s">
        <v>1241</v>
      </c>
      <c r="AB231" s="2">
        <v>13000</v>
      </c>
      <c r="AC231" s="1" t="s">
        <v>1242</v>
      </c>
      <c r="AD231" s="1" t="s">
        <v>1243</v>
      </c>
      <c r="AE231" s="1" t="s">
        <v>1244</v>
      </c>
      <c r="AG231" s="1" t="s">
        <v>115</v>
      </c>
      <c r="AH231" s="1" t="s">
        <v>491</v>
      </c>
      <c r="AI231" s="1" t="s">
        <v>1219</v>
      </c>
      <c r="AJ231" s="3">
        <v>45012</v>
      </c>
      <c r="AK231" s="3">
        <v>45012</v>
      </c>
      <c r="AL231" s="3">
        <v>45012</v>
      </c>
      <c r="AM231" s="3">
        <v>45012</v>
      </c>
      <c r="AN231" s="1" t="s">
        <v>587</v>
      </c>
      <c r="AO231" s="1" t="s">
        <v>1224</v>
      </c>
      <c r="AP231" s="3">
        <v>45018</v>
      </c>
      <c r="AQ231" s="3">
        <v>45018</v>
      </c>
      <c r="AR231" s="3">
        <v>45046</v>
      </c>
      <c r="AS231" s="3">
        <v>45047</v>
      </c>
      <c r="AT231" s="1" t="s">
        <v>588</v>
      </c>
      <c r="AU231" s="1" t="s">
        <v>1221</v>
      </c>
      <c r="AV231" s="3">
        <v>45052</v>
      </c>
      <c r="AW231" s="3">
        <v>45052</v>
      </c>
      <c r="AX231" s="3">
        <v>45066</v>
      </c>
      <c r="AY231" s="3">
        <v>45066</v>
      </c>
      <c r="BB231" s="3"/>
      <c r="BC231" s="3"/>
      <c r="BD231" s="3"/>
      <c r="BE231" s="3"/>
      <c r="BF231" s="3"/>
      <c r="BG231" s="3"/>
      <c r="BH231" s="3"/>
      <c r="BI231" s="3"/>
      <c r="BJ231" s="3">
        <v>9</v>
      </c>
      <c r="BK231" s="3"/>
      <c r="BL231" s="3"/>
      <c r="BM231" s="3"/>
      <c r="BN231" s="3">
        <v>20</v>
      </c>
      <c r="BO231" s="2">
        <v>54</v>
      </c>
      <c r="BP231" s="2">
        <v>35</v>
      </c>
      <c r="BQ231" s="2">
        <v>-45047</v>
      </c>
      <c r="BR231" s="2">
        <v>-45007</v>
      </c>
      <c r="BS231" s="1" t="s">
        <v>278</v>
      </c>
      <c r="BV231" s="2">
        <v>9660002017</v>
      </c>
    </row>
    <row r="232" spans="3:74">
      <c r="C232" s="28">
        <f t="shared" si="46"/>
        <v>2</v>
      </c>
      <c r="D232" s="19" t="str">
        <f t="shared" si="47"/>
        <v>M2233333BK13000</v>
      </c>
      <c r="E232" s="28">
        <f t="shared" si="48"/>
        <v>3</v>
      </c>
      <c r="F232" s="9">
        <f t="shared" si="49"/>
        <v>9660002031</v>
      </c>
      <c r="G232" s="10">
        <f t="shared" si="50"/>
        <v>45007</v>
      </c>
      <c r="H232" s="9" t="str">
        <f t="shared" si="51"/>
        <v>TVC23000116</v>
      </c>
      <c r="I232" s="11" t="str">
        <f t="shared" si="52"/>
        <v>MR60X(BR)|2.8.0</v>
      </c>
      <c r="J232" s="6" t="str">
        <f t="shared" si="53"/>
        <v>0850800123</v>
      </c>
      <c r="K232" s="12">
        <f t="shared" si="54"/>
        <v>13000</v>
      </c>
      <c r="L232" s="12">
        <f t="shared" si="55"/>
        <v>14750</v>
      </c>
      <c r="M232" s="6" t="str">
        <f t="shared" si="56"/>
        <v>M2233333BK</v>
      </c>
      <c r="N232" s="6" t="str">
        <f t="shared" si="57"/>
        <v xml:space="preserve">TRHU5008739 </v>
      </c>
      <c r="O232" s="13" t="str">
        <f t="shared" si="58"/>
        <v>SUDUN3KSZ001167A</v>
      </c>
      <c r="P232" s="6">
        <f t="shared" si="59"/>
        <v>45066</v>
      </c>
      <c r="Q232" s="6" t="str">
        <f>VLOOKUP(AA232,'[1]TABELA MO'!$D:$D,1,0)</f>
        <v>M2233333BK</v>
      </c>
      <c r="R232" s="6" t="str">
        <f t="shared" si="60"/>
        <v>PO &gt; ok!</v>
      </c>
      <c r="V232" s="3">
        <v>45007</v>
      </c>
      <c r="W232" s="2"/>
      <c r="X232" s="1" t="s">
        <v>1245</v>
      </c>
      <c r="Y232" s="1" t="s">
        <v>474</v>
      </c>
      <c r="Z232" s="5" t="s">
        <v>475</v>
      </c>
      <c r="AA232" s="1" t="s">
        <v>1241</v>
      </c>
      <c r="AB232" s="2">
        <v>13000</v>
      </c>
      <c r="AC232" s="1" t="s">
        <v>1246</v>
      </c>
      <c r="AD232" s="1" t="s">
        <v>1247</v>
      </c>
      <c r="AE232" s="1" t="s">
        <v>1248</v>
      </c>
      <c r="AG232" s="1" t="s">
        <v>115</v>
      </c>
      <c r="AH232" s="1" t="s">
        <v>491</v>
      </c>
      <c r="AI232" s="1" t="s">
        <v>1219</v>
      </c>
      <c r="AJ232" s="3">
        <v>45012</v>
      </c>
      <c r="AK232" s="3">
        <v>45012</v>
      </c>
      <c r="AL232" s="3">
        <v>45012</v>
      </c>
      <c r="AM232" s="3">
        <v>45012</v>
      </c>
      <c r="AN232" s="1" t="s">
        <v>587</v>
      </c>
      <c r="AO232" s="1" t="s">
        <v>1224</v>
      </c>
      <c r="AP232" s="3">
        <v>45018</v>
      </c>
      <c r="AQ232" s="3">
        <v>45018</v>
      </c>
      <c r="AR232" s="3">
        <v>45046</v>
      </c>
      <c r="AS232" s="3">
        <v>45047</v>
      </c>
      <c r="AT232" s="1" t="s">
        <v>588</v>
      </c>
      <c r="AU232" s="1" t="s">
        <v>1221</v>
      </c>
      <c r="AV232" s="3">
        <v>45052</v>
      </c>
      <c r="AW232" s="3">
        <v>45052</v>
      </c>
      <c r="AX232" s="3">
        <v>45066</v>
      </c>
      <c r="AY232" s="3">
        <v>45066</v>
      </c>
      <c r="BB232" s="3"/>
      <c r="BC232" s="3"/>
      <c r="BD232" s="3"/>
      <c r="BE232" s="3"/>
      <c r="BF232" s="3"/>
      <c r="BG232" s="3"/>
      <c r="BH232" s="3"/>
      <c r="BI232" s="3"/>
      <c r="BJ232" s="3">
        <v>9</v>
      </c>
      <c r="BK232" s="3"/>
      <c r="BL232" s="3"/>
      <c r="BM232" s="3"/>
      <c r="BN232" s="3">
        <v>20</v>
      </c>
      <c r="BO232" s="2">
        <v>54</v>
      </c>
      <c r="BP232" s="2">
        <v>35</v>
      </c>
      <c r="BQ232" s="2">
        <v>-45047</v>
      </c>
      <c r="BR232" s="2">
        <v>-45007</v>
      </c>
      <c r="BS232" s="1" t="s">
        <v>278</v>
      </c>
      <c r="BV232" s="2">
        <v>9660002031</v>
      </c>
    </row>
    <row r="233" spans="3:74">
      <c r="C233" s="28">
        <f t="shared" si="46"/>
        <v>1</v>
      </c>
      <c r="D233" s="19" t="str">
        <f t="shared" si="47"/>
        <v>M22332J9BK1150</v>
      </c>
      <c r="E233" s="28">
        <f t="shared" si="48"/>
        <v>3</v>
      </c>
      <c r="F233" s="9">
        <f t="shared" si="49"/>
        <v>9660002031</v>
      </c>
      <c r="G233" s="10">
        <f t="shared" si="50"/>
        <v>45007</v>
      </c>
      <c r="H233" s="9" t="str">
        <f t="shared" si="51"/>
        <v>TVC23000116</v>
      </c>
      <c r="I233" s="11" t="str">
        <f t="shared" si="52"/>
        <v>Deco M4(2-pack)(BR)|2.8.0</v>
      </c>
      <c r="J233" s="6" t="str">
        <f t="shared" si="53"/>
        <v>0150804074</v>
      </c>
      <c r="K233" s="12">
        <f t="shared" si="54"/>
        <v>1150</v>
      </c>
      <c r="L233" s="12">
        <f t="shared" si="55"/>
        <v>14750</v>
      </c>
      <c r="M233" s="6" t="str">
        <f t="shared" si="56"/>
        <v>M22332J9BK</v>
      </c>
      <c r="N233" s="6" t="str">
        <f t="shared" si="57"/>
        <v xml:space="preserve">TRHU5008739 </v>
      </c>
      <c r="O233" s="13" t="str">
        <f t="shared" si="58"/>
        <v>SUDUN3KSZ001167A</v>
      </c>
      <c r="P233" s="6">
        <f t="shared" si="59"/>
        <v>45066</v>
      </c>
      <c r="Q233" s="6" t="str">
        <f>VLOOKUP(AA233,'[1]TABELA MO'!$D:$D,1,0)</f>
        <v>M22332J9BK</v>
      </c>
      <c r="R233" s="6" t="str">
        <f t="shared" si="60"/>
        <v>PO &gt; ok!</v>
      </c>
      <c r="V233" s="3">
        <v>45007</v>
      </c>
      <c r="W233" s="2"/>
      <c r="Y233" s="1" t="s">
        <v>485</v>
      </c>
      <c r="Z233" s="5" t="s">
        <v>486</v>
      </c>
      <c r="AA233" s="1" t="s">
        <v>1249</v>
      </c>
      <c r="AB233" s="2">
        <v>1150</v>
      </c>
      <c r="AG233" s="1" t="s">
        <v>115</v>
      </c>
      <c r="AH233" s="1" t="s">
        <v>491</v>
      </c>
      <c r="AI233" s="1" t="s">
        <v>1219</v>
      </c>
      <c r="AJ233" s="3">
        <v>45012</v>
      </c>
      <c r="AK233" s="3">
        <v>45012</v>
      </c>
      <c r="AL233" s="3">
        <v>45012</v>
      </c>
      <c r="AM233" s="3">
        <v>45012</v>
      </c>
      <c r="AN233" s="1" t="s">
        <v>587</v>
      </c>
      <c r="AO233" s="1" t="s">
        <v>1224</v>
      </c>
      <c r="AP233" s="3">
        <v>45018</v>
      </c>
      <c r="AQ233" s="3">
        <v>45018</v>
      </c>
      <c r="AR233" s="3">
        <v>45046</v>
      </c>
      <c r="AS233" s="3">
        <v>45047</v>
      </c>
      <c r="AT233" s="1" t="s">
        <v>588</v>
      </c>
      <c r="AU233" s="1" t="s">
        <v>1221</v>
      </c>
      <c r="AV233" s="3">
        <v>45052</v>
      </c>
      <c r="AW233" s="3">
        <v>45052</v>
      </c>
      <c r="AX233" s="3">
        <v>45066</v>
      </c>
      <c r="AY233" s="3">
        <v>45066</v>
      </c>
      <c r="BB233" s="3"/>
      <c r="BC233" s="3"/>
      <c r="BD233" s="3"/>
      <c r="BE233" s="3"/>
      <c r="BF233" s="3"/>
      <c r="BG233" s="3"/>
      <c r="BH233" s="3"/>
      <c r="BI233" s="3"/>
      <c r="BJ233" s="3">
        <v>9</v>
      </c>
      <c r="BK233" s="3"/>
      <c r="BL233" s="3"/>
      <c r="BM233" s="3"/>
      <c r="BN233" s="3">
        <v>20</v>
      </c>
      <c r="BO233" s="2">
        <v>54</v>
      </c>
      <c r="BP233" s="2">
        <v>35</v>
      </c>
      <c r="BQ233" s="2">
        <v>-45047</v>
      </c>
      <c r="BR233" s="2">
        <v>-45007</v>
      </c>
      <c r="BS233" s="1" t="s">
        <v>278</v>
      </c>
      <c r="BV233" s="2">
        <v>9660002031</v>
      </c>
    </row>
    <row r="234" spans="3:74">
      <c r="C234" s="28">
        <f t="shared" si="46"/>
        <v>1</v>
      </c>
      <c r="D234" s="19" t="str">
        <f t="shared" si="47"/>
        <v>M22332K0BK600</v>
      </c>
      <c r="E234" s="28">
        <f t="shared" si="48"/>
        <v>3</v>
      </c>
      <c r="F234" s="9">
        <f t="shared" si="49"/>
        <v>9660002031</v>
      </c>
      <c r="G234" s="10">
        <f t="shared" si="50"/>
        <v>45007</v>
      </c>
      <c r="H234" s="9" t="str">
        <f t="shared" si="51"/>
        <v>TVC23000116</v>
      </c>
      <c r="I234" s="11" t="str">
        <f t="shared" si="52"/>
        <v>Deco M4(1-pack)(BR)|2.8.0</v>
      </c>
      <c r="J234" s="6" t="str">
        <f t="shared" si="53"/>
        <v>0150804069</v>
      </c>
      <c r="K234" s="12">
        <f t="shared" si="54"/>
        <v>600</v>
      </c>
      <c r="L234" s="12">
        <f t="shared" si="55"/>
        <v>14750</v>
      </c>
      <c r="M234" s="6" t="str">
        <f t="shared" si="56"/>
        <v>M22332K0BK</v>
      </c>
      <c r="N234" s="6" t="str">
        <f t="shared" si="57"/>
        <v xml:space="preserve">TRHU5008739 </v>
      </c>
      <c r="O234" s="13" t="str">
        <f t="shared" si="58"/>
        <v>SUDUN3KSZ001167A</v>
      </c>
      <c r="P234" s="6">
        <f t="shared" si="59"/>
        <v>45066</v>
      </c>
      <c r="Q234" s="6" t="str">
        <f>VLOOKUP(AA234,'[1]TABELA MO'!$D:$D,1,0)</f>
        <v>M22332K0BK</v>
      </c>
      <c r="R234" s="6" t="str">
        <f t="shared" si="60"/>
        <v>PO &gt; ok!</v>
      </c>
      <c r="V234" s="3">
        <v>45007</v>
      </c>
      <c r="W234" s="2"/>
      <c r="Y234" s="1" t="s">
        <v>481</v>
      </c>
      <c r="Z234" s="5" t="s">
        <v>482</v>
      </c>
      <c r="AA234" s="1" t="s">
        <v>1250</v>
      </c>
      <c r="AB234" s="2">
        <v>600</v>
      </c>
      <c r="AG234" s="1" t="s">
        <v>115</v>
      </c>
      <c r="AH234" s="1" t="s">
        <v>491</v>
      </c>
      <c r="AI234" s="1" t="s">
        <v>1219</v>
      </c>
      <c r="AJ234" s="3">
        <v>45012</v>
      </c>
      <c r="AK234" s="3">
        <v>45012</v>
      </c>
      <c r="AL234" s="3">
        <v>45012</v>
      </c>
      <c r="AM234" s="3">
        <v>45012</v>
      </c>
      <c r="AN234" s="1" t="s">
        <v>587</v>
      </c>
      <c r="AO234" s="1" t="s">
        <v>1224</v>
      </c>
      <c r="AP234" s="3">
        <v>45018</v>
      </c>
      <c r="AQ234" s="3">
        <v>45018</v>
      </c>
      <c r="AR234" s="3">
        <v>45046</v>
      </c>
      <c r="AS234" s="3">
        <v>45047</v>
      </c>
      <c r="AT234" s="1" t="s">
        <v>588</v>
      </c>
      <c r="AU234" s="1" t="s">
        <v>1221</v>
      </c>
      <c r="AV234" s="3">
        <v>45052</v>
      </c>
      <c r="AW234" s="3">
        <v>45052</v>
      </c>
      <c r="AX234" s="3">
        <v>45066</v>
      </c>
      <c r="AY234" s="3">
        <v>45066</v>
      </c>
      <c r="BB234" s="3"/>
      <c r="BC234" s="3"/>
      <c r="BD234" s="3"/>
      <c r="BE234" s="3"/>
      <c r="BF234" s="3"/>
      <c r="BG234" s="3"/>
      <c r="BH234" s="3"/>
      <c r="BI234" s="3"/>
      <c r="BJ234" s="3">
        <v>9</v>
      </c>
      <c r="BK234" s="3"/>
      <c r="BL234" s="3"/>
      <c r="BM234" s="3"/>
      <c r="BN234" s="3">
        <v>20</v>
      </c>
      <c r="BO234" s="2">
        <v>54</v>
      </c>
      <c r="BP234" s="2">
        <v>35</v>
      </c>
      <c r="BQ234" s="2">
        <v>-45047</v>
      </c>
      <c r="BR234" s="2">
        <v>-45007</v>
      </c>
      <c r="BS234" s="1" t="s">
        <v>278</v>
      </c>
      <c r="BV234" s="2">
        <v>9660002031</v>
      </c>
    </row>
    <row r="235" spans="3:74">
      <c r="C235" s="28">
        <f t="shared" si="46"/>
        <v>1</v>
      </c>
      <c r="D235" s="19" t="str">
        <f t="shared" si="47"/>
        <v>M22333Q3BK8700</v>
      </c>
      <c r="E235" s="28">
        <f t="shared" si="48"/>
        <v>1</v>
      </c>
      <c r="F235" s="9">
        <f t="shared" si="49"/>
        <v>9660002042</v>
      </c>
      <c r="G235" s="10">
        <f t="shared" si="50"/>
        <v>45014</v>
      </c>
      <c r="H235" s="9" t="str">
        <f t="shared" si="51"/>
        <v>TVC23000118</v>
      </c>
      <c r="I235" s="11" t="str">
        <f t="shared" si="52"/>
        <v>MR30G(BR)|1.28.0</v>
      </c>
      <c r="J235" s="6" t="str">
        <f t="shared" si="53"/>
        <v>0850800096</v>
      </c>
      <c r="K235" s="12">
        <f t="shared" si="54"/>
        <v>8700</v>
      </c>
      <c r="L235" s="12">
        <f t="shared" si="55"/>
        <v>8700</v>
      </c>
      <c r="M235" s="6" t="str">
        <f t="shared" si="56"/>
        <v>M22333Q3BK</v>
      </c>
      <c r="N235" s="6" t="str">
        <f t="shared" si="57"/>
        <v xml:space="preserve">TCKU7679790 </v>
      </c>
      <c r="O235" s="13" t="str">
        <f t="shared" si="58"/>
        <v>SUDUN3KSZ001205A</v>
      </c>
      <c r="P235" s="6">
        <f t="shared" si="59"/>
        <v>45073</v>
      </c>
      <c r="Q235" s="6" t="str">
        <f>VLOOKUP(AA235,'[1]TABELA MO'!$D:$D,1,0)</f>
        <v>M22333Q3BK</v>
      </c>
      <c r="R235" s="6" t="str">
        <f t="shared" si="60"/>
        <v>PO &gt; ok!</v>
      </c>
      <c r="V235" s="3">
        <v>45014</v>
      </c>
      <c r="W235" s="2">
        <v>79</v>
      </c>
      <c r="X235" s="1" t="s">
        <v>1251</v>
      </c>
      <c r="Y235" s="1" t="s">
        <v>27</v>
      </c>
      <c r="Z235" s="5" t="s">
        <v>89</v>
      </c>
      <c r="AA235" s="1" t="s">
        <v>1252</v>
      </c>
      <c r="AB235" s="2">
        <v>8700</v>
      </c>
      <c r="AC235" s="1" t="s">
        <v>1253</v>
      </c>
      <c r="AD235" s="1" t="s">
        <v>1254</v>
      </c>
      <c r="AE235" s="1" t="s">
        <v>1255</v>
      </c>
      <c r="AF235" s="1" t="s">
        <v>1256</v>
      </c>
      <c r="AG235" s="1" t="s">
        <v>115</v>
      </c>
      <c r="AH235" s="1" t="s">
        <v>491</v>
      </c>
      <c r="AI235" s="1" t="s">
        <v>1257</v>
      </c>
      <c r="AJ235" s="3">
        <v>45019</v>
      </c>
      <c r="AK235" s="3">
        <v>45019</v>
      </c>
      <c r="AL235" s="3">
        <v>45019</v>
      </c>
      <c r="AM235" s="3">
        <v>45019</v>
      </c>
      <c r="AN235" s="1" t="s">
        <v>587</v>
      </c>
      <c r="AO235" s="1" t="s">
        <v>1258</v>
      </c>
      <c r="AP235" s="3">
        <v>45024</v>
      </c>
      <c r="AQ235" s="3">
        <v>45024</v>
      </c>
      <c r="AR235" s="3">
        <v>45053</v>
      </c>
      <c r="AS235" s="3">
        <v>45053</v>
      </c>
      <c r="AT235" s="1" t="s">
        <v>588</v>
      </c>
      <c r="AU235" s="1" t="s">
        <v>1259</v>
      </c>
      <c r="AV235" s="3">
        <v>45059</v>
      </c>
      <c r="AW235" s="3">
        <v>45060</v>
      </c>
      <c r="AX235" s="3">
        <v>45073</v>
      </c>
      <c r="AY235" s="3"/>
      <c r="BB235" s="3"/>
      <c r="BC235" s="3"/>
      <c r="BD235" s="3"/>
      <c r="BE235" s="3"/>
      <c r="BF235" s="3"/>
      <c r="BG235" s="3"/>
      <c r="BH235" s="3"/>
      <c r="BI235" s="3"/>
      <c r="BJ235" s="3">
        <v>9</v>
      </c>
      <c r="BK235" s="3"/>
      <c r="BL235" s="3"/>
      <c r="BM235" s="3"/>
      <c r="BN235" s="3">
        <v>20</v>
      </c>
      <c r="BO235" s="2">
        <v>54</v>
      </c>
      <c r="BP235" s="2">
        <v>34</v>
      </c>
      <c r="BQ235" s="2">
        <v>-45053</v>
      </c>
      <c r="BR235" s="2">
        <v>-45014</v>
      </c>
      <c r="BS235" s="1" t="s">
        <v>278</v>
      </c>
      <c r="BV235" s="2">
        <v>9660002042</v>
      </c>
    </row>
    <row r="236" spans="3:74">
      <c r="C236" s="28">
        <f t="shared" si="46"/>
        <v>1</v>
      </c>
      <c r="D236" s="19" t="str">
        <f t="shared" si="47"/>
        <v>M22333Q4BK8700</v>
      </c>
      <c r="E236" s="28">
        <f t="shared" si="48"/>
        <v>1</v>
      </c>
      <c r="F236" s="9" t="str">
        <f t="shared" si="49"/>
        <v>No PO Yet</v>
      </c>
      <c r="G236" s="10">
        <f t="shared" si="50"/>
        <v>45014</v>
      </c>
      <c r="H236" s="9" t="str">
        <f t="shared" si="51"/>
        <v>TVC23000119</v>
      </c>
      <c r="I236" s="11" t="str">
        <f t="shared" si="52"/>
        <v>MR30G(BR)|1.28.0</v>
      </c>
      <c r="J236" s="6" t="str">
        <f t="shared" si="53"/>
        <v>0850800096</v>
      </c>
      <c r="K236" s="12">
        <f t="shared" si="54"/>
        <v>8700</v>
      </c>
      <c r="L236" s="12">
        <f t="shared" si="55"/>
        <v>8700</v>
      </c>
      <c r="M236" s="6" t="str">
        <f t="shared" si="56"/>
        <v>M22333Q4BK</v>
      </c>
      <c r="N236" s="6" t="str">
        <f t="shared" si="57"/>
        <v xml:space="preserve">MRSU3655266 </v>
      </c>
      <c r="O236" s="13" t="str">
        <f t="shared" si="58"/>
        <v>SUDUN3KSZ001205A</v>
      </c>
      <c r="P236" s="6">
        <f t="shared" si="59"/>
        <v>45073</v>
      </c>
      <c r="Q236" s="6" t="e">
        <f>VLOOKUP(AA236,'[1]TABELA MO'!$D:$D,1,0)</f>
        <v>#N/A</v>
      </c>
      <c r="R236" s="6" t="str">
        <f t="shared" si="60"/>
        <v>Create MO</v>
      </c>
      <c r="V236" s="3">
        <v>45014</v>
      </c>
      <c r="W236" s="2"/>
      <c r="X236" s="1" t="s">
        <v>1260</v>
      </c>
      <c r="Y236" s="1" t="s">
        <v>27</v>
      </c>
      <c r="Z236" s="5" t="s">
        <v>89</v>
      </c>
      <c r="AA236" s="1" t="s">
        <v>1261</v>
      </c>
      <c r="AB236" s="2">
        <v>8700</v>
      </c>
      <c r="AC236" s="1" t="s">
        <v>1262</v>
      </c>
      <c r="AD236" s="1" t="s">
        <v>1263</v>
      </c>
      <c r="AE236" s="1" t="s">
        <v>1264</v>
      </c>
      <c r="AG236" s="1" t="s">
        <v>115</v>
      </c>
      <c r="AH236" s="1" t="s">
        <v>491</v>
      </c>
      <c r="AI236" s="1" t="s">
        <v>1257</v>
      </c>
      <c r="AJ236" s="3">
        <v>45019</v>
      </c>
      <c r="AK236" s="3">
        <v>45019</v>
      </c>
      <c r="AL236" s="3">
        <v>45019</v>
      </c>
      <c r="AM236" s="3">
        <v>45019</v>
      </c>
      <c r="AN236" s="1" t="s">
        <v>587</v>
      </c>
      <c r="AO236" s="1" t="s">
        <v>1258</v>
      </c>
      <c r="AP236" s="3">
        <v>45024</v>
      </c>
      <c r="AQ236" s="3">
        <v>45024</v>
      </c>
      <c r="AR236" s="3">
        <v>45053</v>
      </c>
      <c r="AS236" s="3">
        <v>45053</v>
      </c>
      <c r="AT236" s="1" t="s">
        <v>588</v>
      </c>
      <c r="AU236" s="1" t="s">
        <v>1259</v>
      </c>
      <c r="AV236" s="3">
        <v>45059</v>
      </c>
      <c r="AW236" s="3">
        <v>45060</v>
      </c>
      <c r="AX236" s="3">
        <v>45073</v>
      </c>
      <c r="AY236" s="3"/>
      <c r="BB236" s="3"/>
      <c r="BC236" s="3"/>
      <c r="BD236" s="3"/>
      <c r="BE236" s="3"/>
      <c r="BF236" s="3"/>
      <c r="BG236" s="3"/>
      <c r="BH236" s="3"/>
      <c r="BI236" s="3"/>
      <c r="BJ236" s="3">
        <v>9</v>
      </c>
      <c r="BK236" s="3"/>
      <c r="BL236" s="3"/>
      <c r="BM236" s="3"/>
      <c r="BN236" s="3">
        <v>20</v>
      </c>
      <c r="BO236" s="2">
        <v>54</v>
      </c>
      <c r="BP236" s="2">
        <v>34</v>
      </c>
      <c r="BQ236" s="2">
        <v>-45053</v>
      </c>
      <c r="BR236" s="2">
        <v>-45014</v>
      </c>
      <c r="BS236" s="1" t="s">
        <v>278</v>
      </c>
      <c r="BV236" s="2"/>
    </row>
    <row r="237" spans="3:74">
      <c r="C237" s="28">
        <f t="shared" si="46"/>
        <v>2</v>
      </c>
      <c r="D237" s="19" t="str">
        <f t="shared" si="47"/>
        <v>M22333J2BK13000</v>
      </c>
      <c r="E237" s="28">
        <f t="shared" si="48"/>
        <v>1</v>
      </c>
      <c r="F237" s="9">
        <f t="shared" si="49"/>
        <v>9660002043</v>
      </c>
      <c r="G237" s="10">
        <f t="shared" si="50"/>
        <v>45014</v>
      </c>
      <c r="H237" s="9" t="str">
        <f t="shared" si="51"/>
        <v>TVC23000120</v>
      </c>
      <c r="I237" s="11" t="str">
        <f t="shared" si="52"/>
        <v>MR60X(BR)|2.8.0</v>
      </c>
      <c r="J237" s="6" t="str">
        <f t="shared" si="53"/>
        <v>0850800123</v>
      </c>
      <c r="K237" s="12">
        <f t="shared" si="54"/>
        <v>13000</v>
      </c>
      <c r="L237" s="12">
        <f t="shared" si="55"/>
        <v>13000</v>
      </c>
      <c r="M237" s="6" t="str">
        <f t="shared" si="56"/>
        <v>M22333J2BK</v>
      </c>
      <c r="N237" s="6" t="str">
        <f t="shared" si="57"/>
        <v xml:space="preserve">MRSU4657962 </v>
      </c>
      <c r="O237" s="13" t="str">
        <f t="shared" si="58"/>
        <v>SUDUN3KSZ001205A</v>
      </c>
      <c r="P237" s="6">
        <f t="shared" si="59"/>
        <v>45073</v>
      </c>
      <c r="Q237" s="6" t="str">
        <f>VLOOKUP(AA237,'[1]TABELA MO'!$D:$D,1,0)</f>
        <v>M22333J2BK</v>
      </c>
      <c r="R237" s="6" t="str">
        <f t="shared" si="60"/>
        <v>PO &gt; ok!</v>
      </c>
      <c r="V237" s="3">
        <v>45014</v>
      </c>
      <c r="W237" s="2"/>
      <c r="X237" s="1" t="s">
        <v>1265</v>
      </c>
      <c r="Y237" s="1" t="s">
        <v>474</v>
      </c>
      <c r="Z237" s="5" t="s">
        <v>475</v>
      </c>
      <c r="AA237" s="1" t="s">
        <v>1266</v>
      </c>
      <c r="AB237" s="2">
        <v>13000</v>
      </c>
      <c r="AC237" s="1" t="s">
        <v>1267</v>
      </c>
      <c r="AD237" s="1" t="s">
        <v>1268</v>
      </c>
      <c r="AE237" s="1" t="s">
        <v>1269</v>
      </c>
      <c r="AG237" s="1" t="s">
        <v>115</v>
      </c>
      <c r="AH237" s="1" t="s">
        <v>491</v>
      </c>
      <c r="AI237" s="1" t="s">
        <v>1257</v>
      </c>
      <c r="AJ237" s="3">
        <v>45019</v>
      </c>
      <c r="AK237" s="3">
        <v>45019</v>
      </c>
      <c r="AL237" s="3">
        <v>45019</v>
      </c>
      <c r="AM237" s="3">
        <v>45019</v>
      </c>
      <c r="AN237" s="1" t="s">
        <v>587</v>
      </c>
      <c r="AO237" s="1" t="s">
        <v>1258</v>
      </c>
      <c r="AP237" s="3">
        <v>45024</v>
      </c>
      <c r="AQ237" s="3">
        <v>45024</v>
      </c>
      <c r="AR237" s="3">
        <v>45053</v>
      </c>
      <c r="AS237" s="3">
        <v>45053</v>
      </c>
      <c r="AT237" s="1" t="s">
        <v>588</v>
      </c>
      <c r="AU237" s="1" t="s">
        <v>1259</v>
      </c>
      <c r="AV237" s="3">
        <v>45059</v>
      </c>
      <c r="AW237" s="3">
        <v>45060</v>
      </c>
      <c r="AX237" s="3">
        <v>45073</v>
      </c>
      <c r="AY237" s="3"/>
      <c r="BB237" s="3"/>
      <c r="BC237" s="3"/>
      <c r="BD237" s="3"/>
      <c r="BE237" s="3"/>
      <c r="BF237" s="3"/>
      <c r="BG237" s="3"/>
      <c r="BH237" s="3"/>
      <c r="BI237" s="3"/>
      <c r="BJ237" s="3">
        <v>9</v>
      </c>
      <c r="BK237" s="3"/>
      <c r="BL237" s="3"/>
      <c r="BM237" s="3"/>
      <c r="BN237" s="3">
        <v>20</v>
      </c>
      <c r="BO237" s="2">
        <v>54</v>
      </c>
      <c r="BP237" s="2">
        <v>34</v>
      </c>
      <c r="BQ237" s="2">
        <v>-45053</v>
      </c>
      <c r="BR237" s="2">
        <v>-45014</v>
      </c>
      <c r="BS237" s="1" t="s">
        <v>278</v>
      </c>
      <c r="BV237" s="2">
        <v>9660002043</v>
      </c>
    </row>
    <row r="238" spans="3:74">
      <c r="C238" s="28">
        <f t="shared" si="46"/>
        <v>2</v>
      </c>
      <c r="D238" s="19" t="str">
        <f t="shared" si="47"/>
        <v>M22333J2BK13000</v>
      </c>
      <c r="E238" s="28">
        <f t="shared" si="48"/>
        <v>3</v>
      </c>
      <c r="F238" s="9">
        <f t="shared" si="49"/>
        <v>9660002044</v>
      </c>
      <c r="G238" s="10">
        <f t="shared" si="50"/>
        <v>45014</v>
      </c>
      <c r="H238" s="9" t="str">
        <f t="shared" si="51"/>
        <v>TVC23000121</v>
      </c>
      <c r="I238" s="11" t="str">
        <f t="shared" si="52"/>
        <v>MR60X(BR)|2.8.0</v>
      </c>
      <c r="J238" s="6" t="str">
        <f t="shared" si="53"/>
        <v>0850800123</v>
      </c>
      <c r="K238" s="12">
        <f t="shared" si="54"/>
        <v>13000</v>
      </c>
      <c r="L238" s="12">
        <f t="shared" si="55"/>
        <v>29800</v>
      </c>
      <c r="M238" s="6" t="str">
        <f t="shared" si="56"/>
        <v>M22333J2BK</v>
      </c>
      <c r="N238" s="6" t="str">
        <f t="shared" si="57"/>
        <v xml:space="preserve">MRSU3154201 </v>
      </c>
      <c r="O238" s="13" t="str">
        <f t="shared" si="58"/>
        <v>SUDUN3KSZ001205A</v>
      </c>
      <c r="P238" s="6">
        <f t="shared" si="59"/>
        <v>45073</v>
      </c>
      <c r="Q238" s="6" t="str">
        <f>VLOOKUP(AA238,'[1]TABELA MO'!$D:$D,1,0)</f>
        <v>M22333J2BK</v>
      </c>
      <c r="R238" s="6" t="str">
        <f t="shared" si="60"/>
        <v>PO &gt; ok!</v>
      </c>
      <c r="V238" s="3">
        <v>45014</v>
      </c>
      <c r="W238" s="2"/>
      <c r="X238" s="1" t="s">
        <v>1270</v>
      </c>
      <c r="Y238" s="1" t="s">
        <v>474</v>
      </c>
      <c r="Z238" s="5" t="s">
        <v>475</v>
      </c>
      <c r="AA238" s="1" t="s">
        <v>1266</v>
      </c>
      <c r="AB238" s="2">
        <v>13000</v>
      </c>
      <c r="AC238" s="1" t="s">
        <v>1271</v>
      </c>
      <c r="AD238" s="1" t="s">
        <v>1272</v>
      </c>
      <c r="AE238" s="1" t="s">
        <v>1273</v>
      </c>
      <c r="AG238" s="1" t="s">
        <v>115</v>
      </c>
      <c r="AH238" s="1" t="s">
        <v>491</v>
      </c>
      <c r="AI238" s="1" t="s">
        <v>1257</v>
      </c>
      <c r="AJ238" s="3">
        <v>45019</v>
      </c>
      <c r="AK238" s="3">
        <v>45019</v>
      </c>
      <c r="AL238" s="3">
        <v>45019</v>
      </c>
      <c r="AM238" s="3">
        <v>45019</v>
      </c>
      <c r="AN238" s="1" t="s">
        <v>587</v>
      </c>
      <c r="AO238" s="1" t="s">
        <v>1258</v>
      </c>
      <c r="AP238" s="3">
        <v>45024</v>
      </c>
      <c r="AQ238" s="3">
        <v>45024</v>
      </c>
      <c r="AR238" s="3">
        <v>45053</v>
      </c>
      <c r="AS238" s="3">
        <v>45053</v>
      </c>
      <c r="AT238" s="1" t="s">
        <v>588</v>
      </c>
      <c r="AU238" s="1" t="s">
        <v>1259</v>
      </c>
      <c r="AV238" s="3">
        <v>45059</v>
      </c>
      <c r="AW238" s="3">
        <v>45060</v>
      </c>
      <c r="AX238" s="3">
        <v>45073</v>
      </c>
      <c r="AY238" s="3"/>
      <c r="BB238" s="3"/>
      <c r="BC238" s="3"/>
      <c r="BD238" s="3"/>
      <c r="BE238" s="3"/>
      <c r="BF238" s="3"/>
      <c r="BG238" s="3"/>
      <c r="BH238" s="3"/>
      <c r="BI238" s="3"/>
      <c r="BJ238" s="3">
        <v>9</v>
      </c>
      <c r="BK238" s="3"/>
      <c r="BL238" s="3"/>
      <c r="BM238" s="3"/>
      <c r="BN238" s="3">
        <v>20</v>
      </c>
      <c r="BO238" s="2">
        <v>54</v>
      </c>
      <c r="BP238" s="2">
        <v>34</v>
      </c>
      <c r="BQ238" s="2">
        <v>-45053</v>
      </c>
      <c r="BR238" s="2">
        <v>-45014</v>
      </c>
      <c r="BS238" s="1" t="s">
        <v>278</v>
      </c>
      <c r="BV238" s="2">
        <v>9660002044</v>
      </c>
    </row>
    <row r="239" spans="3:74">
      <c r="C239" s="28">
        <f t="shared" si="46"/>
        <v>2</v>
      </c>
      <c r="D239" s="19" t="str">
        <f t="shared" si="47"/>
        <v>M22334E5BK7000</v>
      </c>
      <c r="E239" s="28">
        <f t="shared" si="48"/>
        <v>3</v>
      </c>
      <c r="F239" s="9">
        <f t="shared" si="49"/>
        <v>9660002044</v>
      </c>
      <c r="G239" s="10">
        <f t="shared" si="50"/>
        <v>45014</v>
      </c>
      <c r="H239" s="9" t="str">
        <f t="shared" si="51"/>
        <v>TVC23000121</v>
      </c>
      <c r="I239" s="11" t="str">
        <f t="shared" si="52"/>
        <v>EX220(BR)|1.28.0</v>
      </c>
      <c r="J239" s="6" t="str">
        <f t="shared" si="53"/>
        <v>0150804046</v>
      </c>
      <c r="K239" s="12">
        <f t="shared" si="54"/>
        <v>7000</v>
      </c>
      <c r="L239" s="12">
        <f t="shared" si="55"/>
        <v>29800</v>
      </c>
      <c r="M239" s="6" t="str">
        <f t="shared" si="56"/>
        <v>M22334E5BK</v>
      </c>
      <c r="N239" s="6" t="str">
        <f t="shared" si="57"/>
        <v xml:space="preserve">MRSU3154201 </v>
      </c>
      <c r="O239" s="13" t="str">
        <f t="shared" si="58"/>
        <v>SUDUN3KSZ001205A</v>
      </c>
      <c r="P239" s="6">
        <f t="shared" si="59"/>
        <v>45073</v>
      </c>
      <c r="Q239" s="6" t="str">
        <f>VLOOKUP(AA239,'[1]TABELA MO'!$D:$D,1,0)</f>
        <v>M22334E5BK</v>
      </c>
      <c r="R239" s="6" t="str">
        <f t="shared" si="60"/>
        <v>PO &gt; ok!</v>
      </c>
      <c r="V239" s="3">
        <v>45014</v>
      </c>
      <c r="W239" s="2"/>
      <c r="Y239" s="1" t="s">
        <v>589</v>
      </c>
      <c r="Z239" s="5" t="s">
        <v>566</v>
      </c>
      <c r="AA239" s="1" t="s">
        <v>1274</v>
      </c>
      <c r="AB239" s="2">
        <v>7000</v>
      </c>
      <c r="AG239" s="1" t="s">
        <v>115</v>
      </c>
      <c r="AH239" s="1" t="s">
        <v>491</v>
      </c>
      <c r="AI239" s="1" t="s">
        <v>1257</v>
      </c>
      <c r="AJ239" s="3">
        <v>45019</v>
      </c>
      <c r="AK239" s="3">
        <v>45019</v>
      </c>
      <c r="AL239" s="3">
        <v>45019</v>
      </c>
      <c r="AM239" s="3">
        <v>45019</v>
      </c>
      <c r="AN239" s="1" t="s">
        <v>587</v>
      </c>
      <c r="AO239" s="1" t="s">
        <v>1258</v>
      </c>
      <c r="AP239" s="3">
        <v>45024</v>
      </c>
      <c r="AQ239" s="3">
        <v>45024</v>
      </c>
      <c r="AR239" s="3">
        <v>45053</v>
      </c>
      <c r="AS239" s="3">
        <v>45053</v>
      </c>
      <c r="AT239" s="1" t="s">
        <v>588</v>
      </c>
      <c r="AU239" s="1" t="s">
        <v>1259</v>
      </c>
      <c r="AV239" s="3">
        <v>45059</v>
      </c>
      <c r="AW239" s="3">
        <v>45060</v>
      </c>
      <c r="AX239" s="3">
        <v>45073</v>
      </c>
      <c r="AY239" s="3"/>
      <c r="BB239" s="3"/>
      <c r="BC239" s="3"/>
      <c r="BD239" s="3"/>
      <c r="BE239" s="3"/>
      <c r="BF239" s="3"/>
      <c r="BG239" s="3"/>
      <c r="BH239" s="3"/>
      <c r="BI239" s="3"/>
      <c r="BJ239" s="3">
        <v>9</v>
      </c>
      <c r="BK239" s="3"/>
      <c r="BL239" s="3"/>
      <c r="BM239" s="3"/>
      <c r="BN239" s="3">
        <v>20</v>
      </c>
      <c r="BO239" s="2">
        <v>54</v>
      </c>
      <c r="BP239" s="2">
        <v>34</v>
      </c>
      <c r="BQ239" s="2">
        <v>-45053</v>
      </c>
      <c r="BR239" s="2">
        <v>-45014</v>
      </c>
      <c r="BS239" s="1" t="s">
        <v>278</v>
      </c>
      <c r="BV239" s="2">
        <v>9660002044</v>
      </c>
    </row>
    <row r="240" spans="3:74">
      <c r="C240" s="28">
        <f t="shared" si="46"/>
        <v>3</v>
      </c>
      <c r="D240" s="19" t="str">
        <f t="shared" si="47"/>
        <v>M22332J7BK9800</v>
      </c>
      <c r="E240" s="28">
        <f t="shared" si="48"/>
        <v>3</v>
      </c>
      <c r="F240" s="9">
        <f t="shared" si="49"/>
        <v>9660002044</v>
      </c>
      <c r="G240" s="10">
        <f t="shared" si="50"/>
        <v>45014</v>
      </c>
      <c r="H240" s="9" t="str">
        <f t="shared" si="51"/>
        <v>TVC23000121</v>
      </c>
      <c r="I240" s="11" t="str">
        <f t="shared" si="52"/>
        <v>EX220(BR)|1.28.0</v>
      </c>
      <c r="J240" s="6" t="str">
        <f t="shared" si="53"/>
        <v>0150804046</v>
      </c>
      <c r="K240" s="12">
        <f t="shared" si="54"/>
        <v>9800</v>
      </c>
      <c r="L240" s="12">
        <f t="shared" si="55"/>
        <v>29800</v>
      </c>
      <c r="M240" s="6" t="str">
        <f t="shared" si="56"/>
        <v>M22332J7BK</v>
      </c>
      <c r="N240" s="6" t="str">
        <f t="shared" si="57"/>
        <v xml:space="preserve">MRSU3154201 </v>
      </c>
      <c r="O240" s="13" t="str">
        <f t="shared" si="58"/>
        <v>SUDUN3KSZ001205A</v>
      </c>
      <c r="P240" s="6">
        <f t="shared" si="59"/>
        <v>45073</v>
      </c>
      <c r="Q240" s="6" t="str">
        <f>VLOOKUP(AA240,'[1]TABELA MO'!$D:$D,1,0)</f>
        <v>M22332J7BK</v>
      </c>
      <c r="R240" s="6" t="str">
        <f t="shared" si="60"/>
        <v>PO &gt; ok!</v>
      </c>
      <c r="V240" s="3">
        <v>45014</v>
      </c>
      <c r="W240" s="2"/>
      <c r="Y240" s="1" t="s">
        <v>589</v>
      </c>
      <c r="Z240" s="5" t="s">
        <v>566</v>
      </c>
      <c r="AA240" s="1" t="s">
        <v>1226</v>
      </c>
      <c r="AB240" s="2">
        <v>9800</v>
      </c>
      <c r="AG240" s="1" t="s">
        <v>115</v>
      </c>
      <c r="AH240" s="1" t="s">
        <v>491</v>
      </c>
      <c r="AI240" s="1" t="s">
        <v>1257</v>
      </c>
      <c r="AJ240" s="3">
        <v>45019</v>
      </c>
      <c r="AK240" s="3">
        <v>45019</v>
      </c>
      <c r="AL240" s="3">
        <v>45019</v>
      </c>
      <c r="AM240" s="3">
        <v>45019</v>
      </c>
      <c r="AN240" s="1" t="s">
        <v>587</v>
      </c>
      <c r="AO240" s="1" t="s">
        <v>1258</v>
      </c>
      <c r="AP240" s="3">
        <v>45024</v>
      </c>
      <c r="AQ240" s="3">
        <v>45024</v>
      </c>
      <c r="AR240" s="3">
        <v>45053</v>
      </c>
      <c r="AS240" s="3">
        <v>45053</v>
      </c>
      <c r="AT240" s="1" t="s">
        <v>588</v>
      </c>
      <c r="AU240" s="1" t="s">
        <v>1259</v>
      </c>
      <c r="AV240" s="3">
        <v>45059</v>
      </c>
      <c r="AW240" s="3">
        <v>45060</v>
      </c>
      <c r="AX240" s="3">
        <v>45073</v>
      </c>
      <c r="AY240" s="3"/>
      <c r="BB240" s="3"/>
      <c r="BC240" s="3"/>
      <c r="BD240" s="3"/>
      <c r="BE240" s="3"/>
      <c r="BF240" s="3"/>
      <c r="BG240" s="3"/>
      <c r="BH240" s="3"/>
      <c r="BI240" s="3"/>
      <c r="BJ240" s="3">
        <v>9</v>
      </c>
      <c r="BK240" s="3"/>
      <c r="BL240" s="3"/>
      <c r="BM240" s="3"/>
      <c r="BN240" s="3">
        <v>20</v>
      </c>
      <c r="BO240" s="2">
        <v>54</v>
      </c>
      <c r="BP240" s="2">
        <v>34</v>
      </c>
      <c r="BQ240" s="2">
        <v>-45053</v>
      </c>
      <c r="BR240" s="2">
        <v>-45014</v>
      </c>
      <c r="BS240" s="1" t="s">
        <v>278</v>
      </c>
      <c r="BV240" s="2">
        <v>9660002044</v>
      </c>
    </row>
    <row r="241" spans="3:74">
      <c r="C241" s="28">
        <f t="shared" si="46"/>
        <v>2</v>
      </c>
      <c r="D241" s="19" t="str">
        <f t="shared" si="47"/>
        <v>M22334E5BK7000</v>
      </c>
      <c r="E241" s="28">
        <f t="shared" si="48"/>
        <v>1</v>
      </c>
      <c r="F241" s="9">
        <f t="shared" si="49"/>
        <v>9660002045</v>
      </c>
      <c r="G241" s="10">
        <f t="shared" si="50"/>
        <v>45015</v>
      </c>
      <c r="H241" s="9" t="str">
        <f t="shared" si="51"/>
        <v>TVC23000122</v>
      </c>
      <c r="I241" s="11" t="str">
        <f t="shared" si="52"/>
        <v>EX220(BR)|1.28.0</v>
      </c>
      <c r="J241" s="6" t="str">
        <f t="shared" si="53"/>
        <v>0150804046</v>
      </c>
      <c r="K241" s="12">
        <f t="shared" si="54"/>
        <v>7000</v>
      </c>
      <c r="L241" s="12">
        <f t="shared" si="55"/>
        <v>7000</v>
      </c>
      <c r="M241" s="6" t="str">
        <f t="shared" si="56"/>
        <v>M22334E5BK</v>
      </c>
      <c r="N241" s="6" t="str">
        <f t="shared" si="57"/>
        <v xml:space="preserve">SUDU6828795 </v>
      </c>
      <c r="O241" s="13" t="str">
        <f t="shared" si="58"/>
        <v>SUDUN3KSZ001205A</v>
      </c>
      <c r="P241" s="6">
        <f t="shared" si="59"/>
        <v>45073</v>
      </c>
      <c r="Q241" s="6" t="str">
        <f>VLOOKUP(AA241,'[1]TABELA MO'!$D:$D,1,0)</f>
        <v>M22334E5BK</v>
      </c>
      <c r="R241" s="6" t="str">
        <f t="shared" si="60"/>
        <v>PO &gt; ok!</v>
      </c>
      <c r="V241" s="3">
        <v>45015</v>
      </c>
      <c r="W241" s="2"/>
      <c r="X241" s="1" t="s">
        <v>1275</v>
      </c>
      <c r="Y241" s="1" t="s">
        <v>589</v>
      </c>
      <c r="Z241" s="5" t="s">
        <v>566</v>
      </c>
      <c r="AA241" s="1" t="s">
        <v>1274</v>
      </c>
      <c r="AB241" s="2">
        <v>7000</v>
      </c>
      <c r="AC241" s="1" t="s">
        <v>1276</v>
      </c>
      <c r="AD241" s="1" t="s">
        <v>1277</v>
      </c>
      <c r="AE241" s="1" t="s">
        <v>1278</v>
      </c>
      <c r="AG241" s="1" t="s">
        <v>115</v>
      </c>
      <c r="AH241" s="1" t="s">
        <v>491</v>
      </c>
      <c r="AI241" s="1" t="s">
        <v>1257</v>
      </c>
      <c r="AJ241" s="3">
        <v>45019</v>
      </c>
      <c r="AK241" s="3">
        <v>45019</v>
      </c>
      <c r="AL241" s="3">
        <v>45019</v>
      </c>
      <c r="AM241" s="3">
        <v>45019</v>
      </c>
      <c r="AN241" s="1" t="s">
        <v>587</v>
      </c>
      <c r="AO241" s="1" t="s">
        <v>1258</v>
      </c>
      <c r="AP241" s="3">
        <v>45024</v>
      </c>
      <c r="AQ241" s="3">
        <v>45024</v>
      </c>
      <c r="AR241" s="3">
        <v>45053</v>
      </c>
      <c r="AS241" s="3">
        <v>45053</v>
      </c>
      <c r="AT241" s="1" t="s">
        <v>588</v>
      </c>
      <c r="AU241" s="1" t="s">
        <v>1259</v>
      </c>
      <c r="AV241" s="3">
        <v>45059</v>
      </c>
      <c r="AW241" s="3">
        <v>45060</v>
      </c>
      <c r="AX241" s="3">
        <v>45073</v>
      </c>
      <c r="AY241" s="3"/>
      <c r="BB241" s="3"/>
      <c r="BC241" s="3"/>
      <c r="BD241" s="3"/>
      <c r="BE241" s="3"/>
      <c r="BF241" s="3"/>
      <c r="BG241" s="3"/>
      <c r="BH241" s="3"/>
      <c r="BI241" s="3"/>
      <c r="BJ241" s="3">
        <v>9</v>
      </c>
      <c r="BK241" s="3"/>
      <c r="BL241" s="3"/>
      <c r="BM241" s="3"/>
      <c r="BN241" s="3">
        <v>20</v>
      </c>
      <c r="BO241" s="2">
        <v>54</v>
      </c>
      <c r="BP241" s="2">
        <v>34</v>
      </c>
      <c r="BQ241" s="2">
        <v>-45053</v>
      </c>
      <c r="BR241" s="2">
        <v>-45015</v>
      </c>
      <c r="BS241" s="1" t="s">
        <v>278</v>
      </c>
      <c r="BV241" s="2">
        <v>9660002045</v>
      </c>
    </row>
    <row r="242" spans="3:74">
      <c r="C242" s="28">
        <f t="shared" si="46"/>
        <v>1</v>
      </c>
      <c r="D242" s="19" t="str">
        <f t="shared" si="47"/>
        <v>M2233548BK8700</v>
      </c>
      <c r="E242" s="28">
        <f t="shared" si="48"/>
        <v>1</v>
      </c>
      <c r="F242" s="9" t="str">
        <f t="shared" si="49"/>
        <v>No PO Yet</v>
      </c>
      <c r="G242" s="10">
        <f t="shared" si="50"/>
        <v>45020</v>
      </c>
      <c r="H242" s="9" t="str">
        <f t="shared" si="51"/>
        <v>TVC23000125</v>
      </c>
      <c r="I242" s="11" t="str">
        <f t="shared" si="52"/>
        <v>MR30G(BR)|1.28.0</v>
      </c>
      <c r="J242" s="6" t="str">
        <f t="shared" si="53"/>
        <v>0850800096</v>
      </c>
      <c r="K242" s="12">
        <f t="shared" si="54"/>
        <v>8700</v>
      </c>
      <c r="L242" s="12">
        <f t="shared" si="55"/>
        <v>8700</v>
      </c>
      <c r="M242" s="6" t="str">
        <f t="shared" si="56"/>
        <v>M2233548BK</v>
      </c>
      <c r="N242" s="6" t="str">
        <f t="shared" si="57"/>
        <v>MRKU3232261</v>
      </c>
      <c r="O242" s="13" t="str">
        <f t="shared" si="58"/>
        <v>SUDUN3KSZ001247A</v>
      </c>
      <c r="P242" s="6">
        <f t="shared" si="59"/>
        <v>45080</v>
      </c>
      <c r="Q242" s="6" t="e">
        <f>VLOOKUP(AA242,'[1]TABELA MO'!$D:$D,1,0)</f>
        <v>#N/A</v>
      </c>
      <c r="R242" s="6" t="str">
        <f t="shared" si="60"/>
        <v>Create MO</v>
      </c>
      <c r="V242" s="3">
        <v>45020</v>
      </c>
      <c r="W242" s="2">
        <v>80</v>
      </c>
      <c r="X242" s="1" t="s">
        <v>1279</v>
      </c>
      <c r="Y242" s="1" t="s">
        <v>27</v>
      </c>
      <c r="Z242" s="5" t="s">
        <v>89</v>
      </c>
      <c r="AA242" s="1" t="s">
        <v>1280</v>
      </c>
      <c r="AB242" s="2">
        <v>8700</v>
      </c>
      <c r="AC242" s="1" t="s">
        <v>1281</v>
      </c>
      <c r="AD242" s="1" t="s">
        <v>1282</v>
      </c>
      <c r="AE242" s="1" t="s">
        <v>1283</v>
      </c>
      <c r="AF242" s="1" t="s">
        <v>1284</v>
      </c>
      <c r="AG242" s="1" t="s">
        <v>115</v>
      </c>
      <c r="AH242" s="1" t="s">
        <v>491</v>
      </c>
      <c r="AI242" s="1" t="s">
        <v>1285</v>
      </c>
      <c r="AJ242" s="3">
        <v>45026</v>
      </c>
      <c r="AK242" s="3">
        <v>45026</v>
      </c>
      <c r="AL242" s="3">
        <v>45026</v>
      </c>
      <c r="AM242" s="3">
        <v>45026</v>
      </c>
      <c r="AN242" s="1" t="s">
        <v>587</v>
      </c>
      <c r="AO242" s="1" t="s">
        <v>1286</v>
      </c>
      <c r="AP242" s="3">
        <v>45033</v>
      </c>
      <c r="AQ242" s="3">
        <v>45034</v>
      </c>
      <c r="AR242" s="3">
        <v>45060</v>
      </c>
      <c r="AS242" s="3">
        <v>45061</v>
      </c>
      <c r="AT242" s="1" t="s">
        <v>588</v>
      </c>
      <c r="AU242" s="1" t="s">
        <v>1510</v>
      </c>
      <c r="AV242" s="3">
        <v>45068</v>
      </c>
      <c r="AW242" s="3"/>
      <c r="AX242" s="3">
        <v>45080</v>
      </c>
      <c r="AY242" s="3"/>
      <c r="BB242" s="3"/>
      <c r="BC242" s="3"/>
      <c r="BD242" s="3"/>
      <c r="BE242" s="3"/>
      <c r="BF242" s="3"/>
      <c r="BG242" s="3"/>
      <c r="BH242" s="3"/>
      <c r="BI242" s="3"/>
      <c r="BJ242" s="3">
        <v>9</v>
      </c>
      <c r="BK242" s="3"/>
      <c r="BL242" s="3"/>
      <c r="BM242" s="3"/>
      <c r="BN242" s="3">
        <v>20</v>
      </c>
      <c r="BO242" s="2">
        <v>54</v>
      </c>
      <c r="BP242" s="2">
        <v>35</v>
      </c>
      <c r="BQ242" s="2">
        <v>-45061</v>
      </c>
      <c r="BR242" s="2">
        <v>-45020</v>
      </c>
      <c r="BS242" s="1" t="s">
        <v>278</v>
      </c>
      <c r="BV242" s="2"/>
    </row>
    <row r="243" spans="3:74">
      <c r="C243" s="28">
        <f t="shared" si="46"/>
        <v>1</v>
      </c>
      <c r="D243" s="19" t="str">
        <f t="shared" si="47"/>
        <v>M2233549BK8700</v>
      </c>
      <c r="E243" s="28">
        <f t="shared" si="48"/>
        <v>1</v>
      </c>
      <c r="F243" s="9" t="str">
        <f t="shared" si="49"/>
        <v>No PO Yet</v>
      </c>
      <c r="G243" s="10">
        <f t="shared" si="50"/>
        <v>45020</v>
      </c>
      <c r="H243" s="9" t="str">
        <f t="shared" si="51"/>
        <v>TVC23000126</v>
      </c>
      <c r="I243" s="11" t="str">
        <f t="shared" si="52"/>
        <v>MR30G(BR)|1.28.0</v>
      </c>
      <c r="J243" s="6" t="str">
        <f t="shared" si="53"/>
        <v>0850800096</v>
      </c>
      <c r="K243" s="12">
        <f t="shared" si="54"/>
        <v>8700</v>
      </c>
      <c r="L243" s="12">
        <f t="shared" si="55"/>
        <v>8700</v>
      </c>
      <c r="M243" s="6" t="str">
        <f t="shared" si="56"/>
        <v>M2233549BK</v>
      </c>
      <c r="N243" s="6" t="str">
        <f t="shared" si="57"/>
        <v>TRHU4985244</v>
      </c>
      <c r="O243" s="13" t="str">
        <f t="shared" si="58"/>
        <v>SUDUN3KSZ001247A</v>
      </c>
      <c r="P243" s="6">
        <f t="shared" si="59"/>
        <v>45080</v>
      </c>
      <c r="Q243" s="6" t="e">
        <f>VLOOKUP(AA243,'[1]TABELA MO'!$D:$D,1,0)</f>
        <v>#N/A</v>
      </c>
      <c r="R243" s="6" t="str">
        <f t="shared" si="60"/>
        <v>Create MO</v>
      </c>
      <c r="V243" s="3">
        <v>45020</v>
      </c>
      <c r="W243" s="2"/>
      <c r="X243" s="1" t="s">
        <v>1287</v>
      </c>
      <c r="Y243" s="1" t="s">
        <v>27</v>
      </c>
      <c r="Z243" s="5" t="s">
        <v>89</v>
      </c>
      <c r="AA243" s="1" t="s">
        <v>1288</v>
      </c>
      <c r="AB243" s="2">
        <v>8700</v>
      </c>
      <c r="AC243" s="1" t="s">
        <v>1289</v>
      </c>
      <c r="AD243" s="1" t="s">
        <v>1290</v>
      </c>
      <c r="AE243" s="1" t="s">
        <v>1291</v>
      </c>
      <c r="AG243" s="1" t="s">
        <v>115</v>
      </c>
      <c r="AH243" s="1" t="s">
        <v>491</v>
      </c>
      <c r="AI243" s="1" t="s">
        <v>1285</v>
      </c>
      <c r="AJ243" s="3">
        <v>45026</v>
      </c>
      <c r="AK243" s="3">
        <v>45026</v>
      </c>
      <c r="AL243" s="3">
        <v>45026</v>
      </c>
      <c r="AM243" s="3">
        <v>45026</v>
      </c>
      <c r="AN243" s="1" t="s">
        <v>587</v>
      </c>
      <c r="AO243" s="1" t="s">
        <v>1286</v>
      </c>
      <c r="AP243" s="3">
        <v>45033</v>
      </c>
      <c r="AQ243" s="3">
        <v>45034</v>
      </c>
      <c r="AR243" s="3">
        <v>45060</v>
      </c>
      <c r="AS243" s="3">
        <v>45061</v>
      </c>
      <c r="AT243" s="1" t="s">
        <v>588</v>
      </c>
      <c r="AU243" s="1" t="s">
        <v>1510</v>
      </c>
      <c r="AV243" s="3">
        <v>45068</v>
      </c>
      <c r="AW243" s="3"/>
      <c r="AX243" s="3">
        <v>45080</v>
      </c>
      <c r="AY243" s="3"/>
      <c r="BB243" s="3"/>
      <c r="BC243" s="3"/>
      <c r="BD243" s="3"/>
      <c r="BE243" s="3"/>
      <c r="BF243" s="3"/>
      <c r="BG243" s="3"/>
      <c r="BH243" s="3"/>
      <c r="BI243" s="3"/>
      <c r="BJ243" s="3">
        <v>9</v>
      </c>
      <c r="BK243" s="3"/>
      <c r="BL243" s="3"/>
      <c r="BM243" s="3"/>
      <c r="BN243" s="3">
        <v>20</v>
      </c>
      <c r="BO243" s="2">
        <v>54</v>
      </c>
      <c r="BP243" s="2">
        <v>35</v>
      </c>
      <c r="BQ243" s="2">
        <v>-45061</v>
      </c>
      <c r="BR243" s="2">
        <v>-45020</v>
      </c>
      <c r="BS243" s="1" t="s">
        <v>278</v>
      </c>
      <c r="BV243" s="2"/>
    </row>
    <row r="244" spans="3:74">
      <c r="C244" s="28">
        <f t="shared" si="46"/>
        <v>1</v>
      </c>
      <c r="D244" s="19" t="str">
        <f t="shared" si="47"/>
        <v>M22335T5BK5800</v>
      </c>
      <c r="E244" s="28">
        <f t="shared" si="48"/>
        <v>1</v>
      </c>
      <c r="F244" s="9">
        <f t="shared" si="49"/>
        <v>9660002032</v>
      </c>
      <c r="G244" s="10">
        <f t="shared" si="50"/>
        <v>45022</v>
      </c>
      <c r="H244" s="9" t="str">
        <f t="shared" si="51"/>
        <v>TVC23000127</v>
      </c>
      <c r="I244" s="11" t="str">
        <f t="shared" si="52"/>
        <v>EX220(BR)|1.28.0</v>
      </c>
      <c r="J244" s="6" t="str">
        <f t="shared" si="53"/>
        <v>0150804046</v>
      </c>
      <c r="K244" s="12">
        <f t="shared" si="54"/>
        <v>5800</v>
      </c>
      <c r="L244" s="12">
        <f t="shared" si="55"/>
        <v>5800</v>
      </c>
      <c r="M244" s="6" t="str">
        <f t="shared" si="56"/>
        <v>M22335T5BK</v>
      </c>
      <c r="N244" s="6" t="str">
        <f t="shared" si="57"/>
        <v>MSKU9276700</v>
      </c>
      <c r="O244" s="13" t="str">
        <f t="shared" si="58"/>
        <v>SUDUN3KSZ001247A</v>
      </c>
      <c r="P244" s="6">
        <f t="shared" si="59"/>
        <v>45080</v>
      </c>
      <c r="Q244" s="6" t="str">
        <f>VLOOKUP(AA244,'[1]TABELA MO'!$D:$D,1,0)</f>
        <v>M22335T5BK</v>
      </c>
      <c r="R244" s="6" t="str">
        <f t="shared" si="60"/>
        <v>PO &gt; ok!</v>
      </c>
      <c r="V244" s="3">
        <v>45022</v>
      </c>
      <c r="W244" s="2"/>
      <c r="X244" s="1" t="s">
        <v>1292</v>
      </c>
      <c r="Y244" s="1" t="s">
        <v>589</v>
      </c>
      <c r="Z244" s="5" t="s">
        <v>566</v>
      </c>
      <c r="AA244" s="1" t="s">
        <v>1293</v>
      </c>
      <c r="AB244" s="2">
        <v>5800</v>
      </c>
      <c r="AC244" s="1" t="s">
        <v>1294</v>
      </c>
      <c r="AD244" s="1" t="s">
        <v>1295</v>
      </c>
      <c r="AE244" s="1" t="s">
        <v>1296</v>
      </c>
      <c r="AG244" s="1" t="s">
        <v>115</v>
      </c>
      <c r="AH244" s="1" t="s">
        <v>491</v>
      </c>
      <c r="AI244" s="1" t="s">
        <v>1285</v>
      </c>
      <c r="AJ244" s="3">
        <v>45026</v>
      </c>
      <c r="AK244" s="3">
        <v>45026</v>
      </c>
      <c r="AL244" s="3">
        <v>45026</v>
      </c>
      <c r="AM244" s="3">
        <v>45026</v>
      </c>
      <c r="AN244" s="1" t="s">
        <v>587</v>
      </c>
      <c r="AO244" s="1" t="s">
        <v>1286</v>
      </c>
      <c r="AP244" s="3">
        <v>45033</v>
      </c>
      <c r="AQ244" s="3">
        <v>45034</v>
      </c>
      <c r="AR244" s="3">
        <v>45060</v>
      </c>
      <c r="AS244" s="3">
        <v>45061</v>
      </c>
      <c r="AT244" s="1" t="s">
        <v>588</v>
      </c>
      <c r="AU244" s="1" t="s">
        <v>1510</v>
      </c>
      <c r="AV244" s="3">
        <v>45068</v>
      </c>
      <c r="AW244" s="3"/>
      <c r="AX244" s="3">
        <v>45080</v>
      </c>
      <c r="AY244" s="3"/>
      <c r="BB244" s="3"/>
      <c r="BC244" s="3"/>
      <c r="BD244" s="3"/>
      <c r="BE244" s="3"/>
      <c r="BF244" s="3"/>
      <c r="BG244" s="3"/>
      <c r="BH244" s="3"/>
      <c r="BI244" s="3"/>
      <c r="BJ244" s="3">
        <v>9</v>
      </c>
      <c r="BK244" s="3"/>
      <c r="BL244" s="3"/>
      <c r="BM244" s="3"/>
      <c r="BN244" s="3">
        <v>20</v>
      </c>
      <c r="BO244" s="2">
        <v>54</v>
      </c>
      <c r="BP244" s="2">
        <v>35</v>
      </c>
      <c r="BQ244" s="2">
        <v>-45061</v>
      </c>
      <c r="BR244" s="2">
        <v>-45022</v>
      </c>
      <c r="BS244" s="1" t="s">
        <v>278</v>
      </c>
      <c r="BV244" s="2">
        <v>9660002032</v>
      </c>
    </row>
    <row r="245" spans="3:74">
      <c r="C245" s="28">
        <f t="shared" si="46"/>
        <v>1</v>
      </c>
      <c r="D245" s="19" t="str">
        <f t="shared" si="47"/>
        <v>M2234087BK3800</v>
      </c>
      <c r="E245" s="28">
        <f t="shared" si="48"/>
        <v>1</v>
      </c>
      <c r="F245" s="9">
        <f t="shared" si="49"/>
        <v>9660002046</v>
      </c>
      <c r="G245" s="10">
        <f t="shared" si="50"/>
        <v>45028</v>
      </c>
      <c r="H245" s="9" t="str">
        <f t="shared" si="51"/>
        <v>TVC23000135</v>
      </c>
      <c r="I245" s="11" t="str">
        <f t="shared" si="52"/>
        <v>EX220(BR)|1.28.0</v>
      </c>
      <c r="J245" s="6" t="str">
        <f t="shared" si="53"/>
        <v>0150804046</v>
      </c>
      <c r="K245" s="12">
        <f t="shared" si="54"/>
        <v>3800</v>
      </c>
      <c r="L245" s="12">
        <f t="shared" si="55"/>
        <v>3800</v>
      </c>
      <c r="M245" s="6" t="str">
        <f t="shared" si="56"/>
        <v>M2234087BK</v>
      </c>
      <c r="N245" s="6" t="str">
        <f t="shared" si="57"/>
        <v xml:space="preserve">MSKU0802383 </v>
      </c>
      <c r="O245" s="13" t="str">
        <f t="shared" si="58"/>
        <v>SUDUN3KSZ001306A</v>
      </c>
      <c r="P245" s="6">
        <f t="shared" si="59"/>
        <v>45090</v>
      </c>
      <c r="Q245" s="6" t="str">
        <f>VLOOKUP(AA245,'[1]TABELA MO'!$D:$D,1,0)</f>
        <v>M2234087BK</v>
      </c>
      <c r="R245" s="6" t="str">
        <f t="shared" si="60"/>
        <v>PO &gt; ok!</v>
      </c>
      <c r="V245" s="3">
        <v>45028</v>
      </c>
      <c r="W245" s="2">
        <v>81</v>
      </c>
      <c r="X245" s="1" t="s">
        <v>1297</v>
      </c>
      <c r="Y245" s="1" t="s">
        <v>589</v>
      </c>
      <c r="Z245" s="5" t="s">
        <v>566</v>
      </c>
      <c r="AA245" s="1" t="s">
        <v>1298</v>
      </c>
      <c r="AB245" s="2">
        <v>3800</v>
      </c>
      <c r="AC245" s="1" t="s">
        <v>1299</v>
      </c>
      <c r="AD245" s="1" t="s">
        <v>1300</v>
      </c>
      <c r="AE245" s="1" t="s">
        <v>1301</v>
      </c>
      <c r="AF245" s="1" t="s">
        <v>1302</v>
      </c>
      <c r="AG245" s="1" t="s">
        <v>115</v>
      </c>
      <c r="AH245" s="1" t="s">
        <v>491</v>
      </c>
      <c r="AI245" s="1" t="s">
        <v>1303</v>
      </c>
      <c r="AJ245" s="3">
        <v>45035</v>
      </c>
      <c r="AK245" s="3">
        <v>45035</v>
      </c>
      <c r="AL245" s="3">
        <v>45035</v>
      </c>
      <c r="AM245" s="3">
        <v>45036</v>
      </c>
      <c r="AN245" s="1" t="s">
        <v>587</v>
      </c>
      <c r="AO245" s="1" t="s">
        <v>1304</v>
      </c>
      <c r="AP245" s="3">
        <v>45041</v>
      </c>
      <c r="AQ245" s="3">
        <v>45042</v>
      </c>
      <c r="AR245" s="3">
        <v>45067</v>
      </c>
      <c r="AS245" s="3">
        <v>45067</v>
      </c>
      <c r="AT245" s="1" t="s">
        <v>588</v>
      </c>
      <c r="AU245" s="1" t="s">
        <v>1511</v>
      </c>
      <c r="AV245" s="3">
        <v>45074</v>
      </c>
      <c r="AW245" s="3"/>
      <c r="AX245" s="3">
        <v>45090</v>
      </c>
      <c r="AY245" s="3"/>
      <c r="BB245" s="3"/>
      <c r="BC245" s="3"/>
      <c r="BD245" s="3"/>
      <c r="BE245" s="3"/>
      <c r="BF245" s="3"/>
      <c r="BG245" s="3"/>
      <c r="BH245" s="3"/>
      <c r="BI245" s="3"/>
      <c r="BJ245" s="3">
        <v>9</v>
      </c>
      <c r="BK245" s="3"/>
      <c r="BL245" s="3"/>
      <c r="BM245" s="3"/>
      <c r="BN245" s="3">
        <v>20</v>
      </c>
      <c r="BO245" s="2">
        <v>55</v>
      </c>
      <c r="BP245" s="2">
        <v>32</v>
      </c>
      <c r="BQ245" s="2">
        <v>-45067</v>
      </c>
      <c r="BR245" s="2">
        <v>-45028</v>
      </c>
      <c r="BS245" s="1" t="s">
        <v>278</v>
      </c>
      <c r="BV245" s="2">
        <v>9660002046</v>
      </c>
    </row>
    <row r="246" spans="3:74">
      <c r="C246" s="28">
        <f t="shared" si="46"/>
        <v>1</v>
      </c>
      <c r="D246" s="19" t="str">
        <f t="shared" si="47"/>
        <v>BXDGZ-23006海运联络单补料Spare Parts or Quality the MO is BXDGZ-23006海运联络单补料</v>
      </c>
      <c r="E246" s="28">
        <f t="shared" si="48"/>
        <v>1</v>
      </c>
      <c r="F246" s="9">
        <f t="shared" si="49"/>
        <v>9660001962</v>
      </c>
      <c r="G246" s="10">
        <f t="shared" si="50"/>
        <v>45028</v>
      </c>
      <c r="H246" s="9" t="str">
        <f t="shared" si="51"/>
        <v>TVC23000136</v>
      </c>
      <c r="I246" s="11" t="str">
        <f t="shared" si="52"/>
        <v>Spare Parts or Quality the MO is BXDGZ-23006海运联络单补料</v>
      </c>
      <c r="J246" s="6" t="str">
        <f t="shared" si="53"/>
        <v>Spare Parts or Quality the MO is BXDGZ-23006海运联络单补料</v>
      </c>
      <c r="K246" s="12" t="str">
        <f t="shared" si="54"/>
        <v>Spare Parts or Quality the MO is BXDGZ-23006海运联络单补料</v>
      </c>
      <c r="L246" s="12">
        <f t="shared" si="55"/>
        <v>0</v>
      </c>
      <c r="M246" s="6" t="str">
        <f t="shared" si="56"/>
        <v>BXDGZ-23006海运联络单补料</v>
      </c>
      <c r="N246" s="6" t="str">
        <f t="shared" si="57"/>
        <v xml:space="preserve">MSKU0802383 </v>
      </c>
      <c r="O246" s="13" t="str">
        <f t="shared" si="58"/>
        <v>SUDUN3KSZ001306A</v>
      </c>
      <c r="P246" s="6">
        <f t="shared" si="59"/>
        <v>45090</v>
      </c>
      <c r="Q246" s="6" t="e">
        <f>VLOOKUP(AA246,'[1]TABELA MO'!$D:$D,1,0)</f>
        <v>#N/A</v>
      </c>
      <c r="R246" s="6" t="str">
        <f t="shared" si="60"/>
        <v>PO &gt; ok!</v>
      </c>
      <c r="V246" s="3">
        <v>45028</v>
      </c>
      <c r="W246" s="2"/>
      <c r="X246" s="1" t="s">
        <v>1305</v>
      </c>
      <c r="Z246" s="5"/>
      <c r="AA246" s="1" t="s">
        <v>1306</v>
      </c>
      <c r="AB246" s="2"/>
      <c r="AG246" s="1" t="s">
        <v>115</v>
      </c>
      <c r="AH246" s="1" t="s">
        <v>491</v>
      </c>
      <c r="AI246" s="1" t="s">
        <v>1303</v>
      </c>
      <c r="AJ246" s="3">
        <v>45035</v>
      </c>
      <c r="AK246" s="3">
        <v>45035</v>
      </c>
      <c r="AL246" s="3">
        <v>45035</v>
      </c>
      <c r="AM246" s="3">
        <v>45036</v>
      </c>
      <c r="AN246" s="1" t="s">
        <v>587</v>
      </c>
      <c r="AO246" s="1" t="s">
        <v>1304</v>
      </c>
      <c r="AP246" s="3">
        <v>45041</v>
      </c>
      <c r="AQ246" s="3">
        <v>45042</v>
      </c>
      <c r="AR246" s="3">
        <v>45067</v>
      </c>
      <c r="AS246" s="3">
        <v>45067</v>
      </c>
      <c r="AT246" s="1" t="s">
        <v>588</v>
      </c>
      <c r="AU246" s="1" t="s">
        <v>1511</v>
      </c>
      <c r="AV246" s="3">
        <v>45074</v>
      </c>
      <c r="AW246" s="3"/>
      <c r="AX246" s="3">
        <v>45090</v>
      </c>
      <c r="AY246" s="3"/>
      <c r="BB246" s="3"/>
      <c r="BC246" s="3"/>
      <c r="BD246" s="3"/>
      <c r="BE246" s="3"/>
      <c r="BF246" s="3"/>
      <c r="BG246" s="3"/>
      <c r="BH246" s="3"/>
      <c r="BI246" s="3"/>
      <c r="BJ246" s="3">
        <v>9</v>
      </c>
      <c r="BK246" s="3"/>
      <c r="BL246" s="3"/>
      <c r="BM246" s="3"/>
      <c r="BN246" s="3">
        <v>20</v>
      </c>
      <c r="BO246" s="2">
        <v>55</v>
      </c>
      <c r="BP246" s="2">
        <v>32</v>
      </c>
      <c r="BQ246" s="2">
        <v>-45067</v>
      </c>
      <c r="BR246" s="2">
        <v>-45028</v>
      </c>
      <c r="BS246" s="1" t="s">
        <v>278</v>
      </c>
      <c r="BV246" s="2">
        <v>9660001962</v>
      </c>
    </row>
    <row r="247" spans="3:74">
      <c r="C247" s="28">
        <f t="shared" si="46"/>
        <v>1</v>
      </c>
      <c r="D247" s="19" t="str">
        <f t="shared" si="47"/>
        <v>M2234088BK8700</v>
      </c>
      <c r="E247" s="28">
        <f t="shared" si="48"/>
        <v>1</v>
      </c>
      <c r="F247" s="9" t="str">
        <f t="shared" si="49"/>
        <v>No PO Yet</v>
      </c>
      <c r="G247" s="10">
        <f t="shared" si="50"/>
        <v>45028</v>
      </c>
      <c r="H247" s="9" t="str">
        <f t="shared" si="51"/>
        <v>TVC23000137</v>
      </c>
      <c r="I247" s="11" t="str">
        <f t="shared" si="52"/>
        <v>MR30G(BR)|1.28.0</v>
      </c>
      <c r="J247" s="6" t="str">
        <f t="shared" si="53"/>
        <v>0850800096</v>
      </c>
      <c r="K247" s="12">
        <f t="shared" si="54"/>
        <v>8700</v>
      </c>
      <c r="L247" s="12">
        <f t="shared" si="55"/>
        <v>8700</v>
      </c>
      <c r="M247" s="6" t="str">
        <f t="shared" si="56"/>
        <v>M2234088BK</v>
      </c>
      <c r="N247" s="6" t="str">
        <f t="shared" si="57"/>
        <v xml:space="preserve">MSKU1094479 </v>
      </c>
      <c r="O247" s="13" t="str">
        <f t="shared" si="58"/>
        <v>SUDUN3KSZ001306A</v>
      </c>
      <c r="P247" s="6">
        <f t="shared" si="59"/>
        <v>45090</v>
      </c>
      <c r="Q247" s="6" t="e">
        <f>VLOOKUP(AA247,'[1]TABELA MO'!$D:$D,1,0)</f>
        <v>#N/A</v>
      </c>
      <c r="R247" s="6" t="str">
        <f t="shared" si="60"/>
        <v>Create MO</v>
      </c>
      <c r="V247" s="3">
        <v>45028</v>
      </c>
      <c r="W247" s="2"/>
      <c r="X247" s="1" t="s">
        <v>1307</v>
      </c>
      <c r="Y247" s="1" t="s">
        <v>27</v>
      </c>
      <c r="Z247" s="5" t="s">
        <v>89</v>
      </c>
      <c r="AA247" s="1" t="s">
        <v>1308</v>
      </c>
      <c r="AB247" s="2">
        <v>8700</v>
      </c>
      <c r="AC247" s="1" t="s">
        <v>1309</v>
      </c>
      <c r="AD247" s="1" t="s">
        <v>1310</v>
      </c>
      <c r="AE247" s="1" t="s">
        <v>1311</v>
      </c>
      <c r="AG247" s="1" t="s">
        <v>115</v>
      </c>
      <c r="AH247" s="1" t="s">
        <v>491</v>
      </c>
      <c r="AI247" s="1" t="s">
        <v>1303</v>
      </c>
      <c r="AJ247" s="3">
        <v>45035</v>
      </c>
      <c r="AK247" s="3">
        <v>45035</v>
      </c>
      <c r="AL247" s="3">
        <v>45035</v>
      </c>
      <c r="AM247" s="3">
        <v>45036</v>
      </c>
      <c r="AN247" s="1" t="s">
        <v>587</v>
      </c>
      <c r="AO247" s="1" t="s">
        <v>1304</v>
      </c>
      <c r="AP247" s="3">
        <v>45041</v>
      </c>
      <c r="AQ247" s="3">
        <v>45042</v>
      </c>
      <c r="AR247" s="3">
        <v>45067</v>
      </c>
      <c r="AS247" s="3">
        <v>45067</v>
      </c>
      <c r="AT247" s="1" t="s">
        <v>588</v>
      </c>
      <c r="AU247" s="1" t="s">
        <v>1511</v>
      </c>
      <c r="AV247" s="3">
        <v>45074</v>
      </c>
      <c r="AW247" s="3"/>
      <c r="AX247" s="3">
        <v>45090</v>
      </c>
      <c r="AY247" s="3"/>
      <c r="BB247" s="3"/>
      <c r="BC247" s="3"/>
      <c r="BD247" s="3"/>
      <c r="BE247" s="3"/>
      <c r="BF247" s="3"/>
      <c r="BG247" s="3"/>
      <c r="BH247" s="3"/>
      <c r="BI247" s="3"/>
      <c r="BJ247" s="3">
        <v>9</v>
      </c>
      <c r="BK247" s="3"/>
      <c r="BL247" s="3"/>
      <c r="BM247" s="3"/>
      <c r="BN247" s="3">
        <v>20</v>
      </c>
      <c r="BO247" s="2">
        <v>55</v>
      </c>
      <c r="BP247" s="2">
        <v>32</v>
      </c>
      <c r="BQ247" s="2">
        <v>-45067</v>
      </c>
      <c r="BR247" s="2">
        <v>-45028</v>
      </c>
      <c r="BS247" s="1" t="s">
        <v>278</v>
      </c>
      <c r="BV247" s="2"/>
    </row>
    <row r="248" spans="3:74">
      <c r="C248" s="28">
        <f t="shared" si="46"/>
        <v>1</v>
      </c>
      <c r="D248" s="19" t="str">
        <f t="shared" si="47"/>
        <v>M2234089BK8700</v>
      </c>
      <c r="E248" s="28">
        <f t="shared" si="48"/>
        <v>1</v>
      </c>
      <c r="F248" s="9" t="str">
        <f t="shared" si="49"/>
        <v>No PO Yet</v>
      </c>
      <c r="G248" s="10">
        <f t="shared" si="50"/>
        <v>45028</v>
      </c>
      <c r="H248" s="9" t="str">
        <f t="shared" si="51"/>
        <v>TVC23000138</v>
      </c>
      <c r="I248" s="11" t="str">
        <f t="shared" si="52"/>
        <v>MR30G(BR)|1.28.0</v>
      </c>
      <c r="J248" s="6" t="str">
        <f t="shared" si="53"/>
        <v>0850800096</v>
      </c>
      <c r="K248" s="12">
        <f t="shared" si="54"/>
        <v>8700</v>
      </c>
      <c r="L248" s="12">
        <f t="shared" si="55"/>
        <v>8700</v>
      </c>
      <c r="M248" s="6" t="str">
        <f t="shared" si="56"/>
        <v>M2234089BK</v>
      </c>
      <c r="N248" s="6" t="str">
        <f t="shared" si="57"/>
        <v xml:space="preserve">MRSU5195241 </v>
      </c>
      <c r="O248" s="13" t="str">
        <f t="shared" si="58"/>
        <v>SUDUN3KSZ001306A</v>
      </c>
      <c r="P248" s="6">
        <f t="shared" si="59"/>
        <v>45090</v>
      </c>
      <c r="Q248" s="6" t="e">
        <f>VLOOKUP(AA248,'[1]TABELA MO'!$D:$D,1,0)</f>
        <v>#N/A</v>
      </c>
      <c r="R248" s="6" t="str">
        <f t="shared" si="60"/>
        <v>Create MO</v>
      </c>
      <c r="V248" s="3">
        <v>45028</v>
      </c>
      <c r="W248" s="2"/>
      <c r="X248" s="1" t="s">
        <v>1312</v>
      </c>
      <c r="Y248" s="1" t="s">
        <v>27</v>
      </c>
      <c r="Z248" s="5" t="s">
        <v>89</v>
      </c>
      <c r="AA248" s="1" t="s">
        <v>1313</v>
      </c>
      <c r="AB248" s="2">
        <v>8700</v>
      </c>
      <c r="AC248" s="1" t="s">
        <v>1314</v>
      </c>
      <c r="AD248" s="1" t="s">
        <v>1315</v>
      </c>
      <c r="AE248" s="1" t="s">
        <v>1316</v>
      </c>
      <c r="AG248" s="1" t="s">
        <v>115</v>
      </c>
      <c r="AH248" s="1" t="s">
        <v>491</v>
      </c>
      <c r="AI248" s="1" t="s">
        <v>1303</v>
      </c>
      <c r="AJ248" s="3">
        <v>45035</v>
      </c>
      <c r="AK248" s="3">
        <v>45035</v>
      </c>
      <c r="AL248" s="3">
        <v>45035</v>
      </c>
      <c r="AM248" s="3">
        <v>45036</v>
      </c>
      <c r="AN248" s="1" t="s">
        <v>587</v>
      </c>
      <c r="AO248" s="1" t="s">
        <v>1304</v>
      </c>
      <c r="AP248" s="3">
        <v>45041</v>
      </c>
      <c r="AQ248" s="3">
        <v>45042</v>
      </c>
      <c r="AR248" s="3">
        <v>45067</v>
      </c>
      <c r="AS248" s="3">
        <v>45067</v>
      </c>
      <c r="AT248" s="1" t="s">
        <v>588</v>
      </c>
      <c r="AU248" s="1" t="s">
        <v>1511</v>
      </c>
      <c r="AV248" s="3">
        <v>45074</v>
      </c>
      <c r="AW248" s="3"/>
      <c r="AX248" s="3">
        <v>45090</v>
      </c>
      <c r="AY248" s="3"/>
      <c r="BB248" s="3"/>
      <c r="BC248" s="3"/>
      <c r="BD248" s="3"/>
      <c r="BE248" s="3"/>
      <c r="BF248" s="3"/>
      <c r="BG248" s="3"/>
      <c r="BH248" s="3"/>
      <c r="BI248" s="3"/>
      <c r="BJ248" s="3">
        <v>9</v>
      </c>
      <c r="BK248" s="3"/>
      <c r="BL248" s="3"/>
      <c r="BM248" s="3"/>
      <c r="BN248" s="3">
        <v>20</v>
      </c>
      <c r="BO248" s="2">
        <v>55</v>
      </c>
      <c r="BP248" s="2">
        <v>32</v>
      </c>
      <c r="BQ248" s="2">
        <v>-45067</v>
      </c>
      <c r="BR248" s="2">
        <v>-45028</v>
      </c>
      <c r="BS248" s="1" t="s">
        <v>278</v>
      </c>
      <c r="BV248" s="2"/>
    </row>
    <row r="249" spans="3:74">
      <c r="C249" s="28">
        <f t="shared" si="46"/>
        <v>1</v>
      </c>
      <c r="D249" s="19" t="str">
        <f t="shared" si="47"/>
        <v>M2234090BK5900</v>
      </c>
      <c r="E249" s="28">
        <f t="shared" si="48"/>
        <v>1</v>
      </c>
      <c r="F249" s="9">
        <f t="shared" si="49"/>
        <v>9660002033</v>
      </c>
      <c r="G249" s="10">
        <f t="shared" si="50"/>
        <v>45028</v>
      </c>
      <c r="H249" s="9" t="str">
        <f t="shared" si="51"/>
        <v>TVC23000139</v>
      </c>
      <c r="I249" s="11" t="str">
        <f t="shared" si="52"/>
        <v>EC225-G5(BR)|1.8.0</v>
      </c>
      <c r="J249" s="6" t="str">
        <f t="shared" si="53"/>
        <v>0150803897</v>
      </c>
      <c r="K249" s="12">
        <f t="shared" si="54"/>
        <v>5900</v>
      </c>
      <c r="L249" s="12">
        <f t="shared" si="55"/>
        <v>5900</v>
      </c>
      <c r="M249" s="6" t="str">
        <f t="shared" si="56"/>
        <v>M2234090BK</v>
      </c>
      <c r="N249" s="6" t="str">
        <f t="shared" si="57"/>
        <v xml:space="preserve">MSKU1874808 </v>
      </c>
      <c r="O249" s="13" t="str">
        <f t="shared" si="58"/>
        <v>SUDUN3KSZ001306A</v>
      </c>
      <c r="P249" s="6">
        <f t="shared" si="59"/>
        <v>45090</v>
      </c>
      <c r="Q249" s="6" t="str">
        <f>VLOOKUP(AA249,'[1]TABELA MO'!$D:$D,1,0)</f>
        <v>M2234090BK</v>
      </c>
      <c r="R249" s="6" t="str">
        <f t="shared" si="60"/>
        <v>PO &gt; ok!</v>
      </c>
      <c r="V249" s="3">
        <v>45028</v>
      </c>
      <c r="W249" s="2"/>
      <c r="X249" s="1" t="s">
        <v>1317</v>
      </c>
      <c r="Y249" s="1" t="s">
        <v>24</v>
      </c>
      <c r="Z249" s="5" t="s">
        <v>84</v>
      </c>
      <c r="AA249" s="1" t="s">
        <v>1318</v>
      </c>
      <c r="AB249" s="2">
        <v>5900</v>
      </c>
      <c r="AC249" s="1" t="s">
        <v>1319</v>
      </c>
      <c r="AD249" s="1" t="s">
        <v>1320</v>
      </c>
      <c r="AE249" s="1" t="s">
        <v>1321</v>
      </c>
      <c r="AG249" s="1" t="s">
        <v>115</v>
      </c>
      <c r="AH249" s="1" t="s">
        <v>491</v>
      </c>
      <c r="AI249" s="1" t="s">
        <v>1303</v>
      </c>
      <c r="AJ249" s="3">
        <v>45035</v>
      </c>
      <c r="AK249" s="3">
        <v>45035</v>
      </c>
      <c r="AL249" s="3">
        <v>45035</v>
      </c>
      <c r="AM249" s="3">
        <v>45036</v>
      </c>
      <c r="AN249" s="1" t="s">
        <v>587</v>
      </c>
      <c r="AO249" s="1" t="s">
        <v>1304</v>
      </c>
      <c r="AP249" s="3">
        <v>45041</v>
      </c>
      <c r="AQ249" s="3">
        <v>45042</v>
      </c>
      <c r="AR249" s="3">
        <v>45067</v>
      </c>
      <c r="AS249" s="3">
        <v>45067</v>
      </c>
      <c r="AT249" s="1" t="s">
        <v>588</v>
      </c>
      <c r="AU249" s="1" t="s">
        <v>1511</v>
      </c>
      <c r="AV249" s="3">
        <v>45074</v>
      </c>
      <c r="AW249" s="3"/>
      <c r="AX249" s="3">
        <v>45090</v>
      </c>
      <c r="AY249" s="3"/>
      <c r="BB249" s="3"/>
      <c r="BC249" s="3"/>
      <c r="BD249" s="3"/>
      <c r="BE249" s="3"/>
      <c r="BF249" s="3"/>
      <c r="BG249" s="3"/>
      <c r="BH249" s="3"/>
      <c r="BI249" s="3"/>
      <c r="BJ249" s="3">
        <v>9</v>
      </c>
      <c r="BK249" s="3"/>
      <c r="BL249" s="3"/>
      <c r="BM249" s="3"/>
      <c r="BN249" s="3">
        <v>20</v>
      </c>
      <c r="BO249" s="2">
        <v>55</v>
      </c>
      <c r="BP249" s="2">
        <v>32</v>
      </c>
      <c r="BQ249" s="2">
        <v>-45067</v>
      </c>
      <c r="BR249" s="2">
        <v>-45028</v>
      </c>
      <c r="BS249" s="1" t="s">
        <v>278</v>
      </c>
      <c r="BV249" s="2">
        <v>9660002033</v>
      </c>
    </row>
    <row r="250" spans="3:74">
      <c r="C250" s="28">
        <f t="shared" si="46"/>
        <v>1</v>
      </c>
      <c r="D250" s="19" t="str">
        <f t="shared" si="47"/>
        <v>M2234091BK7100</v>
      </c>
      <c r="E250" s="28">
        <f t="shared" si="48"/>
        <v>1</v>
      </c>
      <c r="F250" s="9">
        <f t="shared" si="49"/>
        <v>9660002047</v>
      </c>
      <c r="G250" s="10">
        <f t="shared" si="50"/>
        <v>45028</v>
      </c>
      <c r="H250" s="9" t="str">
        <f t="shared" si="51"/>
        <v>TVC23000140</v>
      </c>
      <c r="I250" s="11" t="str">
        <f t="shared" si="52"/>
        <v>EC220-G5(BR)|3.8.0</v>
      </c>
      <c r="J250" s="6" t="str">
        <f t="shared" si="53"/>
        <v>0150803952</v>
      </c>
      <c r="K250" s="12">
        <f t="shared" si="54"/>
        <v>7100</v>
      </c>
      <c r="L250" s="12">
        <f t="shared" si="55"/>
        <v>7100</v>
      </c>
      <c r="M250" s="6" t="str">
        <f t="shared" si="56"/>
        <v>M2234091BK</v>
      </c>
      <c r="N250" s="6" t="str">
        <f t="shared" si="57"/>
        <v xml:space="preserve">UETU5753225			</v>
      </c>
      <c r="O250" s="13">
        <f t="shared" si="58"/>
        <v>8037466750</v>
      </c>
      <c r="P250" s="6">
        <f t="shared" si="59"/>
        <v>45091</v>
      </c>
      <c r="Q250" s="6" t="str">
        <f>VLOOKUP(AA250,'[1]TABELA MO'!$D:$D,1,0)</f>
        <v>M2234091BK</v>
      </c>
      <c r="R250" s="6" t="str">
        <f t="shared" si="60"/>
        <v>PO &gt; ok!</v>
      </c>
      <c r="V250" s="3">
        <v>45028</v>
      </c>
      <c r="W250" s="2">
        <v>82</v>
      </c>
      <c r="X250" s="1" t="s">
        <v>1322</v>
      </c>
      <c r="Y250" s="1" t="s">
        <v>171</v>
      </c>
      <c r="Z250" s="5" t="s">
        <v>178</v>
      </c>
      <c r="AA250" s="1" t="s">
        <v>1323</v>
      </c>
      <c r="AB250" s="2">
        <v>7100</v>
      </c>
      <c r="AC250" s="2">
        <v>8037466750</v>
      </c>
      <c r="AD250" s="1" t="s">
        <v>1324</v>
      </c>
      <c r="AE250" s="1" t="s">
        <v>1325</v>
      </c>
      <c r="AF250" s="2">
        <v>8037466750</v>
      </c>
      <c r="AG250" s="1" t="s">
        <v>890</v>
      </c>
      <c r="AH250" s="1" t="s">
        <v>891</v>
      </c>
      <c r="AI250" s="1" t="s">
        <v>1326</v>
      </c>
      <c r="AJ250" s="3">
        <v>45035</v>
      </c>
      <c r="AK250" s="3">
        <v>45036</v>
      </c>
      <c r="AL250" s="3">
        <v>45073</v>
      </c>
      <c r="AM250" s="3"/>
      <c r="AN250" s="1" t="s">
        <v>882</v>
      </c>
      <c r="AO250" s="1" t="s">
        <v>1512</v>
      </c>
      <c r="AP250" s="3">
        <v>45082</v>
      </c>
      <c r="AQ250" s="3"/>
      <c r="AR250" s="3">
        <v>45091</v>
      </c>
      <c r="AS250" s="3"/>
      <c r="AV250" s="3"/>
      <c r="AW250" s="3"/>
      <c r="AX250" s="3"/>
      <c r="AY250" s="3"/>
      <c r="BB250" s="3"/>
      <c r="BC250" s="3"/>
      <c r="BD250" s="3"/>
      <c r="BE250" s="3"/>
      <c r="BF250" s="3"/>
      <c r="BG250" s="3"/>
      <c r="BH250" s="3"/>
      <c r="BI250" s="3"/>
      <c r="BJ250" s="3">
        <v>9</v>
      </c>
      <c r="BK250" s="3"/>
      <c r="BL250" s="3"/>
      <c r="BM250" s="3"/>
      <c r="BN250" s="3">
        <v>20</v>
      </c>
      <c r="BO250" s="2">
        <v>56</v>
      </c>
      <c r="BP250" s="2">
        <v>-45036</v>
      </c>
      <c r="BQ250" s="2">
        <v>0</v>
      </c>
      <c r="BR250" s="2">
        <v>-45028</v>
      </c>
      <c r="BS250" s="1" t="s">
        <v>278</v>
      </c>
      <c r="BV250" s="2">
        <v>9660002047</v>
      </c>
    </row>
    <row r="251" spans="3:74">
      <c r="C251" s="28">
        <f t="shared" si="46"/>
        <v>1</v>
      </c>
      <c r="D251" s="19" t="str">
        <f t="shared" si="47"/>
        <v>M2234092BK7100</v>
      </c>
      <c r="E251" s="28">
        <f t="shared" si="48"/>
        <v>1</v>
      </c>
      <c r="F251" s="9">
        <f t="shared" si="49"/>
        <v>9660002048</v>
      </c>
      <c r="G251" s="10">
        <f t="shared" si="50"/>
        <v>45028</v>
      </c>
      <c r="H251" s="9" t="str">
        <f t="shared" si="51"/>
        <v>TVC23000141</v>
      </c>
      <c r="I251" s="11" t="str">
        <f t="shared" si="52"/>
        <v>EC220-G5(BR)|3.8.0</v>
      </c>
      <c r="J251" s="6" t="str">
        <f t="shared" si="53"/>
        <v>0150803952</v>
      </c>
      <c r="K251" s="12">
        <f t="shared" si="54"/>
        <v>7100</v>
      </c>
      <c r="L251" s="12">
        <f t="shared" si="55"/>
        <v>7100</v>
      </c>
      <c r="M251" s="6" t="str">
        <f t="shared" si="56"/>
        <v>M2234092BK</v>
      </c>
      <c r="N251" s="6" t="str">
        <f t="shared" si="57"/>
        <v xml:space="preserve">CSNU6981207			</v>
      </c>
      <c r="O251" s="13">
        <f t="shared" si="58"/>
        <v>8037466750</v>
      </c>
      <c r="P251" s="6">
        <f t="shared" si="59"/>
        <v>45091</v>
      </c>
      <c r="Q251" s="6" t="str">
        <f>VLOOKUP(AA251,'[1]TABELA MO'!$D:$D,1,0)</f>
        <v>M2234092BK</v>
      </c>
      <c r="R251" s="6" t="str">
        <f t="shared" si="60"/>
        <v>PO &gt; ok!</v>
      </c>
      <c r="V251" s="3">
        <v>45028</v>
      </c>
      <c r="W251" s="2"/>
      <c r="X251" s="1" t="s">
        <v>1327</v>
      </c>
      <c r="Y251" s="1" t="s">
        <v>171</v>
      </c>
      <c r="Z251" s="5" t="s">
        <v>178</v>
      </c>
      <c r="AA251" s="1" t="s">
        <v>1328</v>
      </c>
      <c r="AB251" s="2">
        <v>7100</v>
      </c>
      <c r="AC251" s="2">
        <v>8037466751</v>
      </c>
      <c r="AD251" s="1" t="s">
        <v>1329</v>
      </c>
      <c r="AE251" s="1" t="s">
        <v>1330</v>
      </c>
      <c r="AF251" s="2"/>
      <c r="AG251" s="1" t="s">
        <v>890</v>
      </c>
      <c r="AH251" s="1" t="s">
        <v>891</v>
      </c>
      <c r="AI251" s="1" t="s">
        <v>1326</v>
      </c>
      <c r="AJ251" s="3">
        <v>45035</v>
      </c>
      <c r="AK251" s="3">
        <v>45036</v>
      </c>
      <c r="AL251" s="3">
        <v>45073</v>
      </c>
      <c r="AM251" s="3"/>
      <c r="AN251" s="1" t="s">
        <v>882</v>
      </c>
      <c r="AO251" s="1" t="s">
        <v>1512</v>
      </c>
      <c r="AP251" s="3">
        <v>45082</v>
      </c>
      <c r="AQ251" s="3"/>
      <c r="AR251" s="3">
        <v>45091</v>
      </c>
      <c r="AS251" s="3"/>
      <c r="AV251" s="3"/>
      <c r="AW251" s="3"/>
      <c r="AX251" s="3"/>
      <c r="AY251" s="3"/>
      <c r="BB251" s="3"/>
      <c r="BC251" s="3"/>
      <c r="BD251" s="3"/>
      <c r="BE251" s="3"/>
      <c r="BF251" s="3"/>
      <c r="BG251" s="3"/>
      <c r="BH251" s="3"/>
      <c r="BI251" s="3"/>
      <c r="BJ251" s="3">
        <v>9</v>
      </c>
      <c r="BK251" s="3"/>
      <c r="BL251" s="3"/>
      <c r="BM251" s="3"/>
      <c r="BN251" s="3">
        <v>20</v>
      </c>
      <c r="BO251" s="2">
        <v>56</v>
      </c>
      <c r="BP251" s="2">
        <v>-45036</v>
      </c>
      <c r="BQ251" s="2">
        <v>0</v>
      </c>
      <c r="BR251" s="2">
        <v>-45028</v>
      </c>
      <c r="BS251" s="1" t="s">
        <v>278</v>
      </c>
      <c r="BV251" s="2">
        <v>9660002048</v>
      </c>
    </row>
    <row r="252" spans="3:74">
      <c r="C252" s="28">
        <f t="shared" si="46"/>
        <v>1</v>
      </c>
      <c r="D252" s="19" t="str">
        <f t="shared" si="47"/>
        <v>M22340S5BK5800</v>
      </c>
      <c r="E252" s="28">
        <f t="shared" si="48"/>
        <v>1</v>
      </c>
      <c r="F252" s="9" t="str">
        <f t="shared" si="49"/>
        <v>No PO Yet</v>
      </c>
      <c r="G252" s="10">
        <f t="shared" si="50"/>
        <v>45028</v>
      </c>
      <c r="H252" s="9" t="str">
        <f t="shared" si="51"/>
        <v>TVC23000142</v>
      </c>
      <c r="I252" s="11" t="str">
        <f t="shared" si="52"/>
        <v>EX220(BR)|1.8.0</v>
      </c>
      <c r="J252" s="6" t="str">
        <f t="shared" si="53"/>
        <v>0150804185</v>
      </c>
      <c r="K252" s="12">
        <f t="shared" si="54"/>
        <v>5800</v>
      </c>
      <c r="L252" s="12">
        <f t="shared" si="55"/>
        <v>5800</v>
      </c>
      <c r="M252" s="6" t="str">
        <f t="shared" si="56"/>
        <v>M22340S5BK</v>
      </c>
      <c r="N252" s="6" t="str">
        <f t="shared" si="57"/>
        <v>TRHU4942896</v>
      </c>
      <c r="O252" s="13">
        <f t="shared" si="58"/>
        <v>8037466750</v>
      </c>
      <c r="P252" s="6">
        <f t="shared" si="59"/>
        <v>45091</v>
      </c>
      <c r="Q252" s="6" t="e">
        <f>VLOOKUP(AA252,'[1]TABELA MO'!$D:$D,1,0)</f>
        <v>#N/A</v>
      </c>
      <c r="R252" s="6" t="str">
        <f t="shared" si="60"/>
        <v>Create MO</v>
      </c>
      <c r="V252" s="3">
        <v>45028</v>
      </c>
      <c r="W252" s="2"/>
      <c r="X252" s="1" t="s">
        <v>1331</v>
      </c>
      <c r="Y252" s="1" t="s">
        <v>1332</v>
      </c>
      <c r="Z252" s="5" t="s">
        <v>1333</v>
      </c>
      <c r="AA252" s="1" t="s">
        <v>1334</v>
      </c>
      <c r="AB252" s="2">
        <v>5800</v>
      </c>
      <c r="AC252" s="2">
        <v>8037466752</v>
      </c>
      <c r="AD252" s="1" t="s">
        <v>1335</v>
      </c>
      <c r="AE252" s="1" t="s">
        <v>1336</v>
      </c>
      <c r="AF252" s="2"/>
      <c r="AG252" s="1" t="s">
        <v>890</v>
      </c>
      <c r="AH252" s="1" t="s">
        <v>891</v>
      </c>
      <c r="AI252" s="1" t="s">
        <v>1326</v>
      </c>
      <c r="AJ252" s="3">
        <v>45035</v>
      </c>
      <c r="AK252" s="3">
        <v>45036</v>
      </c>
      <c r="AL252" s="3">
        <v>45073</v>
      </c>
      <c r="AM252" s="3"/>
      <c r="AN252" s="1" t="s">
        <v>882</v>
      </c>
      <c r="AO252" s="1" t="s">
        <v>1512</v>
      </c>
      <c r="AP252" s="3">
        <v>45082</v>
      </c>
      <c r="AQ252" s="3"/>
      <c r="AR252" s="3">
        <v>45091</v>
      </c>
      <c r="AS252" s="3"/>
      <c r="AV252" s="3"/>
      <c r="AW252" s="3"/>
      <c r="AX252" s="3"/>
      <c r="AY252" s="3"/>
      <c r="BB252" s="3"/>
      <c r="BC252" s="3"/>
      <c r="BD252" s="3"/>
      <c r="BE252" s="3"/>
      <c r="BF252" s="3"/>
      <c r="BG252" s="3"/>
      <c r="BH252" s="3"/>
      <c r="BI252" s="3"/>
      <c r="BJ252" s="3">
        <v>9</v>
      </c>
      <c r="BK252" s="3"/>
      <c r="BL252" s="3"/>
      <c r="BM252" s="3"/>
      <c r="BN252" s="3">
        <v>20</v>
      </c>
      <c r="BO252" s="2">
        <v>56</v>
      </c>
      <c r="BP252" s="2">
        <v>-45036</v>
      </c>
      <c r="BQ252" s="2">
        <v>0</v>
      </c>
      <c r="BR252" s="2">
        <v>-45028</v>
      </c>
      <c r="BS252" s="1" t="s">
        <v>278</v>
      </c>
      <c r="BV252" s="2"/>
    </row>
    <row r="253" spans="3:74">
      <c r="C253" s="28">
        <f t="shared" si="46"/>
        <v>1</v>
      </c>
      <c r="D253" s="19" t="str">
        <f t="shared" si="47"/>
        <v>M22340S6BK5800</v>
      </c>
      <c r="E253" s="28">
        <f t="shared" si="48"/>
        <v>1</v>
      </c>
      <c r="F253" s="9" t="str">
        <f t="shared" si="49"/>
        <v>No PO Yet</v>
      </c>
      <c r="G253" s="10">
        <f t="shared" si="50"/>
        <v>45028</v>
      </c>
      <c r="H253" s="9" t="str">
        <f t="shared" si="51"/>
        <v>TVC23000143</v>
      </c>
      <c r="I253" s="11" t="str">
        <f t="shared" si="52"/>
        <v>EX220(BR)|1.8.0</v>
      </c>
      <c r="J253" s="6" t="str">
        <f t="shared" si="53"/>
        <v>0150804185</v>
      </c>
      <c r="K253" s="12">
        <f t="shared" si="54"/>
        <v>5800</v>
      </c>
      <c r="L253" s="12">
        <f t="shared" si="55"/>
        <v>5800</v>
      </c>
      <c r="M253" s="6" t="str">
        <f t="shared" si="56"/>
        <v>M22340S6BK</v>
      </c>
      <c r="N253" s="6" t="str">
        <f t="shared" si="57"/>
        <v xml:space="preserve">CSNU7217390 </v>
      </c>
      <c r="O253" s="13">
        <f t="shared" si="58"/>
        <v>8037466750</v>
      </c>
      <c r="P253" s="6">
        <f t="shared" si="59"/>
        <v>45091</v>
      </c>
      <c r="Q253" s="6" t="e">
        <f>VLOOKUP(AA253,'[1]TABELA MO'!$D:$D,1,0)</f>
        <v>#N/A</v>
      </c>
      <c r="R253" s="6" t="str">
        <f t="shared" si="60"/>
        <v>Create MO</v>
      </c>
      <c r="V253" s="3">
        <v>45028</v>
      </c>
      <c r="W253" s="2"/>
      <c r="X253" s="1" t="s">
        <v>1337</v>
      </c>
      <c r="Y253" s="1" t="s">
        <v>1332</v>
      </c>
      <c r="Z253" s="5" t="s">
        <v>1333</v>
      </c>
      <c r="AA253" s="1" t="s">
        <v>1338</v>
      </c>
      <c r="AB253" s="2">
        <v>5800</v>
      </c>
      <c r="AC253" s="2">
        <v>8037466753</v>
      </c>
      <c r="AD253" s="1" t="s">
        <v>1339</v>
      </c>
      <c r="AE253" s="1" t="s">
        <v>1340</v>
      </c>
      <c r="AF253" s="2"/>
      <c r="AG253" s="1" t="s">
        <v>890</v>
      </c>
      <c r="AH253" s="1" t="s">
        <v>891</v>
      </c>
      <c r="AI253" s="1" t="s">
        <v>1326</v>
      </c>
      <c r="AJ253" s="3">
        <v>45035</v>
      </c>
      <c r="AK253" s="3">
        <v>45036</v>
      </c>
      <c r="AL253" s="3">
        <v>45073</v>
      </c>
      <c r="AM253" s="3"/>
      <c r="AN253" s="1" t="s">
        <v>882</v>
      </c>
      <c r="AO253" s="1" t="s">
        <v>1512</v>
      </c>
      <c r="AP253" s="3">
        <v>45082</v>
      </c>
      <c r="AQ253" s="3"/>
      <c r="AR253" s="3">
        <v>45091</v>
      </c>
      <c r="AS253" s="3"/>
      <c r="AV253" s="3"/>
      <c r="AW253" s="3"/>
      <c r="AX253" s="3"/>
      <c r="AY253" s="3"/>
      <c r="BB253" s="3"/>
      <c r="BC253" s="3"/>
      <c r="BD253" s="3"/>
      <c r="BE253" s="3"/>
      <c r="BF253" s="3"/>
      <c r="BG253" s="3"/>
      <c r="BH253" s="3"/>
      <c r="BI253" s="3"/>
      <c r="BJ253" s="3">
        <v>9</v>
      </c>
      <c r="BK253" s="3"/>
      <c r="BL253" s="3"/>
      <c r="BM253" s="3"/>
      <c r="BN253" s="3">
        <v>20</v>
      </c>
      <c r="BO253" s="2">
        <v>56</v>
      </c>
      <c r="BP253" s="2">
        <v>-45036</v>
      </c>
      <c r="BQ253" s="2">
        <v>0</v>
      </c>
      <c r="BR253" s="2">
        <v>-45028</v>
      </c>
      <c r="BS253" s="1" t="s">
        <v>278</v>
      </c>
      <c r="BV253" s="2"/>
    </row>
    <row r="254" spans="3:74">
      <c r="C254" s="28">
        <f t="shared" si="46"/>
        <v>1</v>
      </c>
      <c r="D254" s="19" t="str">
        <f t="shared" si="47"/>
        <v>M22340S7BK5800</v>
      </c>
      <c r="E254" s="28">
        <f t="shared" si="48"/>
        <v>1</v>
      </c>
      <c r="F254" s="9" t="str">
        <f t="shared" si="49"/>
        <v>No PO Yet</v>
      </c>
      <c r="G254" s="10">
        <f t="shared" si="50"/>
        <v>45028</v>
      </c>
      <c r="H254" s="9" t="str">
        <f t="shared" si="51"/>
        <v>TVC23000144</v>
      </c>
      <c r="I254" s="11" t="str">
        <f t="shared" si="52"/>
        <v>EX220(BR)|1.8.0</v>
      </c>
      <c r="J254" s="6" t="str">
        <f t="shared" si="53"/>
        <v>0150804185</v>
      </c>
      <c r="K254" s="12">
        <f t="shared" si="54"/>
        <v>5800</v>
      </c>
      <c r="L254" s="12">
        <f t="shared" si="55"/>
        <v>5800</v>
      </c>
      <c r="M254" s="6" t="str">
        <f t="shared" si="56"/>
        <v>M22340S7BK</v>
      </c>
      <c r="N254" s="6" t="str">
        <f t="shared" si="57"/>
        <v xml:space="preserve">OOCU8248967 </v>
      </c>
      <c r="O254" s="13">
        <f t="shared" si="58"/>
        <v>8037466750</v>
      </c>
      <c r="P254" s="6">
        <f t="shared" si="59"/>
        <v>45091</v>
      </c>
      <c r="Q254" s="6" t="e">
        <f>VLOOKUP(AA254,'[1]TABELA MO'!$D:$D,1,0)</f>
        <v>#N/A</v>
      </c>
      <c r="R254" s="6" t="str">
        <f t="shared" si="60"/>
        <v>Create MO</v>
      </c>
      <c r="V254" s="3">
        <v>45028</v>
      </c>
      <c r="W254" s="2"/>
      <c r="X254" s="1" t="s">
        <v>1341</v>
      </c>
      <c r="Y254" s="1" t="s">
        <v>1332</v>
      </c>
      <c r="Z254" s="5" t="s">
        <v>1333</v>
      </c>
      <c r="AA254" s="1" t="s">
        <v>1342</v>
      </c>
      <c r="AB254" s="2">
        <v>5800</v>
      </c>
      <c r="AC254" s="2">
        <v>8037466754</v>
      </c>
      <c r="AD254" s="1" t="s">
        <v>1343</v>
      </c>
      <c r="AE254" s="1" t="s">
        <v>1344</v>
      </c>
      <c r="AF254" s="2"/>
      <c r="AG254" s="1" t="s">
        <v>890</v>
      </c>
      <c r="AH254" s="1" t="s">
        <v>891</v>
      </c>
      <c r="AI254" s="1" t="s">
        <v>1326</v>
      </c>
      <c r="AJ254" s="3">
        <v>45035</v>
      </c>
      <c r="AK254" s="3">
        <v>45036</v>
      </c>
      <c r="AL254" s="3">
        <v>45073</v>
      </c>
      <c r="AM254" s="3"/>
      <c r="AN254" s="1" t="s">
        <v>882</v>
      </c>
      <c r="AO254" s="1" t="s">
        <v>1512</v>
      </c>
      <c r="AP254" s="3">
        <v>45082</v>
      </c>
      <c r="AQ254" s="3"/>
      <c r="AR254" s="3">
        <v>45091</v>
      </c>
      <c r="AS254" s="3"/>
      <c r="AV254" s="3"/>
      <c r="AW254" s="3"/>
      <c r="AX254" s="3"/>
      <c r="AY254" s="3"/>
      <c r="BB254" s="3"/>
      <c r="BC254" s="3"/>
      <c r="BD254" s="3"/>
      <c r="BE254" s="3"/>
      <c r="BF254" s="3"/>
      <c r="BG254" s="3"/>
      <c r="BH254" s="3"/>
      <c r="BI254" s="3"/>
      <c r="BJ254" s="3">
        <v>9</v>
      </c>
      <c r="BK254" s="3"/>
      <c r="BL254" s="3"/>
      <c r="BM254" s="3"/>
      <c r="BN254" s="3">
        <v>20</v>
      </c>
      <c r="BO254" s="2">
        <v>56</v>
      </c>
      <c r="BP254" s="2">
        <v>-45036</v>
      </c>
      <c r="BQ254" s="2">
        <v>0</v>
      </c>
      <c r="BR254" s="2">
        <v>-45028</v>
      </c>
      <c r="BS254" s="1" t="s">
        <v>278</v>
      </c>
      <c r="BV254" s="2"/>
    </row>
    <row r="255" spans="3:74">
      <c r="C255" s="28">
        <f t="shared" si="46"/>
        <v>1</v>
      </c>
      <c r="D255" s="19" t="str">
        <f t="shared" si="47"/>
        <v>M22341N9BK5800</v>
      </c>
      <c r="E255" s="28">
        <f t="shared" si="48"/>
        <v>1</v>
      </c>
      <c r="F255" s="9">
        <f t="shared" si="49"/>
        <v>9660002049</v>
      </c>
      <c r="G255" s="10">
        <f t="shared" si="50"/>
        <v>45035</v>
      </c>
      <c r="H255" s="9" t="str">
        <f t="shared" si="51"/>
        <v>TVC23000152</v>
      </c>
      <c r="I255" s="11" t="str">
        <f t="shared" si="52"/>
        <v>EX220(BR)|1.28.0</v>
      </c>
      <c r="J255" s="6" t="str">
        <f t="shared" si="53"/>
        <v>0150804046</v>
      </c>
      <c r="K255" s="12">
        <f t="shared" si="54"/>
        <v>5800</v>
      </c>
      <c r="L255" s="12">
        <f t="shared" si="55"/>
        <v>5800</v>
      </c>
      <c r="M255" s="6" t="str">
        <f t="shared" si="56"/>
        <v>M22341N9BK</v>
      </c>
      <c r="N255" s="6" t="str">
        <f t="shared" si="57"/>
        <v>CSNU7656114</v>
      </c>
      <c r="O255" s="13">
        <f t="shared" si="58"/>
        <v>8037727610</v>
      </c>
      <c r="P255" s="6">
        <f t="shared" si="59"/>
        <v>45091</v>
      </c>
      <c r="Q255" s="6" t="str">
        <f>VLOOKUP(AA255,'[1]TABELA MO'!$D:$D,1,0)</f>
        <v>M22341N9BK</v>
      </c>
      <c r="R255" s="6" t="str">
        <f t="shared" si="60"/>
        <v>PO &gt; ok!</v>
      </c>
      <c r="V255" s="3">
        <v>45035</v>
      </c>
      <c r="W255" s="2">
        <v>83</v>
      </c>
      <c r="X255" s="1" t="s">
        <v>1345</v>
      </c>
      <c r="Y255" s="1" t="s">
        <v>589</v>
      </c>
      <c r="Z255" s="5" t="s">
        <v>566</v>
      </c>
      <c r="AA255" s="1" t="s">
        <v>1346</v>
      </c>
      <c r="AB255" s="2">
        <v>5800</v>
      </c>
      <c r="AC255" s="2">
        <v>8037727610</v>
      </c>
      <c r="AD255" s="1" t="s">
        <v>1347</v>
      </c>
      <c r="AE255" s="1" t="s">
        <v>1348</v>
      </c>
      <c r="AF255" s="2">
        <v>8037727610</v>
      </c>
      <c r="AG255" s="1" t="s">
        <v>890</v>
      </c>
      <c r="AH255" s="1" t="s">
        <v>891</v>
      </c>
      <c r="AI255" s="1" t="s">
        <v>1349</v>
      </c>
      <c r="AJ255" s="3">
        <v>45042</v>
      </c>
      <c r="AK255" s="3">
        <v>45043</v>
      </c>
      <c r="AL255" s="3">
        <v>45080</v>
      </c>
      <c r="AM255" s="3"/>
      <c r="AN255" s="1" t="s">
        <v>882</v>
      </c>
      <c r="AO255" s="1" t="s">
        <v>1144</v>
      </c>
      <c r="AP255" s="3"/>
      <c r="AQ255" s="3"/>
      <c r="AR255" s="3">
        <v>45091</v>
      </c>
      <c r="AS255" s="3"/>
      <c r="AV255" s="3"/>
      <c r="AW255" s="3"/>
      <c r="AX255" s="3"/>
      <c r="AY255" s="3"/>
      <c r="BB255" s="3"/>
      <c r="BC255" s="3"/>
      <c r="BD255" s="3"/>
      <c r="BE255" s="3"/>
      <c r="BF255" s="3"/>
      <c r="BG255" s="3"/>
      <c r="BH255" s="3"/>
      <c r="BI255" s="3"/>
      <c r="BJ255" s="3">
        <v>9</v>
      </c>
      <c r="BK255" s="3"/>
      <c r="BL255" s="3"/>
      <c r="BM255" s="3"/>
      <c r="BN255" s="3">
        <v>20</v>
      </c>
      <c r="BO255" s="2">
        <v>49</v>
      </c>
      <c r="BP255" s="2">
        <v>-45043</v>
      </c>
      <c r="BQ255" s="2">
        <v>0</v>
      </c>
      <c r="BR255" s="2">
        <v>-45035</v>
      </c>
      <c r="BS255" s="1" t="s">
        <v>278</v>
      </c>
      <c r="BV255" s="2">
        <v>9660002049</v>
      </c>
    </row>
    <row r="256" spans="3:74">
      <c r="C256" s="28">
        <f t="shared" si="46"/>
        <v>1</v>
      </c>
      <c r="D256" s="19" t="str">
        <f t="shared" si="47"/>
        <v>M22341P0BK5800</v>
      </c>
      <c r="E256" s="28">
        <f t="shared" si="48"/>
        <v>1</v>
      </c>
      <c r="F256" s="9">
        <f t="shared" si="49"/>
        <v>9660002050</v>
      </c>
      <c r="G256" s="10">
        <f t="shared" si="50"/>
        <v>45035</v>
      </c>
      <c r="H256" s="9" t="str">
        <f t="shared" si="51"/>
        <v>TVC23000153</v>
      </c>
      <c r="I256" s="11" t="str">
        <f t="shared" si="52"/>
        <v>EX220(BR)|1.28.0</v>
      </c>
      <c r="J256" s="6" t="str">
        <f t="shared" si="53"/>
        <v>0150804046</v>
      </c>
      <c r="K256" s="12">
        <f t="shared" si="54"/>
        <v>5800</v>
      </c>
      <c r="L256" s="12">
        <f t="shared" si="55"/>
        <v>5800</v>
      </c>
      <c r="M256" s="6" t="str">
        <f t="shared" si="56"/>
        <v>M22341P0BK</v>
      </c>
      <c r="N256" s="6" t="str">
        <f t="shared" si="57"/>
        <v>FBLU0138760</v>
      </c>
      <c r="O256" s="13">
        <f t="shared" si="58"/>
        <v>8037727610</v>
      </c>
      <c r="P256" s="6">
        <f t="shared" si="59"/>
        <v>45091</v>
      </c>
      <c r="Q256" s="6" t="str">
        <f>VLOOKUP(AA256,'[1]TABELA MO'!$D:$D,1,0)</f>
        <v>M22341P0BK</v>
      </c>
      <c r="R256" s="6" t="str">
        <f t="shared" si="60"/>
        <v>PO &gt; ok!</v>
      </c>
      <c r="V256" s="3">
        <v>45035</v>
      </c>
      <c r="W256" s="2"/>
      <c r="X256" s="1" t="s">
        <v>1350</v>
      </c>
      <c r="Y256" s="1" t="s">
        <v>589</v>
      </c>
      <c r="Z256" s="5" t="s">
        <v>566</v>
      </c>
      <c r="AA256" s="1" t="s">
        <v>1351</v>
      </c>
      <c r="AB256" s="2">
        <v>5800</v>
      </c>
      <c r="AC256" s="2">
        <v>8037727611</v>
      </c>
      <c r="AD256" s="1" t="s">
        <v>1513</v>
      </c>
      <c r="AE256" s="1" t="s">
        <v>1352</v>
      </c>
      <c r="AF256" s="2"/>
      <c r="AG256" s="1" t="s">
        <v>890</v>
      </c>
      <c r="AH256" s="1" t="s">
        <v>891</v>
      </c>
      <c r="AI256" s="1" t="s">
        <v>1349</v>
      </c>
      <c r="AJ256" s="3">
        <v>45042</v>
      </c>
      <c r="AK256" s="3">
        <v>45043</v>
      </c>
      <c r="AL256" s="3">
        <v>45080</v>
      </c>
      <c r="AM256" s="3"/>
      <c r="AN256" s="1" t="s">
        <v>882</v>
      </c>
      <c r="AO256" s="1" t="s">
        <v>1144</v>
      </c>
      <c r="AP256" s="3"/>
      <c r="AQ256" s="3"/>
      <c r="AR256" s="3">
        <v>45091</v>
      </c>
      <c r="AS256" s="3"/>
      <c r="AV256" s="3"/>
      <c r="AW256" s="3"/>
      <c r="AX256" s="3"/>
      <c r="AY256" s="3"/>
      <c r="BB256" s="3"/>
      <c r="BC256" s="3"/>
      <c r="BD256" s="3"/>
      <c r="BE256" s="3"/>
      <c r="BF256" s="3"/>
      <c r="BG256" s="3"/>
      <c r="BH256" s="3"/>
      <c r="BI256" s="3"/>
      <c r="BJ256" s="3">
        <v>9</v>
      </c>
      <c r="BK256" s="3"/>
      <c r="BL256" s="3"/>
      <c r="BM256" s="3"/>
      <c r="BN256" s="3">
        <v>20</v>
      </c>
      <c r="BO256" s="2">
        <v>49</v>
      </c>
      <c r="BP256" s="2">
        <v>-45043</v>
      </c>
      <c r="BQ256" s="2">
        <v>0</v>
      </c>
      <c r="BR256" s="2">
        <v>-45035</v>
      </c>
      <c r="BS256" s="1" t="s">
        <v>278</v>
      </c>
      <c r="BV256" s="2">
        <v>9660002050</v>
      </c>
    </row>
    <row r="257" spans="3:74">
      <c r="C257" s="28">
        <f t="shared" si="46"/>
        <v>1</v>
      </c>
      <c r="D257" s="19" t="str">
        <f t="shared" si="47"/>
        <v>M22341P2BK8700</v>
      </c>
      <c r="E257" s="28">
        <f t="shared" si="48"/>
        <v>1</v>
      </c>
      <c r="F257" s="9" t="str">
        <f t="shared" si="49"/>
        <v>No PO Yet</v>
      </c>
      <c r="G257" s="10">
        <f t="shared" si="50"/>
        <v>45035</v>
      </c>
      <c r="H257" s="9" t="str">
        <f t="shared" si="51"/>
        <v>TVC23000154</v>
      </c>
      <c r="I257" s="11" t="str">
        <f t="shared" si="52"/>
        <v>MR30G(BR)|1.28.0</v>
      </c>
      <c r="J257" s="6" t="str">
        <f t="shared" si="53"/>
        <v>0850800096</v>
      </c>
      <c r="K257" s="12">
        <f t="shared" si="54"/>
        <v>8700</v>
      </c>
      <c r="L257" s="12">
        <f t="shared" si="55"/>
        <v>8700</v>
      </c>
      <c r="M257" s="6" t="str">
        <f t="shared" si="56"/>
        <v>M22341P2BK</v>
      </c>
      <c r="N257" s="6" t="str">
        <f t="shared" si="57"/>
        <v>TGBU4883784</v>
      </c>
      <c r="O257" s="13">
        <f t="shared" si="58"/>
        <v>8037727610</v>
      </c>
      <c r="P257" s="6">
        <f t="shared" si="59"/>
        <v>45091</v>
      </c>
      <c r="Q257" s="6" t="e">
        <f>VLOOKUP(AA257,'[1]TABELA MO'!$D:$D,1,0)</f>
        <v>#N/A</v>
      </c>
      <c r="R257" s="6" t="str">
        <f t="shared" si="60"/>
        <v>Create MO</v>
      </c>
      <c r="V257" s="3">
        <v>45035</v>
      </c>
      <c r="W257" s="2"/>
      <c r="X257" s="1" t="s">
        <v>1353</v>
      </c>
      <c r="Y257" s="1" t="s">
        <v>27</v>
      </c>
      <c r="Z257" s="5" t="s">
        <v>89</v>
      </c>
      <c r="AA257" s="1" t="s">
        <v>1354</v>
      </c>
      <c r="AB257" s="2">
        <v>8700</v>
      </c>
      <c r="AC257" s="2">
        <v>8037727612</v>
      </c>
      <c r="AD257" s="1" t="s">
        <v>1355</v>
      </c>
      <c r="AE257" s="1" t="s">
        <v>1356</v>
      </c>
      <c r="AF257" s="2"/>
      <c r="AG257" s="1" t="s">
        <v>890</v>
      </c>
      <c r="AH257" s="1" t="s">
        <v>891</v>
      </c>
      <c r="AI257" s="1" t="s">
        <v>1349</v>
      </c>
      <c r="AJ257" s="3">
        <v>45042</v>
      </c>
      <c r="AK257" s="3">
        <v>45043</v>
      </c>
      <c r="AL257" s="3">
        <v>45080</v>
      </c>
      <c r="AM257" s="3"/>
      <c r="AN257" s="1" t="s">
        <v>882</v>
      </c>
      <c r="AO257" s="1" t="s">
        <v>1144</v>
      </c>
      <c r="AP257" s="3"/>
      <c r="AQ257" s="3"/>
      <c r="AR257" s="3">
        <v>45091</v>
      </c>
      <c r="AS257" s="3"/>
      <c r="AV257" s="3"/>
      <c r="AW257" s="3"/>
      <c r="AX257" s="3"/>
      <c r="AY257" s="3"/>
      <c r="BB257" s="3"/>
      <c r="BC257" s="3"/>
      <c r="BD257" s="3"/>
      <c r="BE257" s="3"/>
      <c r="BF257" s="3"/>
      <c r="BG257" s="3"/>
      <c r="BH257" s="3"/>
      <c r="BI257" s="3"/>
      <c r="BJ257" s="3">
        <v>9</v>
      </c>
      <c r="BK257" s="3"/>
      <c r="BL257" s="3"/>
      <c r="BM257" s="3"/>
      <c r="BN257" s="3">
        <v>20</v>
      </c>
      <c r="BO257" s="2">
        <v>49</v>
      </c>
      <c r="BP257" s="2">
        <v>-45043</v>
      </c>
      <c r="BQ257" s="2">
        <v>0</v>
      </c>
      <c r="BR257" s="2">
        <v>-45035</v>
      </c>
      <c r="BS257" s="1" t="s">
        <v>278</v>
      </c>
      <c r="BV257" s="2"/>
    </row>
    <row r="258" spans="3:74">
      <c r="C258" s="28">
        <f t="shared" si="46"/>
        <v>1</v>
      </c>
      <c r="D258" s="19" t="str">
        <f t="shared" si="47"/>
        <v>M22341P3BK7100</v>
      </c>
      <c r="E258" s="28">
        <f t="shared" si="48"/>
        <v>1</v>
      </c>
      <c r="F258" s="9">
        <f t="shared" si="49"/>
        <v>9660002051</v>
      </c>
      <c r="G258" s="10">
        <f t="shared" si="50"/>
        <v>45035</v>
      </c>
      <c r="H258" s="9" t="str">
        <f t="shared" si="51"/>
        <v>TVC23000155</v>
      </c>
      <c r="I258" s="11" t="str">
        <f t="shared" si="52"/>
        <v>EC220-G5(BR)|3.8.0</v>
      </c>
      <c r="J258" s="6" t="str">
        <f t="shared" si="53"/>
        <v>0150803952</v>
      </c>
      <c r="K258" s="12">
        <f t="shared" si="54"/>
        <v>7100</v>
      </c>
      <c r="L258" s="12">
        <f t="shared" si="55"/>
        <v>7100</v>
      </c>
      <c r="M258" s="6" t="str">
        <f t="shared" si="56"/>
        <v>M22341P3BK</v>
      </c>
      <c r="N258" s="6" t="str">
        <f t="shared" si="57"/>
        <v>BMOU5680582</v>
      </c>
      <c r="O258" s="13">
        <f t="shared" si="58"/>
        <v>8037727610</v>
      </c>
      <c r="P258" s="6">
        <f t="shared" si="59"/>
        <v>45091</v>
      </c>
      <c r="Q258" s="6" t="str">
        <f>VLOOKUP(AA258,'[1]TABELA MO'!$D:$D,1,0)</f>
        <v>M22341P3BK</v>
      </c>
      <c r="R258" s="6" t="str">
        <f t="shared" si="60"/>
        <v>PO &gt; ok!</v>
      </c>
      <c r="V258" s="3">
        <v>45035</v>
      </c>
      <c r="W258" s="2"/>
      <c r="X258" s="1" t="s">
        <v>1357</v>
      </c>
      <c r="Y258" s="1" t="s">
        <v>171</v>
      </c>
      <c r="Z258" s="5" t="s">
        <v>178</v>
      </c>
      <c r="AA258" s="1" t="s">
        <v>1358</v>
      </c>
      <c r="AB258" s="2">
        <v>7100</v>
      </c>
      <c r="AC258" s="2">
        <v>8037727613</v>
      </c>
      <c r="AD258" s="1" t="s">
        <v>1359</v>
      </c>
      <c r="AE258" s="1" t="s">
        <v>1360</v>
      </c>
      <c r="AF258" s="2"/>
      <c r="AG258" s="1" t="s">
        <v>890</v>
      </c>
      <c r="AH258" s="1" t="s">
        <v>891</v>
      </c>
      <c r="AI258" s="1" t="s">
        <v>1349</v>
      </c>
      <c r="AJ258" s="3">
        <v>45042</v>
      </c>
      <c r="AK258" s="3">
        <v>45043</v>
      </c>
      <c r="AL258" s="3">
        <v>45080</v>
      </c>
      <c r="AM258" s="3"/>
      <c r="AN258" s="1" t="s">
        <v>882</v>
      </c>
      <c r="AO258" s="1" t="s">
        <v>1144</v>
      </c>
      <c r="AP258" s="3"/>
      <c r="AQ258" s="3"/>
      <c r="AR258" s="3">
        <v>45091</v>
      </c>
      <c r="AS258" s="3"/>
      <c r="AV258" s="3"/>
      <c r="AW258" s="3"/>
      <c r="AX258" s="3"/>
      <c r="AY258" s="3"/>
      <c r="BB258" s="3"/>
      <c r="BC258" s="3"/>
      <c r="BD258" s="3"/>
      <c r="BE258" s="3"/>
      <c r="BF258" s="3"/>
      <c r="BG258" s="3"/>
      <c r="BH258" s="3"/>
      <c r="BI258" s="3"/>
      <c r="BJ258" s="3">
        <v>9</v>
      </c>
      <c r="BK258" s="3"/>
      <c r="BL258" s="3"/>
      <c r="BM258" s="3"/>
      <c r="BN258" s="3">
        <v>20</v>
      </c>
      <c r="BO258" s="2">
        <v>49</v>
      </c>
      <c r="BP258" s="2">
        <v>-45043</v>
      </c>
      <c r="BQ258" s="2">
        <v>0</v>
      </c>
      <c r="BR258" s="2">
        <v>-45035</v>
      </c>
      <c r="BS258" s="1" t="s">
        <v>278</v>
      </c>
      <c r="BV258" s="2">
        <v>9660002051</v>
      </c>
    </row>
    <row r="259" spans="3:74">
      <c r="C259" s="28">
        <f t="shared" si="46"/>
        <v>1</v>
      </c>
      <c r="D259" s="19" t="str">
        <f t="shared" si="47"/>
        <v>M22341P4BK7100</v>
      </c>
      <c r="E259" s="28">
        <f t="shared" si="48"/>
        <v>1</v>
      </c>
      <c r="F259" s="9">
        <f t="shared" si="49"/>
        <v>9660002052</v>
      </c>
      <c r="G259" s="10">
        <f t="shared" si="50"/>
        <v>45035</v>
      </c>
      <c r="H259" s="9" t="str">
        <f t="shared" si="51"/>
        <v>TVC23000156</v>
      </c>
      <c r="I259" s="11" t="str">
        <f t="shared" si="52"/>
        <v>EC220-G5(BR)|3.8.0</v>
      </c>
      <c r="J259" s="6" t="str">
        <f t="shared" si="53"/>
        <v>0150803952</v>
      </c>
      <c r="K259" s="12">
        <f t="shared" si="54"/>
        <v>7100</v>
      </c>
      <c r="L259" s="12">
        <f t="shared" si="55"/>
        <v>7100</v>
      </c>
      <c r="M259" s="6" t="str">
        <f t="shared" si="56"/>
        <v>M22341P4BK</v>
      </c>
      <c r="N259" s="6" t="str">
        <f t="shared" si="57"/>
        <v>SEKU4024540</v>
      </c>
      <c r="O259" s="13">
        <f t="shared" si="58"/>
        <v>8037727610</v>
      </c>
      <c r="P259" s="6">
        <f t="shared" si="59"/>
        <v>45091</v>
      </c>
      <c r="Q259" s="6" t="str">
        <f>VLOOKUP(AA259,'[1]TABELA MO'!$D:$D,1,0)</f>
        <v>M22341P4BK</v>
      </c>
      <c r="R259" s="6" t="str">
        <f t="shared" si="60"/>
        <v>PO &gt; ok!</v>
      </c>
      <c r="V259" s="3">
        <v>45035</v>
      </c>
      <c r="W259" s="2"/>
      <c r="X259" s="1" t="s">
        <v>1361</v>
      </c>
      <c r="Y259" s="1" t="s">
        <v>171</v>
      </c>
      <c r="Z259" s="5" t="s">
        <v>178</v>
      </c>
      <c r="AA259" s="1" t="s">
        <v>1362</v>
      </c>
      <c r="AB259" s="2">
        <v>7100</v>
      </c>
      <c r="AC259" s="2">
        <v>8037727614</v>
      </c>
      <c r="AD259" s="1" t="s">
        <v>1363</v>
      </c>
      <c r="AE259" s="1" t="s">
        <v>1364</v>
      </c>
      <c r="AF259" s="2"/>
      <c r="AG259" s="1" t="s">
        <v>890</v>
      </c>
      <c r="AH259" s="1" t="s">
        <v>891</v>
      </c>
      <c r="AI259" s="1" t="s">
        <v>1349</v>
      </c>
      <c r="AJ259" s="3">
        <v>45042</v>
      </c>
      <c r="AK259" s="3">
        <v>45043</v>
      </c>
      <c r="AL259" s="3">
        <v>45080</v>
      </c>
      <c r="AM259" s="3"/>
      <c r="AN259" s="1" t="s">
        <v>882</v>
      </c>
      <c r="AO259" s="1" t="s">
        <v>1144</v>
      </c>
      <c r="AP259" s="3"/>
      <c r="AQ259" s="3"/>
      <c r="AR259" s="3">
        <v>45091</v>
      </c>
      <c r="AS259" s="3"/>
      <c r="AV259" s="3"/>
      <c r="AW259" s="3"/>
      <c r="AX259" s="3"/>
      <c r="AY259" s="3"/>
      <c r="BB259" s="3"/>
      <c r="BC259" s="3"/>
      <c r="BD259" s="3"/>
      <c r="BE259" s="3"/>
      <c r="BF259" s="3"/>
      <c r="BG259" s="3"/>
      <c r="BH259" s="3"/>
      <c r="BI259" s="3"/>
      <c r="BJ259" s="3">
        <v>9</v>
      </c>
      <c r="BK259" s="3"/>
      <c r="BL259" s="3"/>
      <c r="BM259" s="3"/>
      <c r="BN259" s="3">
        <v>20</v>
      </c>
      <c r="BO259" s="2">
        <v>49</v>
      </c>
      <c r="BP259" s="2">
        <v>-45043</v>
      </c>
      <c r="BQ259" s="2">
        <v>0</v>
      </c>
      <c r="BR259" s="2">
        <v>-45035</v>
      </c>
      <c r="BS259" s="1" t="s">
        <v>278</v>
      </c>
      <c r="BV259" s="2">
        <v>9660002052</v>
      </c>
    </row>
    <row r="260" spans="3:74">
      <c r="C260" s="28">
        <f t="shared" ref="C260:C299" si="61">COUNTIF(D:D,D260)</f>
        <v>1</v>
      </c>
      <c r="D260" s="19" t="str">
        <f t="shared" ref="D260:D299" si="62">M260&amp;K260</f>
        <v>M22341P5BK7100</v>
      </c>
      <c r="E260" s="28">
        <f t="shared" ref="E260:E299" si="63">COUNTIF(H:H,H260)</f>
        <v>1</v>
      </c>
      <c r="F260" s="9">
        <f t="shared" ref="F260:F299" si="64">IF(BV260="","No PO Yet",BV260)</f>
        <v>9660002053</v>
      </c>
      <c r="G260" s="10">
        <f t="shared" ref="G260:G299" si="65">V260</f>
        <v>45035</v>
      </c>
      <c r="H260" s="9" t="str">
        <f t="shared" ref="H260:H299" si="66">IF(X260="",H259,X260)</f>
        <v>TVC23000157</v>
      </c>
      <c r="I260" s="11" t="str">
        <f t="shared" ref="I260:I299" si="67">IF(Y260="","Spare Parts or Quality "&amp;"the MO is "&amp;AA260,Y260)</f>
        <v>EC220-G5(BR)|3.8.0</v>
      </c>
      <c r="J260" s="6" t="str">
        <f t="shared" ref="J260:J299" si="68">IF(Z260="",I260,Z260)</f>
        <v>0150803952</v>
      </c>
      <c r="K260" s="12">
        <f t="shared" ref="K260:K299" si="69">IF(AB260="",J260,AB260)</f>
        <v>7100</v>
      </c>
      <c r="L260" s="12">
        <f t="shared" ref="L260:L299" si="70">SUMIF(H:H,H260,K:K)</f>
        <v>7100</v>
      </c>
      <c r="M260" s="6" t="str">
        <f t="shared" ref="M260:M299" si="71">AA260</f>
        <v>M22341P5BK</v>
      </c>
      <c r="N260" s="6" t="str">
        <f t="shared" ref="N260:N299" si="72">IF(AD260="",N259,AD260)</f>
        <v xml:space="preserve">DRYU9735004 </v>
      </c>
      <c r="O260" s="13">
        <f t="shared" ref="O260:O299" si="73">IF(AF260="",O259,AF260)</f>
        <v>8037727610</v>
      </c>
      <c r="P260" s="6">
        <f t="shared" ref="P260:P299" si="74">IF(BD260="",
IF(AX260="",IF(AR260="",
IF(AL260="","NO ETA",
AL260),AR260), AX260),BD260)</f>
        <v>45091</v>
      </c>
      <c r="Q260" s="6" t="str">
        <f>VLOOKUP(AA260,'[1]TABELA MO'!$D:$D,1,0)</f>
        <v>M22341P5BK</v>
      </c>
      <c r="R260" s="6" t="str">
        <f t="shared" ref="R260:R299" si="75">IF(AND(F260 = "No PO Yet", IFERROR(Q260="#N/A",TRUE)),"Create MO",
IF(AND(F260 ="No PO Yet", IFERROR(Q260&lt;&gt;"#N/A",TRUE)),"Analyze","PO &gt; ok!"))</f>
        <v>PO &gt; ok!</v>
      </c>
      <c r="V260" s="3">
        <v>45035</v>
      </c>
      <c r="W260" s="2"/>
      <c r="X260" s="1" t="s">
        <v>1365</v>
      </c>
      <c r="Y260" s="1" t="s">
        <v>171</v>
      </c>
      <c r="Z260" s="5" t="s">
        <v>178</v>
      </c>
      <c r="AA260" s="1" t="s">
        <v>1366</v>
      </c>
      <c r="AB260" s="2">
        <v>7100</v>
      </c>
      <c r="AC260" s="2">
        <v>8037727615</v>
      </c>
      <c r="AD260" s="1" t="s">
        <v>1367</v>
      </c>
      <c r="AE260" s="1" t="s">
        <v>1368</v>
      </c>
      <c r="AF260" s="2"/>
      <c r="AG260" s="1" t="s">
        <v>890</v>
      </c>
      <c r="AH260" s="1" t="s">
        <v>891</v>
      </c>
      <c r="AI260" s="1" t="s">
        <v>1349</v>
      </c>
      <c r="AJ260" s="3">
        <v>45042</v>
      </c>
      <c r="AK260" s="3">
        <v>45043</v>
      </c>
      <c r="AL260" s="3">
        <v>45080</v>
      </c>
      <c r="AM260" s="3"/>
      <c r="AN260" s="1" t="s">
        <v>882</v>
      </c>
      <c r="AO260" s="1" t="s">
        <v>1144</v>
      </c>
      <c r="AP260" s="3"/>
      <c r="AQ260" s="3"/>
      <c r="AR260" s="3">
        <v>45091</v>
      </c>
      <c r="AS260" s="3"/>
      <c r="AV260" s="3"/>
      <c r="AW260" s="3"/>
      <c r="AX260" s="3"/>
      <c r="AY260" s="3"/>
      <c r="BB260" s="3"/>
      <c r="BC260" s="3"/>
      <c r="BD260" s="3"/>
      <c r="BE260" s="3"/>
      <c r="BF260" s="3"/>
      <c r="BG260" s="3"/>
      <c r="BH260" s="3"/>
      <c r="BI260" s="3"/>
      <c r="BJ260" s="3">
        <v>9</v>
      </c>
      <c r="BK260" s="3"/>
      <c r="BL260" s="3"/>
      <c r="BM260" s="3"/>
      <c r="BN260" s="3">
        <v>20</v>
      </c>
      <c r="BO260" s="2">
        <v>49</v>
      </c>
      <c r="BP260" s="2">
        <v>-45043</v>
      </c>
      <c r="BQ260" s="2">
        <v>0</v>
      </c>
      <c r="BR260" s="2">
        <v>-45035</v>
      </c>
      <c r="BS260" s="1" t="s">
        <v>278</v>
      </c>
      <c r="BV260" s="2">
        <v>9660002053</v>
      </c>
    </row>
    <row r="261" spans="3:74">
      <c r="C261" s="28">
        <f t="shared" si="61"/>
        <v>1</v>
      </c>
      <c r="D261" s="19" t="str">
        <f t="shared" si="62"/>
        <v>M22341P6BK5900</v>
      </c>
      <c r="E261" s="28">
        <f t="shared" si="63"/>
        <v>2</v>
      </c>
      <c r="F261" s="9">
        <f t="shared" si="64"/>
        <v>9660002054</v>
      </c>
      <c r="G261" s="10">
        <f t="shared" si="65"/>
        <v>45035</v>
      </c>
      <c r="H261" s="9" t="str">
        <f t="shared" si="66"/>
        <v>TVC23000158</v>
      </c>
      <c r="I261" s="11" t="str">
        <f t="shared" si="67"/>
        <v>EC225-G5(BR)|1.8.0</v>
      </c>
      <c r="J261" s="6" t="str">
        <f t="shared" si="68"/>
        <v>0150803897</v>
      </c>
      <c r="K261" s="12">
        <f t="shared" si="69"/>
        <v>5900</v>
      </c>
      <c r="L261" s="12">
        <f t="shared" si="70"/>
        <v>9900</v>
      </c>
      <c r="M261" s="6" t="str">
        <f t="shared" si="71"/>
        <v>M22341P6BK</v>
      </c>
      <c r="N261" s="6" t="str">
        <f t="shared" si="72"/>
        <v>TRHU4181924</v>
      </c>
      <c r="O261" s="13">
        <f t="shared" si="73"/>
        <v>8037727610</v>
      </c>
      <c r="P261" s="6">
        <f t="shared" si="74"/>
        <v>45091</v>
      </c>
      <c r="Q261" s="6" t="str">
        <f>VLOOKUP(AA261,'[1]TABELA MO'!$D:$D,1,0)</f>
        <v>M22341P6BK</v>
      </c>
      <c r="R261" s="6" t="str">
        <f t="shared" si="75"/>
        <v>PO &gt; ok!</v>
      </c>
      <c r="V261" s="3">
        <v>45035</v>
      </c>
      <c r="W261" s="2"/>
      <c r="X261" s="1" t="s">
        <v>1369</v>
      </c>
      <c r="Y261" s="1" t="s">
        <v>24</v>
      </c>
      <c r="Z261" s="5" t="s">
        <v>84</v>
      </c>
      <c r="AA261" s="1" t="s">
        <v>1370</v>
      </c>
      <c r="AB261" s="2">
        <v>5900</v>
      </c>
      <c r="AC261" s="2">
        <v>8037727616</v>
      </c>
      <c r="AD261" s="1" t="s">
        <v>1371</v>
      </c>
      <c r="AE261" s="1" t="s">
        <v>1372</v>
      </c>
      <c r="AF261" s="2"/>
      <c r="AG261" s="1" t="s">
        <v>890</v>
      </c>
      <c r="AH261" s="1" t="s">
        <v>891</v>
      </c>
      <c r="AI261" s="1" t="s">
        <v>1349</v>
      </c>
      <c r="AJ261" s="3">
        <v>45042</v>
      </c>
      <c r="AK261" s="3">
        <v>45043</v>
      </c>
      <c r="AL261" s="3">
        <v>45080</v>
      </c>
      <c r="AM261" s="3"/>
      <c r="AN261" s="1" t="s">
        <v>882</v>
      </c>
      <c r="AO261" s="1" t="s">
        <v>1144</v>
      </c>
      <c r="AP261" s="3"/>
      <c r="AQ261" s="3"/>
      <c r="AR261" s="3">
        <v>45091</v>
      </c>
      <c r="AS261" s="3"/>
      <c r="AV261" s="3"/>
      <c r="AW261" s="3"/>
      <c r="AX261" s="3"/>
      <c r="AY261" s="3"/>
      <c r="BB261" s="3"/>
      <c r="BC261" s="3"/>
      <c r="BD261" s="3"/>
      <c r="BE261" s="3"/>
      <c r="BF261" s="3"/>
      <c r="BG261" s="3"/>
      <c r="BH261" s="3"/>
      <c r="BI261" s="3"/>
      <c r="BJ261" s="3">
        <v>9</v>
      </c>
      <c r="BK261" s="3"/>
      <c r="BL261" s="3"/>
      <c r="BM261" s="3"/>
      <c r="BN261" s="3">
        <v>20</v>
      </c>
      <c r="BO261" s="2">
        <v>49</v>
      </c>
      <c r="BP261" s="2">
        <v>-45043</v>
      </c>
      <c r="BQ261" s="2">
        <v>0</v>
      </c>
      <c r="BR261" s="2">
        <v>-45035</v>
      </c>
      <c r="BS261" s="1" t="s">
        <v>278</v>
      </c>
      <c r="BV261" s="2">
        <v>9660002054</v>
      </c>
    </row>
    <row r="262" spans="3:74">
      <c r="C262" s="28">
        <f t="shared" si="61"/>
        <v>2</v>
      </c>
      <c r="D262" s="19" t="str">
        <f t="shared" si="62"/>
        <v>M2234292BK4000</v>
      </c>
      <c r="E262" s="28">
        <f t="shared" si="63"/>
        <v>2</v>
      </c>
      <c r="F262" s="9">
        <f t="shared" si="64"/>
        <v>9660002054</v>
      </c>
      <c r="G262" s="10">
        <f t="shared" si="65"/>
        <v>45035</v>
      </c>
      <c r="H262" s="9" t="str">
        <f t="shared" si="66"/>
        <v>TVC23000158</v>
      </c>
      <c r="I262" s="11" t="str">
        <f t="shared" si="67"/>
        <v>MR70X(BR)|1.8.0</v>
      </c>
      <c r="J262" s="6" t="str">
        <f t="shared" si="68"/>
        <v>0850800106</v>
      </c>
      <c r="K262" s="12">
        <f t="shared" si="69"/>
        <v>4000</v>
      </c>
      <c r="L262" s="12">
        <f t="shared" si="70"/>
        <v>9900</v>
      </c>
      <c r="M262" s="6" t="str">
        <f t="shared" si="71"/>
        <v>M2234292BK</v>
      </c>
      <c r="N262" s="6" t="str">
        <f t="shared" si="72"/>
        <v>TRHU4181924</v>
      </c>
      <c r="O262" s="13">
        <f t="shared" si="73"/>
        <v>8037727610</v>
      </c>
      <c r="P262" s="6">
        <f t="shared" si="74"/>
        <v>45091</v>
      </c>
      <c r="Q262" s="6" t="str">
        <f>VLOOKUP(AA262,'[1]TABELA MO'!$D:$D,1,0)</f>
        <v>M2234292BK</v>
      </c>
      <c r="R262" s="6" t="str">
        <f t="shared" si="75"/>
        <v>PO &gt; ok!</v>
      </c>
      <c r="V262" s="3">
        <v>45035</v>
      </c>
      <c r="W262" s="2"/>
      <c r="Y262" s="1" t="s">
        <v>104</v>
      </c>
      <c r="Z262" s="5" t="s">
        <v>105</v>
      </c>
      <c r="AA262" s="1" t="s">
        <v>1373</v>
      </c>
      <c r="AB262" s="2">
        <v>4000</v>
      </c>
      <c r="AC262" s="2"/>
      <c r="AF262" s="2"/>
      <c r="AG262" s="1" t="s">
        <v>890</v>
      </c>
      <c r="AH262" s="1" t="s">
        <v>891</v>
      </c>
      <c r="AI262" s="1" t="s">
        <v>1349</v>
      </c>
      <c r="AJ262" s="3">
        <v>45042</v>
      </c>
      <c r="AK262" s="3">
        <v>45043</v>
      </c>
      <c r="AL262" s="3">
        <v>45080</v>
      </c>
      <c r="AM262" s="3"/>
      <c r="AN262" s="1" t="s">
        <v>882</v>
      </c>
      <c r="AO262" s="1" t="s">
        <v>1144</v>
      </c>
      <c r="AP262" s="3"/>
      <c r="AQ262" s="3"/>
      <c r="AR262" s="3">
        <v>45091</v>
      </c>
      <c r="AS262" s="3"/>
      <c r="AV262" s="3"/>
      <c r="AW262" s="3"/>
      <c r="AX262" s="3"/>
      <c r="AY262" s="3"/>
      <c r="BB262" s="3"/>
      <c r="BC262" s="3"/>
      <c r="BD262" s="3"/>
      <c r="BE262" s="3"/>
      <c r="BF262" s="3"/>
      <c r="BG262" s="3"/>
      <c r="BH262" s="3"/>
      <c r="BI262" s="3"/>
      <c r="BJ262" s="3">
        <v>9</v>
      </c>
      <c r="BK262" s="3"/>
      <c r="BL262" s="3"/>
      <c r="BM262" s="3"/>
      <c r="BN262" s="3">
        <v>20</v>
      </c>
      <c r="BO262" s="2">
        <v>49</v>
      </c>
      <c r="BP262" s="2">
        <v>-45043</v>
      </c>
      <c r="BQ262" s="2">
        <v>0</v>
      </c>
      <c r="BR262" s="2">
        <v>-45035</v>
      </c>
      <c r="BS262" s="1" t="s">
        <v>278</v>
      </c>
      <c r="BV262" s="2">
        <v>9660002054</v>
      </c>
    </row>
    <row r="263" spans="3:74">
      <c r="C263" s="28">
        <f t="shared" si="61"/>
        <v>1</v>
      </c>
      <c r="D263" s="19" t="str">
        <f t="shared" si="62"/>
        <v>M22341P1BK2590</v>
      </c>
      <c r="E263" s="28">
        <f t="shared" si="63"/>
        <v>2</v>
      </c>
      <c r="F263" s="9">
        <f t="shared" si="64"/>
        <v>9660002055</v>
      </c>
      <c r="G263" s="10">
        <f t="shared" si="65"/>
        <v>45035</v>
      </c>
      <c r="H263" s="9" t="str">
        <f t="shared" si="66"/>
        <v>TVC23000159</v>
      </c>
      <c r="I263" s="11" t="str">
        <f t="shared" si="67"/>
        <v>EX220(BR)|1.28.0</v>
      </c>
      <c r="J263" s="6" t="str">
        <f t="shared" si="68"/>
        <v>0150804046</v>
      </c>
      <c r="K263" s="12">
        <f t="shared" si="69"/>
        <v>2590</v>
      </c>
      <c r="L263" s="12">
        <f t="shared" si="70"/>
        <v>6590</v>
      </c>
      <c r="M263" s="6" t="str">
        <f t="shared" si="71"/>
        <v>M22341P1BK</v>
      </c>
      <c r="N263" s="6" t="str">
        <f t="shared" si="72"/>
        <v>OOCU6877683</v>
      </c>
      <c r="O263" s="13">
        <f t="shared" si="73"/>
        <v>8037727610</v>
      </c>
      <c r="P263" s="6">
        <f t="shared" si="74"/>
        <v>45091</v>
      </c>
      <c r="Q263" s="6" t="str">
        <f>VLOOKUP(AA263,'[1]TABELA MO'!$D:$D,1,0)</f>
        <v>M22341P1BK</v>
      </c>
      <c r="R263" s="6" t="str">
        <f t="shared" si="75"/>
        <v>PO &gt; ok!</v>
      </c>
      <c r="V263" s="3">
        <v>45035</v>
      </c>
      <c r="W263" s="2"/>
      <c r="X263" s="1" t="s">
        <v>1374</v>
      </c>
      <c r="Y263" s="1" t="s">
        <v>589</v>
      </c>
      <c r="Z263" s="5" t="s">
        <v>566</v>
      </c>
      <c r="AA263" s="1" t="s">
        <v>1375</v>
      </c>
      <c r="AB263" s="2">
        <v>2590</v>
      </c>
      <c r="AC263" s="2">
        <v>8037727617</v>
      </c>
      <c r="AD263" s="1" t="s">
        <v>1376</v>
      </c>
      <c r="AE263" s="1" t="s">
        <v>1377</v>
      </c>
      <c r="AF263" s="2"/>
      <c r="AG263" s="1" t="s">
        <v>890</v>
      </c>
      <c r="AH263" s="1" t="s">
        <v>891</v>
      </c>
      <c r="AI263" s="1" t="s">
        <v>1349</v>
      </c>
      <c r="AJ263" s="3">
        <v>45042</v>
      </c>
      <c r="AK263" s="3">
        <v>45043</v>
      </c>
      <c r="AL263" s="3">
        <v>45080</v>
      </c>
      <c r="AM263" s="3"/>
      <c r="AN263" s="1" t="s">
        <v>882</v>
      </c>
      <c r="AO263" s="1" t="s">
        <v>1144</v>
      </c>
      <c r="AP263" s="3"/>
      <c r="AQ263" s="3"/>
      <c r="AR263" s="3">
        <v>45091</v>
      </c>
      <c r="AS263" s="3"/>
      <c r="AV263" s="3"/>
      <c r="AW263" s="3"/>
      <c r="AX263" s="3"/>
      <c r="AY263" s="3"/>
      <c r="BB263" s="3"/>
      <c r="BC263" s="3"/>
      <c r="BD263" s="3"/>
      <c r="BE263" s="3"/>
      <c r="BF263" s="3"/>
      <c r="BG263" s="3"/>
      <c r="BH263" s="3"/>
      <c r="BI263" s="3"/>
      <c r="BJ263" s="3">
        <v>9</v>
      </c>
      <c r="BK263" s="3"/>
      <c r="BL263" s="3"/>
      <c r="BM263" s="3"/>
      <c r="BN263" s="3">
        <v>20</v>
      </c>
      <c r="BO263" s="2">
        <v>49</v>
      </c>
      <c r="BP263" s="2">
        <v>-45043</v>
      </c>
      <c r="BQ263" s="2">
        <v>0</v>
      </c>
      <c r="BR263" s="2">
        <v>-45035</v>
      </c>
      <c r="BS263" s="1" t="s">
        <v>278</v>
      </c>
      <c r="BV263" s="2">
        <v>9660002055</v>
      </c>
    </row>
    <row r="264" spans="3:74">
      <c r="C264" s="28">
        <f t="shared" si="61"/>
        <v>2</v>
      </c>
      <c r="D264" s="19" t="str">
        <f t="shared" si="62"/>
        <v>M2234292BK4000</v>
      </c>
      <c r="E264" s="28">
        <f t="shared" si="63"/>
        <v>2</v>
      </c>
      <c r="F264" s="9">
        <f t="shared" si="64"/>
        <v>9660002055</v>
      </c>
      <c r="G264" s="10">
        <f t="shared" si="65"/>
        <v>45035</v>
      </c>
      <c r="H264" s="9" t="str">
        <f t="shared" si="66"/>
        <v>TVC23000159</v>
      </c>
      <c r="I264" s="11" t="str">
        <f t="shared" si="67"/>
        <v>MR70X(BR)|1.8.0</v>
      </c>
      <c r="J264" s="6" t="str">
        <f t="shared" si="68"/>
        <v>0850800106</v>
      </c>
      <c r="K264" s="12">
        <f t="shared" si="69"/>
        <v>4000</v>
      </c>
      <c r="L264" s="12">
        <f t="shared" si="70"/>
        <v>6590</v>
      </c>
      <c r="M264" s="6" t="str">
        <f t="shared" si="71"/>
        <v>M2234292BK</v>
      </c>
      <c r="N264" s="6" t="str">
        <f t="shared" si="72"/>
        <v>OOCU6877683</v>
      </c>
      <c r="O264" s="13">
        <f t="shared" si="73"/>
        <v>8037727610</v>
      </c>
      <c r="P264" s="6">
        <f t="shared" si="74"/>
        <v>45091</v>
      </c>
      <c r="Q264" s="6" t="str">
        <f>VLOOKUP(AA264,'[1]TABELA MO'!$D:$D,1,0)</f>
        <v>M2234292BK</v>
      </c>
      <c r="R264" s="6" t="str">
        <f t="shared" si="75"/>
        <v>PO &gt; ok!</v>
      </c>
      <c r="V264" s="3">
        <v>45035</v>
      </c>
      <c r="W264" s="2"/>
      <c r="Y264" s="1" t="s">
        <v>104</v>
      </c>
      <c r="Z264" s="5" t="s">
        <v>105</v>
      </c>
      <c r="AA264" s="1" t="s">
        <v>1373</v>
      </c>
      <c r="AB264" s="2">
        <v>4000</v>
      </c>
      <c r="AC264" s="2"/>
      <c r="AF264" s="2"/>
      <c r="AG264" s="1" t="s">
        <v>890</v>
      </c>
      <c r="AH264" s="1" t="s">
        <v>891</v>
      </c>
      <c r="AI264" s="1" t="s">
        <v>1349</v>
      </c>
      <c r="AJ264" s="3">
        <v>45042</v>
      </c>
      <c r="AK264" s="3">
        <v>45043</v>
      </c>
      <c r="AL264" s="3">
        <v>45080</v>
      </c>
      <c r="AM264" s="3"/>
      <c r="AN264" s="1" t="s">
        <v>882</v>
      </c>
      <c r="AO264" s="1" t="s">
        <v>1144</v>
      </c>
      <c r="AP264" s="3"/>
      <c r="AQ264" s="3"/>
      <c r="AR264" s="3">
        <v>45091</v>
      </c>
      <c r="AS264" s="3"/>
      <c r="AV264" s="3"/>
      <c r="AW264" s="3"/>
      <c r="AX264" s="3"/>
      <c r="AY264" s="3"/>
      <c r="BB264" s="3"/>
      <c r="BC264" s="3"/>
      <c r="BD264" s="3"/>
      <c r="BE264" s="3"/>
      <c r="BF264" s="3"/>
      <c r="BG264" s="3"/>
      <c r="BH264" s="3"/>
      <c r="BI264" s="3"/>
      <c r="BJ264" s="3">
        <v>9</v>
      </c>
      <c r="BK264" s="3"/>
      <c r="BL264" s="3"/>
      <c r="BM264" s="3"/>
      <c r="BN264" s="3">
        <v>20</v>
      </c>
      <c r="BO264" s="2">
        <v>49</v>
      </c>
      <c r="BP264" s="2">
        <v>-45043</v>
      </c>
      <c r="BQ264" s="2">
        <v>0</v>
      </c>
      <c r="BR264" s="2">
        <v>-45035</v>
      </c>
      <c r="BS264" s="1" t="s">
        <v>278</v>
      </c>
      <c r="BV264" s="2">
        <v>9660002055</v>
      </c>
    </row>
    <row r="265" spans="3:74">
      <c r="C265" s="28">
        <f t="shared" si="61"/>
        <v>1</v>
      </c>
      <c r="D265" s="19" t="str">
        <f t="shared" si="62"/>
        <v>M22342N6BK7100</v>
      </c>
      <c r="E265" s="28">
        <f t="shared" si="63"/>
        <v>1</v>
      </c>
      <c r="F265" s="9">
        <f t="shared" si="64"/>
        <v>9660002056</v>
      </c>
      <c r="G265" s="10">
        <f t="shared" si="65"/>
        <v>45042</v>
      </c>
      <c r="H265" s="9" t="str">
        <f t="shared" si="66"/>
        <v>TVC23000164</v>
      </c>
      <c r="I265" s="11" t="str">
        <f t="shared" si="67"/>
        <v>EC220-G5(BR)|3.8.0</v>
      </c>
      <c r="J265" s="6" t="str">
        <f t="shared" si="68"/>
        <v>0150803952</v>
      </c>
      <c r="K265" s="12">
        <f t="shared" si="69"/>
        <v>7100</v>
      </c>
      <c r="L265" s="12">
        <f t="shared" si="70"/>
        <v>7100</v>
      </c>
      <c r="M265" s="6" t="str">
        <f t="shared" si="71"/>
        <v>M22342N6BK</v>
      </c>
      <c r="N265" s="6" t="str">
        <f t="shared" si="72"/>
        <v>MRSU6474370</v>
      </c>
      <c r="O265" s="13" t="str">
        <f t="shared" si="73"/>
        <v>SUDUN3KSZ001481A</v>
      </c>
      <c r="P265" s="6">
        <f t="shared" si="74"/>
        <v>45101</v>
      </c>
      <c r="Q265" s="6" t="str">
        <f>VLOOKUP(AA265,'[1]TABELA MO'!$D:$D,1,0)</f>
        <v>M22342N6BK</v>
      </c>
      <c r="R265" s="6" t="str">
        <f t="shared" si="75"/>
        <v>PO &gt; ok!</v>
      </c>
      <c r="V265" s="3">
        <v>45042</v>
      </c>
      <c r="W265" s="2">
        <v>84</v>
      </c>
      <c r="X265" s="1" t="s">
        <v>1378</v>
      </c>
      <c r="Y265" s="1" t="s">
        <v>171</v>
      </c>
      <c r="Z265" s="5" t="s">
        <v>178</v>
      </c>
      <c r="AA265" s="1" t="s">
        <v>1379</v>
      </c>
      <c r="AB265" s="2">
        <v>7100</v>
      </c>
      <c r="AC265" s="1" t="s">
        <v>1380</v>
      </c>
      <c r="AD265" s="1" t="s">
        <v>1381</v>
      </c>
      <c r="AE265" s="1" t="s">
        <v>1382</v>
      </c>
      <c r="AF265" s="1" t="s">
        <v>1383</v>
      </c>
      <c r="AG265" s="1" t="s">
        <v>115</v>
      </c>
      <c r="AH265" s="1" t="s">
        <v>491</v>
      </c>
      <c r="AI265" s="1" t="s">
        <v>1384</v>
      </c>
      <c r="AJ265" s="3">
        <v>45048</v>
      </c>
      <c r="AK265" s="3">
        <v>45048</v>
      </c>
      <c r="AL265" s="3">
        <v>45048</v>
      </c>
      <c r="AM265" s="3">
        <v>45049</v>
      </c>
      <c r="AN265" s="1" t="s">
        <v>587</v>
      </c>
      <c r="AO265" s="1" t="s">
        <v>1385</v>
      </c>
      <c r="AP265" s="3">
        <v>45052</v>
      </c>
      <c r="AQ265" s="3">
        <v>45053</v>
      </c>
      <c r="AR265" s="3">
        <v>45081</v>
      </c>
      <c r="AS265" s="3"/>
      <c r="AT265" s="1" t="s">
        <v>588</v>
      </c>
      <c r="AU265" s="1" t="s">
        <v>1386</v>
      </c>
      <c r="AV265" s="3">
        <v>45087</v>
      </c>
      <c r="AW265" s="3"/>
      <c r="AX265" s="3">
        <v>45101</v>
      </c>
      <c r="AY265" s="3"/>
      <c r="BB265" s="3"/>
      <c r="BC265" s="3"/>
      <c r="BD265" s="3"/>
      <c r="BE265" s="3"/>
      <c r="BF265" s="3"/>
      <c r="BG265" s="3"/>
      <c r="BH265" s="3"/>
      <c r="BI265" s="3"/>
      <c r="BJ265" s="3">
        <v>9</v>
      </c>
      <c r="BK265" s="3"/>
      <c r="BL265" s="3"/>
      <c r="BM265" s="3"/>
      <c r="BN265" s="3">
        <v>20</v>
      </c>
      <c r="BO265" s="2">
        <v>53</v>
      </c>
      <c r="BP265" s="2">
        <v>-45048</v>
      </c>
      <c r="BQ265" s="2">
        <v>0</v>
      </c>
      <c r="BR265" s="2">
        <v>-45042</v>
      </c>
      <c r="BS265" s="1" t="s">
        <v>278</v>
      </c>
      <c r="BV265" s="2">
        <v>9660002056</v>
      </c>
    </row>
    <row r="266" spans="3:74">
      <c r="C266" s="28">
        <f t="shared" si="61"/>
        <v>1</v>
      </c>
      <c r="D266" s="19" t="str">
        <f t="shared" si="62"/>
        <v>M22342N7BK7100</v>
      </c>
      <c r="E266" s="28">
        <f t="shared" si="63"/>
        <v>1</v>
      </c>
      <c r="F266" s="9">
        <f t="shared" si="64"/>
        <v>9660002057</v>
      </c>
      <c r="G266" s="10">
        <f t="shared" si="65"/>
        <v>45042</v>
      </c>
      <c r="H266" s="9" t="str">
        <f t="shared" si="66"/>
        <v>TVC23000165</v>
      </c>
      <c r="I266" s="11" t="str">
        <f t="shared" si="67"/>
        <v>EC220-G5(BR)|3.8.0</v>
      </c>
      <c r="J266" s="6" t="str">
        <f t="shared" si="68"/>
        <v>0150803952</v>
      </c>
      <c r="K266" s="12">
        <f t="shared" si="69"/>
        <v>7100</v>
      </c>
      <c r="L266" s="12">
        <f t="shared" si="70"/>
        <v>7100</v>
      </c>
      <c r="M266" s="6" t="str">
        <f t="shared" si="71"/>
        <v>M22342N7BK</v>
      </c>
      <c r="N266" s="6" t="str">
        <f t="shared" si="72"/>
        <v>MRSU5859485</v>
      </c>
      <c r="O266" s="13" t="str">
        <f t="shared" si="73"/>
        <v>SUDUN3KSZ001481A</v>
      </c>
      <c r="P266" s="6">
        <f t="shared" si="74"/>
        <v>45101</v>
      </c>
      <c r="Q266" s="6" t="str">
        <f>VLOOKUP(AA266,'[1]TABELA MO'!$D:$D,1,0)</f>
        <v>M22342N7BK</v>
      </c>
      <c r="R266" s="6" t="str">
        <f t="shared" si="75"/>
        <v>PO &gt; ok!</v>
      </c>
      <c r="V266" s="3">
        <v>45042</v>
      </c>
      <c r="W266" s="2"/>
      <c r="X266" s="1" t="s">
        <v>1387</v>
      </c>
      <c r="Y266" s="1" t="s">
        <v>171</v>
      </c>
      <c r="Z266" s="5" t="s">
        <v>178</v>
      </c>
      <c r="AA266" s="1" t="s">
        <v>1388</v>
      </c>
      <c r="AB266" s="2">
        <v>7100</v>
      </c>
      <c r="AC266" s="1" t="s">
        <v>1389</v>
      </c>
      <c r="AD266" s="1" t="s">
        <v>1390</v>
      </c>
      <c r="AE266" s="1" t="s">
        <v>1391</v>
      </c>
      <c r="AG266" s="1" t="s">
        <v>115</v>
      </c>
      <c r="AH266" s="1" t="s">
        <v>491</v>
      </c>
      <c r="AI266" s="1" t="s">
        <v>1384</v>
      </c>
      <c r="AJ266" s="3">
        <v>45048</v>
      </c>
      <c r="AK266" s="3">
        <v>45048</v>
      </c>
      <c r="AL266" s="3">
        <v>45048</v>
      </c>
      <c r="AM266" s="3">
        <v>45049</v>
      </c>
      <c r="AN266" s="1" t="s">
        <v>587</v>
      </c>
      <c r="AO266" s="1" t="s">
        <v>1385</v>
      </c>
      <c r="AP266" s="3">
        <v>45052</v>
      </c>
      <c r="AQ266" s="3">
        <v>45053</v>
      </c>
      <c r="AR266" s="3">
        <v>45081</v>
      </c>
      <c r="AS266" s="3"/>
      <c r="AT266" s="1" t="s">
        <v>588</v>
      </c>
      <c r="AU266" s="1" t="s">
        <v>1386</v>
      </c>
      <c r="AV266" s="3">
        <v>45087</v>
      </c>
      <c r="AW266" s="3"/>
      <c r="AX266" s="3">
        <v>45101</v>
      </c>
      <c r="AY266" s="3"/>
      <c r="BB266" s="3"/>
      <c r="BC266" s="3"/>
      <c r="BD266" s="3"/>
      <c r="BE266" s="3"/>
      <c r="BF266" s="3"/>
      <c r="BG266" s="3"/>
      <c r="BH266" s="3"/>
      <c r="BI266" s="3"/>
      <c r="BJ266" s="3">
        <v>9</v>
      </c>
      <c r="BK266" s="3"/>
      <c r="BL266" s="3"/>
      <c r="BM266" s="3"/>
      <c r="BN266" s="3">
        <v>20</v>
      </c>
      <c r="BO266" s="2">
        <v>53</v>
      </c>
      <c r="BP266" s="2">
        <v>-45048</v>
      </c>
      <c r="BQ266" s="2">
        <v>0</v>
      </c>
      <c r="BR266" s="2">
        <v>-45042</v>
      </c>
      <c r="BS266" s="1" t="s">
        <v>278</v>
      </c>
      <c r="BV266" s="2">
        <v>9660002057</v>
      </c>
    </row>
    <row r="267" spans="3:74">
      <c r="C267" s="28">
        <f t="shared" si="61"/>
        <v>1</v>
      </c>
      <c r="D267" s="19" t="str">
        <f t="shared" si="62"/>
        <v>M22342N8BK7100</v>
      </c>
      <c r="E267" s="28">
        <f t="shared" si="63"/>
        <v>1</v>
      </c>
      <c r="F267" s="9">
        <f t="shared" si="64"/>
        <v>9660002058</v>
      </c>
      <c r="G267" s="10">
        <f t="shared" si="65"/>
        <v>45042</v>
      </c>
      <c r="H267" s="9" t="str">
        <f t="shared" si="66"/>
        <v>TVC23000166</v>
      </c>
      <c r="I267" s="11" t="str">
        <f t="shared" si="67"/>
        <v>EC220-G5(BR)|3.8.0</v>
      </c>
      <c r="J267" s="6" t="str">
        <f t="shared" si="68"/>
        <v>0150803952</v>
      </c>
      <c r="K267" s="12">
        <f t="shared" si="69"/>
        <v>7100</v>
      </c>
      <c r="L267" s="12">
        <f t="shared" si="70"/>
        <v>7100</v>
      </c>
      <c r="M267" s="6" t="str">
        <f t="shared" si="71"/>
        <v>M22342N8BK</v>
      </c>
      <c r="N267" s="6" t="str">
        <f t="shared" si="72"/>
        <v>TCKU7501432</v>
      </c>
      <c r="O267" s="13" t="str">
        <f t="shared" si="73"/>
        <v>SUDUN3KSZ001481A</v>
      </c>
      <c r="P267" s="6">
        <f t="shared" si="74"/>
        <v>45101</v>
      </c>
      <c r="Q267" s="6" t="str">
        <f>VLOOKUP(AA267,'[1]TABELA MO'!$D:$D,1,0)</f>
        <v>M22342N8BK</v>
      </c>
      <c r="R267" s="6" t="str">
        <f t="shared" si="75"/>
        <v>PO &gt; ok!</v>
      </c>
      <c r="V267" s="3">
        <v>45042</v>
      </c>
      <c r="W267" s="2"/>
      <c r="X267" s="1" t="s">
        <v>1392</v>
      </c>
      <c r="Y267" s="1" t="s">
        <v>171</v>
      </c>
      <c r="Z267" s="5" t="s">
        <v>178</v>
      </c>
      <c r="AA267" s="1" t="s">
        <v>1393</v>
      </c>
      <c r="AB267" s="2">
        <v>7100</v>
      </c>
      <c r="AC267" s="1" t="s">
        <v>1394</v>
      </c>
      <c r="AD267" s="1" t="s">
        <v>1395</v>
      </c>
      <c r="AE267" s="1" t="s">
        <v>1396</v>
      </c>
      <c r="AG267" s="1" t="s">
        <v>115</v>
      </c>
      <c r="AH267" s="1" t="s">
        <v>491</v>
      </c>
      <c r="AI267" s="1" t="s">
        <v>1384</v>
      </c>
      <c r="AJ267" s="3">
        <v>45048</v>
      </c>
      <c r="AK267" s="3">
        <v>45048</v>
      </c>
      <c r="AL267" s="3">
        <v>45048</v>
      </c>
      <c r="AM267" s="3">
        <v>45049</v>
      </c>
      <c r="AN267" s="1" t="s">
        <v>587</v>
      </c>
      <c r="AO267" s="1" t="s">
        <v>1385</v>
      </c>
      <c r="AP267" s="3">
        <v>45052</v>
      </c>
      <c r="AQ267" s="3">
        <v>45053</v>
      </c>
      <c r="AR267" s="3">
        <v>45081</v>
      </c>
      <c r="AS267" s="3"/>
      <c r="AT267" s="1" t="s">
        <v>588</v>
      </c>
      <c r="AU267" s="1" t="s">
        <v>1386</v>
      </c>
      <c r="AV267" s="3">
        <v>45087</v>
      </c>
      <c r="AW267" s="3"/>
      <c r="AX267" s="3">
        <v>45101</v>
      </c>
      <c r="AY267" s="3"/>
      <c r="BB267" s="3"/>
      <c r="BC267" s="3"/>
      <c r="BD267" s="3"/>
      <c r="BE267" s="3"/>
      <c r="BF267" s="3"/>
      <c r="BG267" s="3"/>
      <c r="BH267" s="3"/>
      <c r="BI267" s="3"/>
      <c r="BJ267" s="3">
        <v>9</v>
      </c>
      <c r="BK267" s="3"/>
      <c r="BL267" s="3"/>
      <c r="BM267" s="3"/>
      <c r="BN267" s="3">
        <v>20</v>
      </c>
      <c r="BO267" s="2">
        <v>53</v>
      </c>
      <c r="BP267" s="2">
        <v>-45048</v>
      </c>
      <c r="BQ267" s="2">
        <v>0</v>
      </c>
      <c r="BR267" s="2">
        <v>-45042</v>
      </c>
      <c r="BS267" s="1" t="s">
        <v>278</v>
      </c>
      <c r="BV267" s="2">
        <v>9660002058</v>
      </c>
    </row>
    <row r="268" spans="3:74">
      <c r="C268" s="28">
        <f t="shared" si="61"/>
        <v>1</v>
      </c>
      <c r="D268" s="19" t="str">
        <f t="shared" si="62"/>
        <v>M22342N9BK5800</v>
      </c>
      <c r="E268" s="28">
        <f t="shared" si="63"/>
        <v>1</v>
      </c>
      <c r="F268" s="9">
        <f t="shared" si="64"/>
        <v>9660002059</v>
      </c>
      <c r="G268" s="10">
        <f t="shared" si="65"/>
        <v>45042</v>
      </c>
      <c r="H268" s="9" t="str">
        <f t="shared" si="66"/>
        <v>TVC23000167</v>
      </c>
      <c r="I268" s="11" t="str">
        <f t="shared" si="67"/>
        <v>EX220(BR)|1.28.0</v>
      </c>
      <c r="J268" s="6" t="str">
        <f t="shared" si="68"/>
        <v>0150804046</v>
      </c>
      <c r="K268" s="12">
        <f t="shared" si="69"/>
        <v>5800</v>
      </c>
      <c r="L268" s="12">
        <f t="shared" si="70"/>
        <v>5800</v>
      </c>
      <c r="M268" s="6" t="str">
        <f t="shared" si="71"/>
        <v>M22342N9BK</v>
      </c>
      <c r="N268" s="6" t="str">
        <f t="shared" si="72"/>
        <v>CAAU5225061</v>
      </c>
      <c r="O268" s="13" t="str">
        <f t="shared" si="73"/>
        <v>SUDUN3KSZ001481A</v>
      </c>
      <c r="P268" s="6">
        <f t="shared" si="74"/>
        <v>45101</v>
      </c>
      <c r="Q268" s="6" t="str">
        <f>VLOOKUP(AA268,'[1]TABELA MO'!$D:$D,1,0)</f>
        <v>M22342N9BK</v>
      </c>
      <c r="R268" s="6" t="str">
        <f t="shared" si="75"/>
        <v>PO &gt; ok!</v>
      </c>
      <c r="V268" s="3">
        <v>45042</v>
      </c>
      <c r="W268" s="2"/>
      <c r="X268" s="1" t="s">
        <v>1397</v>
      </c>
      <c r="Y268" s="1" t="s">
        <v>589</v>
      </c>
      <c r="Z268" s="5" t="s">
        <v>566</v>
      </c>
      <c r="AA268" s="1" t="s">
        <v>1398</v>
      </c>
      <c r="AB268" s="2">
        <v>5800</v>
      </c>
      <c r="AC268" s="1" t="s">
        <v>1399</v>
      </c>
      <c r="AD268" s="1" t="s">
        <v>1400</v>
      </c>
      <c r="AE268" s="1" t="s">
        <v>1401</v>
      </c>
      <c r="AG268" s="1" t="s">
        <v>115</v>
      </c>
      <c r="AH268" s="1" t="s">
        <v>491</v>
      </c>
      <c r="AI268" s="1" t="s">
        <v>1384</v>
      </c>
      <c r="AJ268" s="3">
        <v>45048</v>
      </c>
      <c r="AK268" s="3">
        <v>45048</v>
      </c>
      <c r="AL268" s="3">
        <v>45048</v>
      </c>
      <c r="AM268" s="3">
        <v>45049</v>
      </c>
      <c r="AN268" s="1" t="s">
        <v>587</v>
      </c>
      <c r="AO268" s="1" t="s">
        <v>1385</v>
      </c>
      <c r="AP268" s="3">
        <v>45052</v>
      </c>
      <c r="AQ268" s="3">
        <v>45053</v>
      </c>
      <c r="AR268" s="3">
        <v>45081</v>
      </c>
      <c r="AS268" s="3"/>
      <c r="AT268" s="1" t="s">
        <v>588</v>
      </c>
      <c r="AU268" s="1" t="s">
        <v>1386</v>
      </c>
      <c r="AV268" s="3">
        <v>45087</v>
      </c>
      <c r="AW268" s="3"/>
      <c r="AX268" s="3">
        <v>45101</v>
      </c>
      <c r="AY268" s="3"/>
      <c r="BB268" s="3"/>
      <c r="BC268" s="3"/>
      <c r="BD268" s="3"/>
      <c r="BE268" s="3"/>
      <c r="BF268" s="3"/>
      <c r="BG268" s="3"/>
      <c r="BH268" s="3"/>
      <c r="BI268" s="3"/>
      <c r="BJ268" s="3">
        <v>9</v>
      </c>
      <c r="BK268" s="3"/>
      <c r="BL268" s="3"/>
      <c r="BM268" s="3"/>
      <c r="BN268" s="3">
        <v>20</v>
      </c>
      <c r="BO268" s="2">
        <v>53</v>
      </c>
      <c r="BP268" s="2">
        <v>-45048</v>
      </c>
      <c r="BQ268" s="2">
        <v>0</v>
      </c>
      <c r="BR268" s="2">
        <v>-45042</v>
      </c>
      <c r="BS268" s="1" t="s">
        <v>278</v>
      </c>
      <c r="BV268" s="2">
        <v>9660002059</v>
      </c>
    </row>
    <row r="269" spans="3:74">
      <c r="C269" s="28">
        <f t="shared" si="61"/>
        <v>1</v>
      </c>
      <c r="D269" s="19" t="str">
        <f t="shared" si="62"/>
        <v>M22342P0BK5800</v>
      </c>
      <c r="E269" s="28">
        <f t="shared" si="63"/>
        <v>1</v>
      </c>
      <c r="F269" s="9">
        <f t="shared" si="64"/>
        <v>9660002060</v>
      </c>
      <c r="G269" s="10">
        <f t="shared" si="65"/>
        <v>45042</v>
      </c>
      <c r="H269" s="9" t="str">
        <f t="shared" si="66"/>
        <v>TVC23000168</v>
      </c>
      <c r="I269" s="11" t="str">
        <f t="shared" si="67"/>
        <v>EX220(BR)|1.28.0</v>
      </c>
      <c r="J269" s="6" t="str">
        <f t="shared" si="68"/>
        <v>0150804046</v>
      </c>
      <c r="K269" s="12">
        <f t="shared" si="69"/>
        <v>5800</v>
      </c>
      <c r="L269" s="12">
        <f t="shared" si="70"/>
        <v>5800</v>
      </c>
      <c r="M269" s="6" t="str">
        <f t="shared" si="71"/>
        <v>M22342P0BK</v>
      </c>
      <c r="N269" s="6" t="str">
        <f t="shared" si="72"/>
        <v>MRSU4587382</v>
      </c>
      <c r="O269" s="13" t="str">
        <f t="shared" si="73"/>
        <v>SUDUN3KSZ001481A</v>
      </c>
      <c r="P269" s="6">
        <f t="shared" si="74"/>
        <v>45101</v>
      </c>
      <c r="Q269" s="6" t="str">
        <f>VLOOKUP(AA269,'[1]TABELA MO'!$D:$D,1,0)</f>
        <v>M22342P0BK</v>
      </c>
      <c r="R269" s="6" t="str">
        <f t="shared" si="75"/>
        <v>PO &gt; ok!</v>
      </c>
      <c r="V269" s="3">
        <v>45042</v>
      </c>
      <c r="W269" s="2"/>
      <c r="X269" s="1" t="s">
        <v>1402</v>
      </c>
      <c r="Y269" s="1" t="s">
        <v>589</v>
      </c>
      <c r="Z269" s="5" t="s">
        <v>566</v>
      </c>
      <c r="AA269" s="1" t="s">
        <v>1403</v>
      </c>
      <c r="AB269" s="2">
        <v>5800</v>
      </c>
      <c r="AC269" s="1" t="s">
        <v>1404</v>
      </c>
      <c r="AD269" s="1" t="s">
        <v>1405</v>
      </c>
      <c r="AE269" s="1" t="s">
        <v>1406</v>
      </c>
      <c r="AG269" s="1" t="s">
        <v>115</v>
      </c>
      <c r="AH269" s="1" t="s">
        <v>491</v>
      </c>
      <c r="AI269" s="1" t="s">
        <v>1384</v>
      </c>
      <c r="AJ269" s="3">
        <v>45048</v>
      </c>
      <c r="AK269" s="3">
        <v>45048</v>
      </c>
      <c r="AL269" s="3">
        <v>45048</v>
      </c>
      <c r="AM269" s="3">
        <v>45049</v>
      </c>
      <c r="AN269" s="1" t="s">
        <v>587</v>
      </c>
      <c r="AO269" s="1" t="s">
        <v>1385</v>
      </c>
      <c r="AP269" s="3">
        <v>45052</v>
      </c>
      <c r="AQ269" s="3">
        <v>45053</v>
      </c>
      <c r="AR269" s="3">
        <v>45081</v>
      </c>
      <c r="AS269" s="3"/>
      <c r="AT269" s="1" t="s">
        <v>588</v>
      </c>
      <c r="AU269" s="1" t="s">
        <v>1386</v>
      </c>
      <c r="AV269" s="3">
        <v>45087</v>
      </c>
      <c r="AW269" s="3"/>
      <c r="AX269" s="3">
        <v>45101</v>
      </c>
      <c r="AY269" s="3"/>
      <c r="BB269" s="3"/>
      <c r="BC269" s="3"/>
      <c r="BD269" s="3"/>
      <c r="BE269" s="3"/>
      <c r="BF269" s="3"/>
      <c r="BG269" s="3"/>
      <c r="BH269" s="3"/>
      <c r="BI269" s="3"/>
      <c r="BJ269" s="3">
        <v>9</v>
      </c>
      <c r="BK269" s="3"/>
      <c r="BL269" s="3"/>
      <c r="BM269" s="3"/>
      <c r="BN269" s="3">
        <v>20</v>
      </c>
      <c r="BO269" s="2">
        <v>53</v>
      </c>
      <c r="BP269" s="2">
        <v>-45048</v>
      </c>
      <c r="BQ269" s="2">
        <v>0</v>
      </c>
      <c r="BR269" s="2">
        <v>-45042</v>
      </c>
      <c r="BS269" s="1" t="s">
        <v>278</v>
      </c>
      <c r="BV269" s="2">
        <v>9660002060</v>
      </c>
    </row>
    <row r="270" spans="3:74">
      <c r="C270" s="28">
        <f t="shared" si="61"/>
        <v>1</v>
      </c>
      <c r="D270" s="19" t="str">
        <f t="shared" si="62"/>
        <v>M22342P1BK5800</v>
      </c>
      <c r="E270" s="28">
        <f t="shared" si="63"/>
        <v>1</v>
      </c>
      <c r="F270" s="9" t="str">
        <f t="shared" si="64"/>
        <v>No PO Yet</v>
      </c>
      <c r="G270" s="10">
        <f t="shared" si="65"/>
        <v>45042</v>
      </c>
      <c r="H270" s="9" t="str">
        <f t="shared" si="66"/>
        <v>TVC23000169</v>
      </c>
      <c r="I270" s="11" t="str">
        <f t="shared" si="67"/>
        <v>EX220(BR)|1.28.0</v>
      </c>
      <c r="J270" s="6" t="str">
        <f t="shared" si="68"/>
        <v>0150804046</v>
      </c>
      <c r="K270" s="12">
        <f t="shared" si="69"/>
        <v>5800</v>
      </c>
      <c r="L270" s="12">
        <f t="shared" si="70"/>
        <v>5800</v>
      </c>
      <c r="M270" s="6" t="str">
        <f t="shared" si="71"/>
        <v>M22342P1BK</v>
      </c>
      <c r="N270" s="6" t="str">
        <f t="shared" si="72"/>
        <v>TGBU5068610</v>
      </c>
      <c r="O270" s="13" t="str">
        <f t="shared" si="73"/>
        <v>SUDUN3KSZ001481A</v>
      </c>
      <c r="P270" s="6">
        <f t="shared" si="74"/>
        <v>45101</v>
      </c>
      <c r="Q270" s="6" t="e">
        <f>VLOOKUP(AA270,'[1]TABELA MO'!$D:$D,1,0)</f>
        <v>#N/A</v>
      </c>
      <c r="R270" s="6" t="str">
        <f t="shared" si="75"/>
        <v>Create MO</v>
      </c>
      <c r="V270" s="3">
        <v>45042</v>
      </c>
      <c r="W270" s="2"/>
      <c r="X270" s="1" t="s">
        <v>1407</v>
      </c>
      <c r="Y270" s="1" t="s">
        <v>589</v>
      </c>
      <c r="Z270" s="5" t="s">
        <v>566</v>
      </c>
      <c r="AA270" s="1" t="s">
        <v>1408</v>
      </c>
      <c r="AB270" s="2">
        <v>5800</v>
      </c>
      <c r="AC270" s="1" t="s">
        <v>1409</v>
      </c>
      <c r="AD270" s="1" t="s">
        <v>1410</v>
      </c>
      <c r="AE270" s="1" t="s">
        <v>1411</v>
      </c>
      <c r="AG270" s="1" t="s">
        <v>115</v>
      </c>
      <c r="AH270" s="1" t="s">
        <v>491</v>
      </c>
      <c r="AI270" s="1" t="s">
        <v>1384</v>
      </c>
      <c r="AJ270" s="3">
        <v>45048</v>
      </c>
      <c r="AK270" s="3">
        <v>45048</v>
      </c>
      <c r="AL270" s="3">
        <v>45048</v>
      </c>
      <c r="AM270" s="3">
        <v>45049</v>
      </c>
      <c r="AN270" s="1" t="s">
        <v>587</v>
      </c>
      <c r="AO270" s="1" t="s">
        <v>1385</v>
      </c>
      <c r="AP270" s="3">
        <v>45052</v>
      </c>
      <c r="AQ270" s="3">
        <v>45053</v>
      </c>
      <c r="AR270" s="3">
        <v>45081</v>
      </c>
      <c r="AS270" s="3"/>
      <c r="AT270" s="1" t="s">
        <v>588</v>
      </c>
      <c r="AU270" s="1" t="s">
        <v>1386</v>
      </c>
      <c r="AV270" s="3">
        <v>45087</v>
      </c>
      <c r="AW270" s="3"/>
      <c r="AX270" s="3">
        <v>45101</v>
      </c>
      <c r="AY270" s="3"/>
      <c r="BB270" s="3"/>
      <c r="BC270" s="3"/>
      <c r="BD270" s="3"/>
      <c r="BE270" s="3"/>
      <c r="BF270" s="3"/>
      <c r="BG270" s="3"/>
      <c r="BH270" s="3"/>
      <c r="BI270" s="3"/>
      <c r="BJ270" s="3">
        <v>9</v>
      </c>
      <c r="BK270" s="3"/>
      <c r="BL270" s="3"/>
      <c r="BM270" s="3"/>
      <c r="BN270" s="3">
        <v>20</v>
      </c>
      <c r="BO270" s="2">
        <v>53</v>
      </c>
      <c r="BP270" s="2">
        <v>-45048</v>
      </c>
      <c r="BQ270" s="2">
        <v>0</v>
      </c>
      <c r="BR270" s="2">
        <v>-45042</v>
      </c>
      <c r="BS270" s="1" t="s">
        <v>278</v>
      </c>
      <c r="BV270" s="2"/>
    </row>
    <row r="271" spans="3:74">
      <c r="C271" s="28">
        <f t="shared" si="61"/>
        <v>1</v>
      </c>
      <c r="D271" s="19" t="str">
        <f t="shared" si="62"/>
        <v>M22342Q7BK5800</v>
      </c>
      <c r="E271" s="28">
        <f t="shared" si="63"/>
        <v>1</v>
      </c>
      <c r="F271" s="9" t="str">
        <f t="shared" si="64"/>
        <v>No PO Yet</v>
      </c>
      <c r="G271" s="10">
        <f t="shared" si="65"/>
        <v>45042</v>
      </c>
      <c r="H271" s="9" t="str">
        <f t="shared" si="66"/>
        <v>TVC23000170</v>
      </c>
      <c r="I271" s="11" t="str">
        <f t="shared" si="67"/>
        <v>EX220(BR)|1.8.0</v>
      </c>
      <c r="J271" s="6" t="str">
        <f t="shared" si="68"/>
        <v>0150804185</v>
      </c>
      <c r="K271" s="12">
        <f t="shared" si="69"/>
        <v>5800</v>
      </c>
      <c r="L271" s="12">
        <f t="shared" si="70"/>
        <v>5800</v>
      </c>
      <c r="M271" s="6" t="str">
        <f t="shared" si="71"/>
        <v>M22342Q7BK</v>
      </c>
      <c r="N271" s="6" t="str">
        <f t="shared" si="72"/>
        <v>BEAU6296387</v>
      </c>
      <c r="O271" s="13" t="str">
        <f t="shared" si="73"/>
        <v>SUDUN3KSZ001481A</v>
      </c>
      <c r="P271" s="6">
        <f t="shared" si="74"/>
        <v>45101</v>
      </c>
      <c r="Q271" s="6" t="e">
        <f>VLOOKUP(AA271,'[1]TABELA MO'!$D:$D,1,0)</f>
        <v>#N/A</v>
      </c>
      <c r="R271" s="6" t="str">
        <f t="shared" si="75"/>
        <v>Create MO</v>
      </c>
      <c r="V271" s="3">
        <v>45042</v>
      </c>
      <c r="W271" s="2"/>
      <c r="X271" s="1" t="s">
        <v>1412</v>
      </c>
      <c r="Y271" s="1" t="s">
        <v>1332</v>
      </c>
      <c r="Z271" s="5" t="s">
        <v>1333</v>
      </c>
      <c r="AA271" s="1" t="s">
        <v>1413</v>
      </c>
      <c r="AB271" s="2">
        <v>5800</v>
      </c>
      <c r="AC271" s="1" t="s">
        <v>1414</v>
      </c>
      <c r="AD271" s="1" t="s">
        <v>1415</v>
      </c>
      <c r="AE271" s="1" t="s">
        <v>1416</v>
      </c>
      <c r="AG271" s="1" t="s">
        <v>115</v>
      </c>
      <c r="AH271" s="1" t="s">
        <v>491</v>
      </c>
      <c r="AI271" s="1" t="s">
        <v>1384</v>
      </c>
      <c r="AJ271" s="3">
        <v>45048</v>
      </c>
      <c r="AK271" s="3">
        <v>45048</v>
      </c>
      <c r="AL271" s="3">
        <v>45048</v>
      </c>
      <c r="AM271" s="3">
        <v>45049</v>
      </c>
      <c r="AN271" s="1" t="s">
        <v>587</v>
      </c>
      <c r="AO271" s="1" t="s">
        <v>1385</v>
      </c>
      <c r="AP271" s="3">
        <v>45052</v>
      </c>
      <c r="AQ271" s="3">
        <v>45053</v>
      </c>
      <c r="AR271" s="3">
        <v>45081</v>
      </c>
      <c r="AS271" s="3"/>
      <c r="AT271" s="1" t="s">
        <v>588</v>
      </c>
      <c r="AU271" s="1" t="s">
        <v>1386</v>
      </c>
      <c r="AV271" s="3">
        <v>45087</v>
      </c>
      <c r="AW271" s="3"/>
      <c r="AX271" s="3">
        <v>45101</v>
      </c>
      <c r="AY271" s="3"/>
      <c r="BB271" s="3"/>
      <c r="BC271" s="3"/>
      <c r="BD271" s="3"/>
      <c r="BE271" s="3"/>
      <c r="BF271" s="3"/>
      <c r="BG271" s="3"/>
      <c r="BH271" s="3"/>
      <c r="BI271" s="3"/>
      <c r="BJ271" s="3">
        <v>9</v>
      </c>
      <c r="BK271" s="3"/>
      <c r="BL271" s="3"/>
      <c r="BM271" s="3"/>
      <c r="BN271" s="3">
        <v>20</v>
      </c>
      <c r="BO271" s="2">
        <v>53</v>
      </c>
      <c r="BP271" s="2">
        <v>-45048</v>
      </c>
      <c r="BQ271" s="2">
        <v>0</v>
      </c>
      <c r="BR271" s="2">
        <v>-45042</v>
      </c>
      <c r="BS271" s="1" t="s">
        <v>278</v>
      </c>
      <c r="BV271" s="2"/>
    </row>
    <row r="272" spans="3:74">
      <c r="C272" s="28">
        <f t="shared" si="61"/>
        <v>1</v>
      </c>
      <c r="D272" s="19" t="str">
        <f t="shared" si="62"/>
        <v>M22343C9BK5800</v>
      </c>
      <c r="E272" s="28">
        <f t="shared" si="63"/>
        <v>1</v>
      </c>
      <c r="F272" s="9">
        <f t="shared" si="64"/>
        <v>9660002061</v>
      </c>
      <c r="G272" s="10">
        <f t="shared" si="65"/>
        <v>45049</v>
      </c>
      <c r="H272" s="9" t="str">
        <f t="shared" si="66"/>
        <v>TVC23000171</v>
      </c>
      <c r="I272" s="11" t="str">
        <f t="shared" si="67"/>
        <v>EX220(BR)|1.28.0</v>
      </c>
      <c r="J272" s="6" t="str">
        <f t="shared" si="68"/>
        <v>0150804046</v>
      </c>
      <c r="K272" s="12">
        <f t="shared" si="69"/>
        <v>5800</v>
      </c>
      <c r="L272" s="12">
        <f t="shared" si="70"/>
        <v>5800</v>
      </c>
      <c r="M272" s="6" t="str">
        <f t="shared" si="71"/>
        <v>M22343C9BK</v>
      </c>
      <c r="N272" s="6" t="str">
        <f t="shared" si="72"/>
        <v>TGBU8705501</v>
      </c>
      <c r="O272" s="13">
        <f t="shared" si="73"/>
        <v>6356024640</v>
      </c>
      <c r="P272" s="6">
        <f t="shared" si="74"/>
        <v>45105</v>
      </c>
      <c r="Q272" s="6" t="str">
        <f>VLOOKUP(AA272,'[1]TABELA MO'!$D:$D,1,0)</f>
        <v>M22343C9BK</v>
      </c>
      <c r="R272" s="6" t="str">
        <f t="shared" si="75"/>
        <v>PO &gt; ok!</v>
      </c>
      <c r="V272" s="3">
        <v>45049</v>
      </c>
      <c r="W272" s="2">
        <v>85</v>
      </c>
      <c r="X272" s="1" t="s">
        <v>1417</v>
      </c>
      <c r="Y272" s="1" t="s">
        <v>589</v>
      </c>
      <c r="Z272" s="5" t="s">
        <v>566</v>
      </c>
      <c r="AA272" s="1" t="s">
        <v>1418</v>
      </c>
      <c r="AB272" s="2">
        <v>5800</v>
      </c>
      <c r="AC272" s="2">
        <v>6356024640</v>
      </c>
      <c r="AD272" s="1" t="s">
        <v>1419</v>
      </c>
      <c r="AE272" s="1" t="s">
        <v>1420</v>
      </c>
      <c r="AF272" s="2">
        <v>6356024640</v>
      </c>
      <c r="AG272" s="1" t="s">
        <v>890</v>
      </c>
      <c r="AH272" s="1" t="s">
        <v>891</v>
      </c>
      <c r="AI272" s="1" t="s">
        <v>1421</v>
      </c>
      <c r="AJ272" s="3">
        <v>45055</v>
      </c>
      <c r="AK272" s="3">
        <v>45055</v>
      </c>
      <c r="AL272" s="3">
        <v>45094</v>
      </c>
      <c r="AM272" s="3"/>
      <c r="AN272" s="1" t="s">
        <v>882</v>
      </c>
      <c r="AO272" s="1" t="s">
        <v>1514</v>
      </c>
      <c r="AP272" s="3">
        <v>45096</v>
      </c>
      <c r="AQ272" s="3"/>
      <c r="AR272" s="3">
        <v>45105</v>
      </c>
      <c r="AS272" s="3"/>
      <c r="AV272" s="3"/>
      <c r="AW272" s="3"/>
      <c r="AX272" s="3"/>
      <c r="AY272" s="3"/>
      <c r="BB272" s="3"/>
      <c r="BC272" s="3"/>
      <c r="BD272" s="3"/>
      <c r="BE272" s="3"/>
      <c r="BF272" s="3"/>
      <c r="BG272" s="3"/>
      <c r="BH272" s="3"/>
      <c r="BI272" s="3"/>
      <c r="BJ272" s="3">
        <v>9</v>
      </c>
      <c r="BK272" s="3"/>
      <c r="BL272" s="3"/>
      <c r="BM272" s="3"/>
      <c r="BN272" s="3">
        <v>20</v>
      </c>
      <c r="BO272" s="2">
        <v>50</v>
      </c>
      <c r="BP272" s="2">
        <v>-45055</v>
      </c>
      <c r="BQ272" s="2">
        <v>0</v>
      </c>
      <c r="BR272" s="2">
        <v>-45049</v>
      </c>
      <c r="BS272" s="1" t="s">
        <v>278</v>
      </c>
      <c r="BV272" s="2">
        <v>9660002061</v>
      </c>
    </row>
    <row r="273" spans="3:74">
      <c r="C273" s="28">
        <f t="shared" si="61"/>
        <v>1</v>
      </c>
      <c r="D273" s="19" t="str">
        <f t="shared" si="62"/>
        <v>M22343E0BK5800</v>
      </c>
      <c r="E273" s="28">
        <f t="shared" si="63"/>
        <v>1</v>
      </c>
      <c r="F273" s="9">
        <f t="shared" si="64"/>
        <v>9660002062</v>
      </c>
      <c r="G273" s="10">
        <f t="shared" si="65"/>
        <v>45049</v>
      </c>
      <c r="H273" s="9" t="str">
        <f t="shared" si="66"/>
        <v>TVC23000172</v>
      </c>
      <c r="I273" s="11" t="str">
        <f t="shared" si="67"/>
        <v>EX220(BR)|1.28.0</v>
      </c>
      <c r="J273" s="6" t="str">
        <f t="shared" si="68"/>
        <v>0150804046</v>
      </c>
      <c r="K273" s="12">
        <f t="shared" si="69"/>
        <v>5800</v>
      </c>
      <c r="L273" s="12">
        <f t="shared" si="70"/>
        <v>5800</v>
      </c>
      <c r="M273" s="6" t="str">
        <f t="shared" si="71"/>
        <v>M22343E0BK</v>
      </c>
      <c r="N273" s="6" t="str">
        <f t="shared" si="72"/>
        <v>FFAU3224199</v>
      </c>
      <c r="O273" s="13">
        <f t="shared" si="73"/>
        <v>6356024640</v>
      </c>
      <c r="P273" s="6">
        <f t="shared" si="74"/>
        <v>45105</v>
      </c>
      <c r="Q273" s="6" t="str">
        <f>VLOOKUP(AA273,'[1]TABELA MO'!$D:$D,1,0)</f>
        <v>M22343E0BK</v>
      </c>
      <c r="R273" s="6" t="str">
        <f t="shared" si="75"/>
        <v>PO &gt; ok!</v>
      </c>
      <c r="V273" s="3">
        <v>45049</v>
      </c>
      <c r="W273" s="2"/>
      <c r="X273" s="1" t="s">
        <v>1422</v>
      </c>
      <c r="Y273" s="1" t="s">
        <v>589</v>
      </c>
      <c r="Z273" s="5" t="s">
        <v>566</v>
      </c>
      <c r="AA273" s="1" t="s">
        <v>1423</v>
      </c>
      <c r="AB273" s="2">
        <v>5800</v>
      </c>
      <c r="AC273" s="2">
        <v>6356024641</v>
      </c>
      <c r="AD273" s="1" t="s">
        <v>1424</v>
      </c>
      <c r="AE273" s="1" t="s">
        <v>1425</v>
      </c>
      <c r="AF273" s="2"/>
      <c r="AG273" s="1" t="s">
        <v>890</v>
      </c>
      <c r="AH273" s="1" t="s">
        <v>891</v>
      </c>
      <c r="AI273" s="1" t="s">
        <v>1421</v>
      </c>
      <c r="AJ273" s="3">
        <v>45055</v>
      </c>
      <c r="AK273" s="3">
        <v>45055</v>
      </c>
      <c r="AL273" s="3">
        <v>45094</v>
      </c>
      <c r="AM273" s="3"/>
      <c r="AN273" s="1" t="s">
        <v>882</v>
      </c>
      <c r="AO273" s="1" t="s">
        <v>1514</v>
      </c>
      <c r="AP273" s="3">
        <v>45096</v>
      </c>
      <c r="AQ273" s="3"/>
      <c r="AR273" s="3">
        <v>45105</v>
      </c>
      <c r="AS273" s="3"/>
      <c r="AV273" s="3"/>
      <c r="AW273" s="3"/>
      <c r="AX273" s="3"/>
      <c r="AY273" s="3"/>
      <c r="BB273" s="3"/>
      <c r="BC273" s="3"/>
      <c r="BD273" s="3"/>
      <c r="BE273" s="3"/>
      <c r="BF273" s="3"/>
      <c r="BG273" s="3"/>
      <c r="BH273" s="3"/>
      <c r="BI273" s="3"/>
      <c r="BJ273" s="3">
        <v>9</v>
      </c>
      <c r="BK273" s="3"/>
      <c r="BL273" s="3"/>
      <c r="BM273" s="3"/>
      <c r="BN273" s="3">
        <v>20</v>
      </c>
      <c r="BO273" s="2">
        <v>50</v>
      </c>
      <c r="BP273" s="2">
        <v>-45055</v>
      </c>
      <c r="BQ273" s="2">
        <v>0</v>
      </c>
      <c r="BR273" s="2">
        <v>-45049</v>
      </c>
      <c r="BS273" s="1" t="s">
        <v>278</v>
      </c>
      <c r="BV273" s="2">
        <v>9660002062</v>
      </c>
    </row>
    <row r="274" spans="3:74">
      <c r="C274" s="28">
        <f t="shared" si="61"/>
        <v>1</v>
      </c>
      <c r="D274" s="19" t="str">
        <f t="shared" si="62"/>
        <v>M22343E1BK5800</v>
      </c>
      <c r="E274" s="28">
        <f t="shared" si="63"/>
        <v>1</v>
      </c>
      <c r="F274" s="9">
        <f t="shared" si="64"/>
        <v>9660002063</v>
      </c>
      <c r="G274" s="10">
        <f t="shared" si="65"/>
        <v>45049</v>
      </c>
      <c r="H274" s="9" t="str">
        <f t="shared" si="66"/>
        <v>TVC23000173</v>
      </c>
      <c r="I274" s="11" t="str">
        <f t="shared" si="67"/>
        <v>EX220(BR)|1.28.0</v>
      </c>
      <c r="J274" s="6" t="str">
        <f t="shared" si="68"/>
        <v>0150804046</v>
      </c>
      <c r="K274" s="12">
        <f t="shared" si="69"/>
        <v>5800</v>
      </c>
      <c r="L274" s="12">
        <f t="shared" si="70"/>
        <v>5800</v>
      </c>
      <c r="M274" s="6" t="str">
        <f t="shared" si="71"/>
        <v>M22343E1BK</v>
      </c>
      <c r="N274" s="6" t="str">
        <f t="shared" si="72"/>
        <v>CSNU7394056</v>
      </c>
      <c r="O274" s="13">
        <f t="shared" si="73"/>
        <v>6356024640</v>
      </c>
      <c r="P274" s="6">
        <f t="shared" si="74"/>
        <v>45105</v>
      </c>
      <c r="Q274" s="6" t="str">
        <f>VLOOKUP(AA274,'[1]TABELA MO'!$D:$D,1,0)</f>
        <v>M22343E1BK</v>
      </c>
      <c r="R274" s="6" t="str">
        <f t="shared" si="75"/>
        <v>PO &gt; ok!</v>
      </c>
      <c r="V274" s="3">
        <v>45049</v>
      </c>
      <c r="W274" s="2"/>
      <c r="X274" s="1" t="s">
        <v>1426</v>
      </c>
      <c r="Y274" s="1" t="s">
        <v>589</v>
      </c>
      <c r="Z274" s="5" t="s">
        <v>566</v>
      </c>
      <c r="AA274" s="1" t="s">
        <v>1427</v>
      </c>
      <c r="AB274" s="2">
        <v>5800</v>
      </c>
      <c r="AC274" s="2">
        <v>6356024642</v>
      </c>
      <c r="AD274" s="1" t="s">
        <v>1428</v>
      </c>
      <c r="AE274" s="1" t="s">
        <v>1429</v>
      </c>
      <c r="AF274" s="2"/>
      <c r="AG274" s="1" t="s">
        <v>890</v>
      </c>
      <c r="AH274" s="1" t="s">
        <v>891</v>
      </c>
      <c r="AI274" s="1" t="s">
        <v>1421</v>
      </c>
      <c r="AJ274" s="3">
        <v>45055</v>
      </c>
      <c r="AK274" s="3">
        <v>45055</v>
      </c>
      <c r="AL274" s="3">
        <v>45094</v>
      </c>
      <c r="AM274" s="3"/>
      <c r="AN274" s="1" t="s">
        <v>882</v>
      </c>
      <c r="AO274" s="1" t="s">
        <v>1514</v>
      </c>
      <c r="AP274" s="3">
        <v>45096</v>
      </c>
      <c r="AQ274" s="3"/>
      <c r="AR274" s="3">
        <v>45105</v>
      </c>
      <c r="AS274" s="3"/>
      <c r="AV274" s="3"/>
      <c r="AW274" s="3"/>
      <c r="AX274" s="3"/>
      <c r="AY274" s="3"/>
      <c r="BB274" s="3"/>
      <c r="BC274" s="3"/>
      <c r="BD274" s="3"/>
      <c r="BE274" s="3"/>
      <c r="BF274" s="3"/>
      <c r="BG274" s="3"/>
      <c r="BH274" s="3"/>
      <c r="BI274" s="3"/>
      <c r="BJ274" s="3">
        <v>9</v>
      </c>
      <c r="BK274" s="3"/>
      <c r="BL274" s="3"/>
      <c r="BM274" s="3"/>
      <c r="BN274" s="3">
        <v>20</v>
      </c>
      <c r="BO274" s="2">
        <v>50</v>
      </c>
      <c r="BP274" s="2">
        <v>-45055</v>
      </c>
      <c r="BQ274" s="2">
        <v>0</v>
      </c>
      <c r="BR274" s="2">
        <v>-45049</v>
      </c>
      <c r="BS274" s="1" t="s">
        <v>278</v>
      </c>
      <c r="BV274" s="2">
        <v>9660002063</v>
      </c>
    </row>
    <row r="275" spans="3:74">
      <c r="C275" s="28">
        <f t="shared" si="61"/>
        <v>1</v>
      </c>
      <c r="D275" s="19" t="str">
        <f t="shared" si="62"/>
        <v>M22343E2BK7100</v>
      </c>
      <c r="E275" s="28">
        <f t="shared" si="63"/>
        <v>1</v>
      </c>
      <c r="F275" s="9">
        <f t="shared" si="64"/>
        <v>9660002064</v>
      </c>
      <c r="G275" s="10">
        <f t="shared" si="65"/>
        <v>45049</v>
      </c>
      <c r="H275" s="9" t="str">
        <f t="shared" si="66"/>
        <v>TVC23000174</v>
      </c>
      <c r="I275" s="11" t="str">
        <f t="shared" si="67"/>
        <v>EC220-G5(BR)|3.8.0</v>
      </c>
      <c r="J275" s="6" t="str">
        <f t="shared" si="68"/>
        <v>0150803952</v>
      </c>
      <c r="K275" s="12">
        <f t="shared" si="69"/>
        <v>7100</v>
      </c>
      <c r="L275" s="12">
        <f t="shared" si="70"/>
        <v>7100</v>
      </c>
      <c r="M275" s="6" t="str">
        <f t="shared" si="71"/>
        <v>M22343E2BK</v>
      </c>
      <c r="N275" s="6" t="str">
        <f t="shared" si="72"/>
        <v>TRHU4011949</v>
      </c>
      <c r="O275" s="13">
        <f t="shared" si="73"/>
        <v>6356024640</v>
      </c>
      <c r="P275" s="6">
        <f t="shared" si="74"/>
        <v>45105</v>
      </c>
      <c r="Q275" s="6" t="str">
        <f>VLOOKUP(AA275,'[1]TABELA MO'!$D:$D,1,0)</f>
        <v>M22343E2BK</v>
      </c>
      <c r="R275" s="6" t="str">
        <f t="shared" si="75"/>
        <v>PO &gt; ok!</v>
      </c>
      <c r="V275" s="3">
        <v>45049</v>
      </c>
      <c r="W275" s="2"/>
      <c r="X275" s="1" t="s">
        <v>1430</v>
      </c>
      <c r="Y275" s="1" t="s">
        <v>171</v>
      </c>
      <c r="Z275" s="5" t="s">
        <v>178</v>
      </c>
      <c r="AA275" s="1" t="s">
        <v>1431</v>
      </c>
      <c r="AB275" s="2">
        <v>7100</v>
      </c>
      <c r="AC275" s="2">
        <v>6356024643</v>
      </c>
      <c r="AD275" s="1" t="s">
        <v>1432</v>
      </c>
      <c r="AE275" s="1" t="s">
        <v>1433</v>
      </c>
      <c r="AF275" s="2"/>
      <c r="AG275" s="1" t="s">
        <v>890</v>
      </c>
      <c r="AH275" s="1" t="s">
        <v>891</v>
      </c>
      <c r="AI275" s="1" t="s">
        <v>1421</v>
      </c>
      <c r="AJ275" s="3">
        <v>45055</v>
      </c>
      <c r="AK275" s="3">
        <v>45055</v>
      </c>
      <c r="AL275" s="3">
        <v>45094</v>
      </c>
      <c r="AM275" s="3"/>
      <c r="AN275" s="1" t="s">
        <v>882</v>
      </c>
      <c r="AO275" s="1" t="s">
        <v>1514</v>
      </c>
      <c r="AP275" s="3">
        <v>45096</v>
      </c>
      <c r="AQ275" s="3"/>
      <c r="AR275" s="3">
        <v>45105</v>
      </c>
      <c r="AS275" s="3"/>
      <c r="AV275" s="3"/>
      <c r="AW275" s="3"/>
      <c r="AX275" s="3"/>
      <c r="AY275" s="3"/>
      <c r="BB275" s="3"/>
      <c r="BC275" s="3"/>
      <c r="BD275" s="3"/>
      <c r="BE275" s="3"/>
      <c r="BF275" s="3"/>
      <c r="BG275" s="3"/>
      <c r="BH275" s="3"/>
      <c r="BI275" s="3"/>
      <c r="BJ275" s="3">
        <v>9</v>
      </c>
      <c r="BK275" s="3"/>
      <c r="BL275" s="3"/>
      <c r="BM275" s="3"/>
      <c r="BN275" s="3">
        <v>20</v>
      </c>
      <c r="BO275" s="2">
        <v>50</v>
      </c>
      <c r="BP275" s="2">
        <v>-45055</v>
      </c>
      <c r="BQ275" s="2">
        <v>0</v>
      </c>
      <c r="BR275" s="2">
        <v>-45049</v>
      </c>
      <c r="BS275" s="1" t="s">
        <v>278</v>
      </c>
      <c r="BV275" s="2">
        <v>9660002064</v>
      </c>
    </row>
    <row r="276" spans="3:74">
      <c r="C276" s="28">
        <f t="shared" si="61"/>
        <v>1</v>
      </c>
      <c r="D276" s="19" t="str">
        <f t="shared" si="62"/>
        <v>M22343E3BK7100</v>
      </c>
      <c r="E276" s="28">
        <f t="shared" si="63"/>
        <v>1</v>
      </c>
      <c r="F276" s="9">
        <f t="shared" si="64"/>
        <v>9660002065</v>
      </c>
      <c r="G276" s="10">
        <f t="shared" si="65"/>
        <v>45049</v>
      </c>
      <c r="H276" s="9" t="str">
        <f t="shared" si="66"/>
        <v>TVC23000175</v>
      </c>
      <c r="I276" s="11" t="str">
        <f t="shared" si="67"/>
        <v>EC220-G5(BR)|3.8.0</v>
      </c>
      <c r="J276" s="6" t="str">
        <f t="shared" si="68"/>
        <v>0150803952</v>
      </c>
      <c r="K276" s="12">
        <f t="shared" si="69"/>
        <v>7100</v>
      </c>
      <c r="L276" s="12">
        <f t="shared" si="70"/>
        <v>7100</v>
      </c>
      <c r="M276" s="6" t="str">
        <f t="shared" si="71"/>
        <v>M22343E3BK</v>
      </c>
      <c r="N276" s="6" t="str">
        <f t="shared" si="72"/>
        <v>SEGU4178577</v>
      </c>
      <c r="O276" s="13">
        <f t="shared" si="73"/>
        <v>6356024640</v>
      </c>
      <c r="P276" s="6">
        <f t="shared" si="74"/>
        <v>45105</v>
      </c>
      <c r="Q276" s="6" t="str">
        <f>VLOOKUP(AA276,'[1]TABELA MO'!$D:$D,1,0)</f>
        <v>M22343E3BK</v>
      </c>
      <c r="R276" s="6" t="str">
        <f t="shared" si="75"/>
        <v>PO &gt; ok!</v>
      </c>
      <c r="V276" s="3">
        <v>45049</v>
      </c>
      <c r="W276" s="2"/>
      <c r="X276" s="1" t="s">
        <v>1434</v>
      </c>
      <c r="Y276" s="1" t="s">
        <v>171</v>
      </c>
      <c r="Z276" s="5" t="s">
        <v>178</v>
      </c>
      <c r="AA276" s="1" t="s">
        <v>1435</v>
      </c>
      <c r="AB276" s="2">
        <v>7100</v>
      </c>
      <c r="AC276" s="2">
        <v>6356024644</v>
      </c>
      <c r="AD276" s="1" t="s">
        <v>1436</v>
      </c>
      <c r="AE276" s="1" t="s">
        <v>1437</v>
      </c>
      <c r="AF276" s="2"/>
      <c r="AG276" s="1" t="s">
        <v>890</v>
      </c>
      <c r="AH276" s="1" t="s">
        <v>891</v>
      </c>
      <c r="AI276" s="1" t="s">
        <v>1421</v>
      </c>
      <c r="AJ276" s="3">
        <v>45055</v>
      </c>
      <c r="AK276" s="3">
        <v>45055</v>
      </c>
      <c r="AL276" s="3">
        <v>45094</v>
      </c>
      <c r="AM276" s="3"/>
      <c r="AN276" s="1" t="s">
        <v>882</v>
      </c>
      <c r="AO276" s="1" t="s">
        <v>1514</v>
      </c>
      <c r="AP276" s="3">
        <v>45096</v>
      </c>
      <c r="AQ276" s="3"/>
      <c r="AR276" s="3">
        <v>45105</v>
      </c>
      <c r="AS276" s="3"/>
      <c r="AV276" s="3"/>
      <c r="AW276" s="3"/>
      <c r="AX276" s="3"/>
      <c r="AY276" s="3"/>
      <c r="BB276" s="3"/>
      <c r="BC276" s="3"/>
      <c r="BD276" s="3"/>
      <c r="BE276" s="3"/>
      <c r="BF276" s="3"/>
      <c r="BG276" s="3"/>
      <c r="BH276" s="3"/>
      <c r="BI276" s="3"/>
      <c r="BJ276" s="3">
        <v>9</v>
      </c>
      <c r="BK276" s="3"/>
      <c r="BL276" s="3"/>
      <c r="BM276" s="3"/>
      <c r="BN276" s="3">
        <v>20</v>
      </c>
      <c r="BO276" s="2">
        <v>50</v>
      </c>
      <c r="BP276" s="2">
        <v>-45055</v>
      </c>
      <c r="BQ276" s="2">
        <v>0</v>
      </c>
      <c r="BR276" s="2">
        <v>-45049</v>
      </c>
      <c r="BS276" s="1" t="s">
        <v>278</v>
      </c>
      <c r="BV276" s="2">
        <v>9660002065</v>
      </c>
    </row>
    <row r="277" spans="3:74">
      <c r="C277" s="28">
        <f t="shared" si="61"/>
        <v>1</v>
      </c>
      <c r="D277" s="19" t="str">
        <f t="shared" si="62"/>
        <v>M22343E4BK7100</v>
      </c>
      <c r="E277" s="28">
        <f t="shared" si="63"/>
        <v>1</v>
      </c>
      <c r="F277" s="9">
        <f t="shared" si="64"/>
        <v>9660002066</v>
      </c>
      <c r="G277" s="10">
        <f t="shared" si="65"/>
        <v>45049</v>
      </c>
      <c r="H277" s="9" t="str">
        <f t="shared" si="66"/>
        <v>TVC23000176</v>
      </c>
      <c r="I277" s="11" t="str">
        <f t="shared" si="67"/>
        <v>EC220-G5(BR)|3.8.0</v>
      </c>
      <c r="J277" s="6" t="str">
        <f t="shared" si="68"/>
        <v>0150803952</v>
      </c>
      <c r="K277" s="12">
        <f t="shared" si="69"/>
        <v>7100</v>
      </c>
      <c r="L277" s="12">
        <f t="shared" si="70"/>
        <v>7100</v>
      </c>
      <c r="M277" s="6" t="str">
        <f t="shared" si="71"/>
        <v>M22343E4BK</v>
      </c>
      <c r="N277" s="6" t="str">
        <f t="shared" si="72"/>
        <v>TGBU6809024</v>
      </c>
      <c r="O277" s="13" t="str">
        <f t="shared" si="73"/>
        <v>SUDUN3KSZ001590A</v>
      </c>
      <c r="P277" s="6">
        <f t="shared" si="74"/>
        <v>45108</v>
      </c>
      <c r="Q277" s="6" t="str">
        <f>VLOOKUP(AA277,'[1]TABELA MO'!$D:$D,1,0)</f>
        <v>M22343E4BK</v>
      </c>
      <c r="R277" s="6" t="str">
        <f t="shared" si="75"/>
        <v>PO &gt; ok!</v>
      </c>
      <c r="V277" s="3">
        <v>45049</v>
      </c>
      <c r="W277" s="2">
        <v>86</v>
      </c>
      <c r="X277" s="1" t="s">
        <v>1438</v>
      </c>
      <c r="Y277" s="1" t="s">
        <v>171</v>
      </c>
      <c r="Z277" s="5" t="s">
        <v>178</v>
      </c>
      <c r="AA277" s="1" t="s">
        <v>1439</v>
      </c>
      <c r="AB277" s="2">
        <v>7100</v>
      </c>
      <c r="AC277" s="1" t="s">
        <v>1440</v>
      </c>
      <c r="AD277" s="1" t="s">
        <v>1441</v>
      </c>
      <c r="AE277" s="1" t="s">
        <v>1442</v>
      </c>
      <c r="AF277" s="1" t="s">
        <v>1443</v>
      </c>
      <c r="AG277" s="1" t="s">
        <v>115</v>
      </c>
      <c r="AH277" s="1" t="s">
        <v>491</v>
      </c>
      <c r="AI277" s="1" t="s">
        <v>1444</v>
      </c>
      <c r="AJ277" s="3">
        <v>45054</v>
      </c>
      <c r="AK277" s="3">
        <v>45053</v>
      </c>
      <c r="AL277" s="3">
        <v>45054</v>
      </c>
      <c r="AM277" s="3">
        <v>45053</v>
      </c>
      <c r="AN277" s="1" t="s">
        <v>587</v>
      </c>
      <c r="AO277" s="1" t="s">
        <v>1445</v>
      </c>
      <c r="AP277" s="3">
        <v>45059</v>
      </c>
      <c r="AQ277" s="3">
        <v>45061</v>
      </c>
      <c r="AR277" s="3">
        <v>45088</v>
      </c>
      <c r="AS277" s="3"/>
      <c r="AT277" s="1" t="s">
        <v>588</v>
      </c>
      <c r="AU277" s="1" t="s">
        <v>1446</v>
      </c>
      <c r="AV277" s="3">
        <v>45094</v>
      </c>
      <c r="AW277" s="3"/>
      <c r="AX277" s="3">
        <v>45108</v>
      </c>
      <c r="AY277" s="3"/>
      <c r="BB277" s="3"/>
      <c r="BC277" s="3"/>
      <c r="BD277" s="3"/>
      <c r="BE277" s="3"/>
      <c r="BF277" s="3"/>
      <c r="BG277" s="3"/>
      <c r="BH277" s="3"/>
      <c r="BI277" s="3"/>
      <c r="BJ277" s="3">
        <v>9</v>
      </c>
      <c r="BK277" s="3"/>
      <c r="BL277" s="3"/>
      <c r="BM277" s="3"/>
      <c r="BN277" s="3">
        <v>20</v>
      </c>
      <c r="BO277" s="2">
        <v>54</v>
      </c>
      <c r="BP277" s="2">
        <v>-45053</v>
      </c>
      <c r="BQ277" s="2">
        <v>0</v>
      </c>
      <c r="BR277" s="2">
        <v>-45049</v>
      </c>
      <c r="BS277" s="1" t="s">
        <v>278</v>
      </c>
      <c r="BV277" s="2">
        <v>9660002066</v>
      </c>
    </row>
    <row r="278" spans="3:74">
      <c r="C278" s="28">
        <f t="shared" si="61"/>
        <v>1</v>
      </c>
      <c r="D278" s="19" t="str">
        <f t="shared" si="62"/>
        <v>M22343E5BK8700</v>
      </c>
      <c r="E278" s="28">
        <f t="shared" si="63"/>
        <v>1</v>
      </c>
      <c r="F278" s="9" t="str">
        <f t="shared" si="64"/>
        <v>No PO Yet</v>
      </c>
      <c r="G278" s="10">
        <f t="shared" si="65"/>
        <v>45049</v>
      </c>
      <c r="H278" s="9" t="str">
        <f t="shared" si="66"/>
        <v>TVC23000177</v>
      </c>
      <c r="I278" s="11" t="str">
        <f t="shared" si="67"/>
        <v>MR30G(BR)|1.28.0</v>
      </c>
      <c r="J278" s="6" t="str">
        <f t="shared" si="68"/>
        <v>0850800096</v>
      </c>
      <c r="K278" s="12">
        <f t="shared" si="69"/>
        <v>8700</v>
      </c>
      <c r="L278" s="12">
        <f t="shared" si="70"/>
        <v>8700</v>
      </c>
      <c r="M278" s="6" t="str">
        <f t="shared" si="71"/>
        <v>M22343E5BK</v>
      </c>
      <c r="N278" s="6" t="str">
        <f t="shared" si="72"/>
        <v>MRSU5088222</v>
      </c>
      <c r="O278" s="13" t="str">
        <f t="shared" si="73"/>
        <v>SUDUN3KSZ001590A</v>
      </c>
      <c r="P278" s="6">
        <f t="shared" si="74"/>
        <v>45108</v>
      </c>
      <c r="Q278" s="6" t="e">
        <f>VLOOKUP(AA278,'[1]TABELA MO'!$D:$D,1,0)</f>
        <v>#N/A</v>
      </c>
      <c r="R278" s="6" t="str">
        <f t="shared" si="75"/>
        <v>Create MO</v>
      </c>
      <c r="V278" s="3">
        <v>45049</v>
      </c>
      <c r="W278" s="2"/>
      <c r="X278" s="1" t="s">
        <v>1447</v>
      </c>
      <c r="Y278" s="1" t="s">
        <v>27</v>
      </c>
      <c r="Z278" s="5" t="s">
        <v>89</v>
      </c>
      <c r="AA278" s="1" t="s">
        <v>1448</v>
      </c>
      <c r="AB278" s="2">
        <v>8700</v>
      </c>
      <c r="AC278" s="1" t="s">
        <v>1449</v>
      </c>
      <c r="AD278" s="1" t="s">
        <v>1450</v>
      </c>
      <c r="AE278" s="1" t="s">
        <v>1451</v>
      </c>
      <c r="AG278" s="1" t="s">
        <v>115</v>
      </c>
      <c r="AH278" s="1" t="s">
        <v>491</v>
      </c>
      <c r="AI278" s="1" t="s">
        <v>1444</v>
      </c>
      <c r="AJ278" s="3">
        <v>45054</v>
      </c>
      <c r="AK278" s="3">
        <v>45053</v>
      </c>
      <c r="AL278" s="3">
        <v>45054</v>
      </c>
      <c r="AM278" s="3">
        <v>45053</v>
      </c>
      <c r="AN278" s="1" t="s">
        <v>587</v>
      </c>
      <c r="AO278" s="1" t="s">
        <v>1445</v>
      </c>
      <c r="AP278" s="3">
        <v>45059</v>
      </c>
      <c r="AQ278" s="3">
        <v>45061</v>
      </c>
      <c r="AR278" s="3">
        <v>45088</v>
      </c>
      <c r="AS278" s="3"/>
      <c r="AT278" s="1" t="s">
        <v>588</v>
      </c>
      <c r="AU278" s="1" t="s">
        <v>1446</v>
      </c>
      <c r="AV278" s="3">
        <v>45094</v>
      </c>
      <c r="AW278" s="3"/>
      <c r="AX278" s="3">
        <v>45108</v>
      </c>
      <c r="AY278" s="3"/>
      <c r="BB278" s="3"/>
      <c r="BC278" s="3"/>
      <c r="BD278" s="3"/>
      <c r="BE278" s="3"/>
      <c r="BF278" s="3"/>
      <c r="BG278" s="3"/>
      <c r="BH278" s="3"/>
      <c r="BI278" s="3"/>
      <c r="BJ278" s="3">
        <v>9</v>
      </c>
      <c r="BK278" s="3"/>
      <c r="BL278" s="3"/>
      <c r="BM278" s="3"/>
      <c r="BN278" s="3">
        <v>20</v>
      </c>
      <c r="BO278" s="2">
        <v>54</v>
      </c>
      <c r="BP278" s="2">
        <v>-45053</v>
      </c>
      <c r="BQ278" s="2">
        <v>0</v>
      </c>
      <c r="BR278" s="2">
        <v>-45049</v>
      </c>
      <c r="BS278" s="1" t="s">
        <v>278</v>
      </c>
      <c r="BV278" s="2"/>
    </row>
    <row r="279" spans="3:74">
      <c r="C279" s="28">
        <f t="shared" si="61"/>
        <v>1</v>
      </c>
      <c r="D279" s="19" t="str">
        <f t="shared" si="62"/>
        <v>M22343E6BK8700</v>
      </c>
      <c r="E279" s="28">
        <f t="shared" si="63"/>
        <v>1</v>
      </c>
      <c r="F279" s="9" t="str">
        <f t="shared" si="64"/>
        <v>No PO Yet</v>
      </c>
      <c r="G279" s="10">
        <f t="shared" si="65"/>
        <v>45049</v>
      </c>
      <c r="H279" s="9" t="str">
        <f t="shared" si="66"/>
        <v>TVC23000178</v>
      </c>
      <c r="I279" s="11" t="str">
        <f t="shared" si="67"/>
        <v>MR30G(BR)|1.28.0</v>
      </c>
      <c r="J279" s="6" t="str">
        <f t="shared" si="68"/>
        <v>0850800096</v>
      </c>
      <c r="K279" s="12">
        <f t="shared" si="69"/>
        <v>8700</v>
      </c>
      <c r="L279" s="12">
        <f t="shared" si="70"/>
        <v>8700</v>
      </c>
      <c r="M279" s="6" t="str">
        <f t="shared" si="71"/>
        <v>M22343E6BK</v>
      </c>
      <c r="N279" s="6" t="str">
        <f t="shared" si="72"/>
        <v>MRSU5918309</v>
      </c>
      <c r="O279" s="13" t="str">
        <f t="shared" si="73"/>
        <v>SUDUN3KSZ001590A</v>
      </c>
      <c r="P279" s="6">
        <f t="shared" si="74"/>
        <v>45108</v>
      </c>
      <c r="Q279" s="6" t="e">
        <f>VLOOKUP(AA279,'[1]TABELA MO'!$D:$D,1,0)</f>
        <v>#N/A</v>
      </c>
      <c r="R279" s="6" t="str">
        <f t="shared" si="75"/>
        <v>Create MO</v>
      </c>
      <c r="V279" s="3">
        <v>45049</v>
      </c>
      <c r="W279" s="2"/>
      <c r="X279" s="1" t="s">
        <v>1452</v>
      </c>
      <c r="Y279" s="1" t="s">
        <v>27</v>
      </c>
      <c r="Z279" s="5" t="s">
        <v>89</v>
      </c>
      <c r="AA279" s="1" t="s">
        <v>1453</v>
      </c>
      <c r="AB279" s="2">
        <v>8700</v>
      </c>
      <c r="AC279" s="1" t="s">
        <v>1454</v>
      </c>
      <c r="AD279" s="1" t="s">
        <v>1455</v>
      </c>
      <c r="AE279" s="1" t="s">
        <v>1456</v>
      </c>
      <c r="AG279" s="1" t="s">
        <v>115</v>
      </c>
      <c r="AH279" s="1" t="s">
        <v>491</v>
      </c>
      <c r="AI279" s="1" t="s">
        <v>1444</v>
      </c>
      <c r="AJ279" s="3">
        <v>45054</v>
      </c>
      <c r="AK279" s="3">
        <v>45053</v>
      </c>
      <c r="AL279" s="3">
        <v>45054</v>
      </c>
      <c r="AM279" s="3">
        <v>45053</v>
      </c>
      <c r="AN279" s="1" t="s">
        <v>587</v>
      </c>
      <c r="AO279" s="1" t="s">
        <v>1445</v>
      </c>
      <c r="AP279" s="3">
        <v>45059</v>
      </c>
      <c r="AQ279" s="3">
        <v>45061</v>
      </c>
      <c r="AR279" s="3">
        <v>45088</v>
      </c>
      <c r="AS279" s="3"/>
      <c r="AT279" s="1" t="s">
        <v>588</v>
      </c>
      <c r="AU279" s="1" t="s">
        <v>1446</v>
      </c>
      <c r="AV279" s="3">
        <v>45094</v>
      </c>
      <c r="AW279" s="3"/>
      <c r="AX279" s="3">
        <v>45108</v>
      </c>
      <c r="AY279" s="3"/>
      <c r="BB279" s="3"/>
      <c r="BC279" s="3"/>
      <c r="BD279" s="3"/>
      <c r="BE279" s="3"/>
      <c r="BF279" s="3"/>
      <c r="BG279" s="3"/>
      <c r="BH279" s="3"/>
      <c r="BI279" s="3"/>
      <c r="BJ279" s="3">
        <v>9</v>
      </c>
      <c r="BK279" s="3"/>
      <c r="BL279" s="3"/>
      <c r="BM279" s="3"/>
      <c r="BN279" s="3">
        <v>20</v>
      </c>
      <c r="BO279" s="2">
        <v>54</v>
      </c>
      <c r="BP279" s="2">
        <v>-45053</v>
      </c>
      <c r="BQ279" s="2">
        <v>0</v>
      </c>
      <c r="BR279" s="2">
        <v>-45049</v>
      </c>
      <c r="BS279" s="1" t="s">
        <v>278</v>
      </c>
      <c r="BV279" s="2"/>
    </row>
    <row r="280" spans="3:74">
      <c r="C280" s="28">
        <f t="shared" si="61"/>
        <v>1</v>
      </c>
      <c r="D280" s="19" t="str">
        <f t="shared" si="62"/>
        <v>M22344B3BK5800</v>
      </c>
      <c r="E280" s="28">
        <f t="shared" si="63"/>
        <v>1</v>
      </c>
      <c r="F280" s="9" t="str">
        <f t="shared" si="64"/>
        <v>No PO Yet</v>
      </c>
      <c r="G280" s="10">
        <f t="shared" si="65"/>
        <v>45049</v>
      </c>
      <c r="H280" s="9" t="str">
        <f t="shared" si="66"/>
        <v>TVC23000179</v>
      </c>
      <c r="I280" s="11" t="str">
        <f t="shared" si="67"/>
        <v>EX220(BR)|1.28.0</v>
      </c>
      <c r="J280" s="6" t="str">
        <f t="shared" si="68"/>
        <v>0150804046</v>
      </c>
      <c r="K280" s="12">
        <f t="shared" si="69"/>
        <v>5800</v>
      </c>
      <c r="L280" s="12">
        <f t="shared" si="70"/>
        <v>5800</v>
      </c>
      <c r="M280" s="6" t="str">
        <f t="shared" si="71"/>
        <v>M22344B3BK</v>
      </c>
      <c r="N280" s="6" t="str">
        <f t="shared" si="72"/>
        <v>MRSU4273782</v>
      </c>
      <c r="O280" s="13" t="str">
        <f t="shared" si="73"/>
        <v>SUDUN3KSZ001590A</v>
      </c>
      <c r="P280" s="6">
        <f t="shared" si="74"/>
        <v>45108</v>
      </c>
      <c r="Q280" s="6" t="e">
        <f>VLOOKUP(AA280,'[1]TABELA MO'!$D:$D,1,0)</f>
        <v>#N/A</v>
      </c>
      <c r="R280" s="6" t="str">
        <f t="shared" si="75"/>
        <v>Create MO</v>
      </c>
      <c r="V280" s="3">
        <v>45049</v>
      </c>
      <c r="W280" s="2"/>
      <c r="X280" s="1" t="s">
        <v>1457</v>
      </c>
      <c r="Y280" s="1" t="s">
        <v>589</v>
      </c>
      <c r="Z280" s="5" t="s">
        <v>566</v>
      </c>
      <c r="AA280" s="1" t="s">
        <v>1458</v>
      </c>
      <c r="AB280" s="2">
        <v>5800</v>
      </c>
      <c r="AC280" s="1" t="s">
        <v>1459</v>
      </c>
      <c r="AD280" s="1" t="s">
        <v>1460</v>
      </c>
      <c r="AE280" s="1" t="s">
        <v>1461</v>
      </c>
      <c r="AG280" s="1" t="s">
        <v>115</v>
      </c>
      <c r="AH280" s="1" t="s">
        <v>491</v>
      </c>
      <c r="AI280" s="1" t="s">
        <v>1444</v>
      </c>
      <c r="AJ280" s="3">
        <v>45054</v>
      </c>
      <c r="AK280" s="3">
        <v>45053</v>
      </c>
      <c r="AL280" s="3">
        <v>45054</v>
      </c>
      <c r="AM280" s="3">
        <v>45053</v>
      </c>
      <c r="AN280" s="1" t="s">
        <v>587</v>
      </c>
      <c r="AO280" s="1" t="s">
        <v>1445</v>
      </c>
      <c r="AP280" s="3">
        <v>45059</v>
      </c>
      <c r="AQ280" s="3">
        <v>45061</v>
      </c>
      <c r="AR280" s="3">
        <v>45088</v>
      </c>
      <c r="AS280" s="3"/>
      <c r="AT280" s="1" t="s">
        <v>588</v>
      </c>
      <c r="AU280" s="1" t="s">
        <v>1446</v>
      </c>
      <c r="AV280" s="3">
        <v>45094</v>
      </c>
      <c r="AW280" s="3"/>
      <c r="AX280" s="3">
        <v>45108</v>
      </c>
      <c r="AY280" s="3"/>
      <c r="BB280" s="3"/>
      <c r="BC280" s="3"/>
      <c r="BD280" s="3"/>
      <c r="BE280" s="3"/>
      <c r="BF280" s="3"/>
      <c r="BG280" s="3"/>
      <c r="BH280" s="3"/>
      <c r="BI280" s="3"/>
      <c r="BJ280" s="3">
        <v>9</v>
      </c>
      <c r="BK280" s="3"/>
      <c r="BL280" s="3"/>
      <c r="BM280" s="3"/>
      <c r="BN280" s="3">
        <v>20</v>
      </c>
      <c r="BO280" s="2">
        <v>54</v>
      </c>
      <c r="BP280" s="2">
        <v>-45053</v>
      </c>
      <c r="BQ280" s="2">
        <v>0</v>
      </c>
      <c r="BR280" s="2">
        <v>-45049</v>
      </c>
      <c r="BS280" s="1" t="s">
        <v>278</v>
      </c>
      <c r="BV280" s="2"/>
    </row>
    <row r="281" spans="3:74">
      <c r="C281" s="28">
        <f t="shared" si="61"/>
        <v>1</v>
      </c>
      <c r="D281" s="19" t="str">
        <f t="shared" si="62"/>
        <v>M22345L5BK600</v>
      </c>
      <c r="E281" s="28">
        <f t="shared" si="63"/>
        <v>2</v>
      </c>
      <c r="F281" s="9">
        <f t="shared" si="64"/>
        <v>9660002067</v>
      </c>
      <c r="G281" s="10">
        <f t="shared" si="65"/>
        <v>45049</v>
      </c>
      <c r="H281" s="9" t="str">
        <f t="shared" si="66"/>
        <v>TVC23000180</v>
      </c>
      <c r="I281" s="11" t="str">
        <f t="shared" si="67"/>
        <v>Deco M4(1-pack)(BR)|2.8.0</v>
      </c>
      <c r="J281" s="6" t="str">
        <f t="shared" si="68"/>
        <v>0150804069</v>
      </c>
      <c r="K281" s="12">
        <f t="shared" si="69"/>
        <v>600</v>
      </c>
      <c r="L281" s="12">
        <f t="shared" si="70"/>
        <v>1600</v>
      </c>
      <c r="M281" s="6" t="str">
        <f t="shared" si="71"/>
        <v>M22345L5BK</v>
      </c>
      <c r="N281" s="6" t="str">
        <f t="shared" si="72"/>
        <v>MSKU1478155</v>
      </c>
      <c r="O281" s="13" t="str">
        <f t="shared" si="73"/>
        <v>SUDUN3KSZ001590A</v>
      </c>
      <c r="P281" s="6">
        <f t="shared" si="74"/>
        <v>45108</v>
      </c>
      <c r="Q281" s="6" t="str">
        <f>VLOOKUP(AA281,'[1]TABELA MO'!$D:$D,1,0)</f>
        <v>M22345L5BK</v>
      </c>
      <c r="R281" s="6" t="str">
        <f t="shared" si="75"/>
        <v>PO &gt; ok!</v>
      </c>
      <c r="V281" s="3">
        <v>45049</v>
      </c>
      <c r="W281" s="2"/>
      <c r="X281" s="1" t="s">
        <v>1462</v>
      </c>
      <c r="Y281" s="1" t="s">
        <v>481</v>
      </c>
      <c r="Z281" s="5" t="s">
        <v>482</v>
      </c>
      <c r="AA281" s="1" t="s">
        <v>1463</v>
      </c>
      <c r="AB281" s="2">
        <v>600</v>
      </c>
      <c r="AC281" s="1" t="s">
        <v>1464</v>
      </c>
      <c r="AD281" s="1" t="s">
        <v>1465</v>
      </c>
      <c r="AE281" s="1" t="s">
        <v>1466</v>
      </c>
      <c r="AG281" s="1" t="s">
        <v>115</v>
      </c>
      <c r="AH281" s="1" t="s">
        <v>491</v>
      </c>
      <c r="AI281" s="1" t="s">
        <v>1444</v>
      </c>
      <c r="AJ281" s="3">
        <v>45054</v>
      </c>
      <c r="AK281" s="3">
        <v>45053</v>
      </c>
      <c r="AL281" s="3">
        <v>45054</v>
      </c>
      <c r="AM281" s="3">
        <v>45053</v>
      </c>
      <c r="AN281" s="1" t="s">
        <v>587</v>
      </c>
      <c r="AO281" s="1" t="s">
        <v>1445</v>
      </c>
      <c r="AP281" s="3">
        <v>45059</v>
      </c>
      <c r="AQ281" s="3">
        <v>45061</v>
      </c>
      <c r="AR281" s="3">
        <v>45088</v>
      </c>
      <c r="AS281" s="3"/>
      <c r="AT281" s="1" t="s">
        <v>588</v>
      </c>
      <c r="AU281" s="1" t="s">
        <v>1446</v>
      </c>
      <c r="AV281" s="3">
        <v>45094</v>
      </c>
      <c r="AW281" s="3"/>
      <c r="AX281" s="3">
        <v>45108</v>
      </c>
      <c r="AY281" s="3"/>
      <c r="BB281" s="3"/>
      <c r="BC281" s="3"/>
      <c r="BD281" s="3"/>
      <c r="BE281" s="3"/>
      <c r="BF281" s="3"/>
      <c r="BG281" s="3"/>
      <c r="BH281" s="3"/>
      <c r="BI281" s="3"/>
      <c r="BJ281" s="3">
        <v>9</v>
      </c>
      <c r="BK281" s="3"/>
      <c r="BL281" s="3"/>
      <c r="BM281" s="3"/>
      <c r="BN281" s="3">
        <v>20</v>
      </c>
      <c r="BO281" s="2">
        <v>54</v>
      </c>
      <c r="BP281" s="2">
        <v>-45053</v>
      </c>
      <c r="BQ281" s="2">
        <v>0</v>
      </c>
      <c r="BR281" s="2">
        <v>-45049</v>
      </c>
      <c r="BS281" s="1" t="s">
        <v>278</v>
      </c>
      <c r="BV281" s="2">
        <v>9660002067</v>
      </c>
    </row>
    <row r="282" spans="3:74">
      <c r="C282" s="28">
        <f t="shared" si="61"/>
        <v>1</v>
      </c>
      <c r="D282" s="19" t="str">
        <f t="shared" si="62"/>
        <v>M22345L6BK1000</v>
      </c>
      <c r="E282" s="28">
        <f t="shared" si="63"/>
        <v>2</v>
      </c>
      <c r="F282" s="9">
        <f t="shared" si="64"/>
        <v>9660002067</v>
      </c>
      <c r="G282" s="10">
        <f t="shared" si="65"/>
        <v>45049</v>
      </c>
      <c r="H282" s="9" t="str">
        <f t="shared" si="66"/>
        <v>TVC23000180</v>
      </c>
      <c r="I282" s="11" t="str">
        <f t="shared" si="67"/>
        <v>Deco M4(2-pack)(BR)|2.8.0</v>
      </c>
      <c r="J282" s="6" t="str">
        <f t="shared" si="68"/>
        <v>0150804074</v>
      </c>
      <c r="K282" s="12">
        <f t="shared" si="69"/>
        <v>1000</v>
      </c>
      <c r="L282" s="12">
        <f t="shared" si="70"/>
        <v>1600</v>
      </c>
      <c r="M282" s="6" t="str">
        <f t="shared" si="71"/>
        <v>M22345L6BK</v>
      </c>
      <c r="N282" s="6" t="str">
        <f t="shared" si="72"/>
        <v>MSKU1478155</v>
      </c>
      <c r="O282" s="13" t="str">
        <f t="shared" si="73"/>
        <v>SUDUN3KSZ001590A</v>
      </c>
      <c r="P282" s="6">
        <f t="shared" si="74"/>
        <v>45108</v>
      </c>
      <c r="Q282" s="6" t="str">
        <f>VLOOKUP(AA282,'[1]TABELA MO'!$D:$D,1,0)</f>
        <v>M22345L6BK</v>
      </c>
      <c r="R282" s="6" t="str">
        <f t="shared" si="75"/>
        <v>PO &gt; ok!</v>
      </c>
      <c r="V282" s="3">
        <v>45049</v>
      </c>
      <c r="W282" s="2"/>
      <c r="Y282" s="1" t="s">
        <v>485</v>
      </c>
      <c r="Z282" s="5" t="s">
        <v>486</v>
      </c>
      <c r="AA282" s="1" t="s">
        <v>1467</v>
      </c>
      <c r="AB282" s="2">
        <v>1000</v>
      </c>
      <c r="AG282" s="1" t="s">
        <v>115</v>
      </c>
      <c r="AH282" s="1" t="s">
        <v>491</v>
      </c>
      <c r="AI282" s="1" t="s">
        <v>1444</v>
      </c>
      <c r="AJ282" s="3">
        <v>45054</v>
      </c>
      <c r="AK282" s="3">
        <v>45053</v>
      </c>
      <c r="AL282" s="3">
        <v>45054</v>
      </c>
      <c r="AM282" s="3">
        <v>45053</v>
      </c>
      <c r="AN282" s="1" t="s">
        <v>587</v>
      </c>
      <c r="AO282" s="1" t="s">
        <v>1445</v>
      </c>
      <c r="AP282" s="3">
        <v>45059</v>
      </c>
      <c r="AQ282" s="3">
        <v>45061</v>
      </c>
      <c r="AR282" s="3">
        <v>45088</v>
      </c>
      <c r="AS282" s="3"/>
      <c r="AT282" s="1" t="s">
        <v>588</v>
      </c>
      <c r="AU282" s="1" t="s">
        <v>1446</v>
      </c>
      <c r="AV282" s="3">
        <v>45094</v>
      </c>
      <c r="AW282" s="3"/>
      <c r="AX282" s="3">
        <v>45108</v>
      </c>
      <c r="AY282" s="3"/>
      <c r="BB282" s="3"/>
      <c r="BC282" s="3"/>
      <c r="BD282" s="3"/>
      <c r="BE282" s="3"/>
      <c r="BF282" s="3"/>
      <c r="BG282" s="3"/>
      <c r="BH282" s="3"/>
      <c r="BI282" s="3"/>
      <c r="BJ282" s="3">
        <v>9</v>
      </c>
      <c r="BK282" s="3"/>
      <c r="BL282" s="3"/>
      <c r="BM282" s="3"/>
      <c r="BN282" s="3">
        <v>20</v>
      </c>
      <c r="BO282" s="2">
        <v>54</v>
      </c>
      <c r="BP282" s="2">
        <v>-45053</v>
      </c>
      <c r="BQ282" s="2">
        <v>0</v>
      </c>
      <c r="BR282" s="2">
        <v>-45049</v>
      </c>
      <c r="BS282" s="1" t="s">
        <v>278</v>
      </c>
      <c r="BV282" s="2">
        <v>9660002067</v>
      </c>
    </row>
    <row r="283" spans="3:74">
      <c r="C283" s="28">
        <f t="shared" si="61"/>
        <v>1</v>
      </c>
      <c r="D283" s="19" t="str">
        <f t="shared" si="62"/>
        <v>0BXDGZ-23009海运联络单物料（代工厂原因补料，出货完毕）</v>
      </c>
      <c r="E283" s="28">
        <f t="shared" si="63"/>
        <v>1</v>
      </c>
      <c r="F283" s="9">
        <f t="shared" si="64"/>
        <v>9660002002</v>
      </c>
      <c r="G283" s="10">
        <f t="shared" si="65"/>
        <v>45049</v>
      </c>
      <c r="H283" s="9" t="str">
        <f t="shared" si="66"/>
        <v>TVC23000181</v>
      </c>
      <c r="I283" s="11" t="str">
        <f t="shared" si="67"/>
        <v>BXDGZ-23009海运联络单物料（代工厂原因补料，出货完毕）</v>
      </c>
      <c r="J283" s="6" t="str">
        <f t="shared" si="68"/>
        <v>BXDGZ-23009海运联络单物料（代工厂原因补料，出货完毕）</v>
      </c>
      <c r="K283" s="12" t="str">
        <f t="shared" si="69"/>
        <v>BXDGZ-23009海运联络单物料（代工厂原因补料，出货完毕）</v>
      </c>
      <c r="L283" s="12">
        <f t="shared" si="70"/>
        <v>0</v>
      </c>
      <c r="M283" s="6">
        <f t="shared" si="71"/>
        <v>0</v>
      </c>
      <c r="N283" s="6" t="str">
        <f t="shared" si="72"/>
        <v>MSKU1478155</v>
      </c>
      <c r="O283" s="13" t="str">
        <f t="shared" si="73"/>
        <v>SUDUN3KSZ001590A</v>
      </c>
      <c r="P283" s="6">
        <f t="shared" si="74"/>
        <v>45108</v>
      </c>
      <c r="Q283" s="6" t="e">
        <f>VLOOKUP(AA283,'[1]TABELA MO'!$D:$D,1,0)</f>
        <v>#N/A</v>
      </c>
      <c r="R283" s="6" t="str">
        <f t="shared" si="75"/>
        <v>PO &gt; ok!</v>
      </c>
      <c r="V283" s="3">
        <v>45049</v>
      </c>
      <c r="W283" s="2"/>
      <c r="X283" s="1" t="s">
        <v>1468</v>
      </c>
      <c r="Y283" s="1" t="s">
        <v>1469</v>
      </c>
      <c r="AG283" s="1" t="s">
        <v>115</v>
      </c>
      <c r="AH283" s="1" t="s">
        <v>491</v>
      </c>
      <c r="AI283" s="1" t="s">
        <v>1444</v>
      </c>
      <c r="AJ283" s="3">
        <v>45054</v>
      </c>
      <c r="AK283" s="3">
        <v>45053</v>
      </c>
      <c r="AL283" s="3">
        <v>45054</v>
      </c>
      <c r="AM283" s="3">
        <v>45053</v>
      </c>
      <c r="AN283" s="1" t="s">
        <v>587</v>
      </c>
      <c r="AO283" s="1" t="s">
        <v>1445</v>
      </c>
      <c r="AP283" s="3">
        <v>45059</v>
      </c>
      <c r="AQ283" s="3">
        <v>45061</v>
      </c>
      <c r="AR283" s="3">
        <v>45088</v>
      </c>
      <c r="AS283" s="3"/>
      <c r="AT283" s="1" t="s">
        <v>588</v>
      </c>
      <c r="AU283" s="1" t="s">
        <v>1446</v>
      </c>
      <c r="AV283" s="3">
        <v>45094</v>
      </c>
      <c r="AW283" s="3"/>
      <c r="AX283" s="3">
        <v>45108</v>
      </c>
      <c r="AY283" s="3"/>
      <c r="BB283" s="3"/>
      <c r="BC283" s="3"/>
      <c r="BD283" s="3"/>
      <c r="BE283" s="3"/>
      <c r="BF283" s="3"/>
      <c r="BG283" s="3"/>
      <c r="BH283" s="3"/>
      <c r="BI283" s="3"/>
      <c r="BJ283" s="3">
        <v>9</v>
      </c>
      <c r="BK283" s="3"/>
      <c r="BL283" s="3"/>
      <c r="BM283" s="3"/>
      <c r="BN283" s="3">
        <v>20</v>
      </c>
      <c r="BO283" s="2">
        <v>54</v>
      </c>
      <c r="BP283" s="2">
        <v>-45053</v>
      </c>
      <c r="BQ283" s="2">
        <v>0</v>
      </c>
      <c r="BR283" s="2">
        <v>-45049</v>
      </c>
      <c r="BS283" s="1" t="s">
        <v>278</v>
      </c>
      <c r="BV283" s="2">
        <v>9660002002</v>
      </c>
    </row>
    <row r="284" spans="3:74">
      <c r="C284" s="28">
        <f t="shared" si="61"/>
        <v>1</v>
      </c>
      <c r="D284" s="19" t="str">
        <f t="shared" si="62"/>
        <v>M22344S0BK5800</v>
      </c>
      <c r="E284" s="28">
        <f t="shared" si="63"/>
        <v>1</v>
      </c>
      <c r="F284" s="9" t="str">
        <f t="shared" si="64"/>
        <v>No PO Yet</v>
      </c>
      <c r="G284" s="10">
        <f t="shared" si="65"/>
        <v>45056</v>
      </c>
      <c r="H284" s="9" t="str">
        <f t="shared" si="66"/>
        <v>TVC23000184</v>
      </c>
      <c r="I284" s="11" t="str">
        <f t="shared" si="67"/>
        <v>EX220(BR)|1.28.0</v>
      </c>
      <c r="J284" s="6" t="str">
        <f t="shared" si="68"/>
        <v>0150804046</v>
      </c>
      <c r="K284" s="12">
        <f t="shared" si="69"/>
        <v>5800</v>
      </c>
      <c r="L284" s="12">
        <f t="shared" si="70"/>
        <v>5800</v>
      </c>
      <c r="M284" s="6" t="str">
        <f t="shared" si="71"/>
        <v>M22344S0BK</v>
      </c>
      <c r="N284" s="6" t="str">
        <f t="shared" si="72"/>
        <v>CSNU7184403</v>
      </c>
      <c r="O284" s="13">
        <f t="shared" si="73"/>
        <v>6356514750</v>
      </c>
      <c r="P284" s="6">
        <f t="shared" si="74"/>
        <v>45119</v>
      </c>
      <c r="Q284" s="6" t="e">
        <f>VLOOKUP(AA284,'[1]TABELA MO'!$D:$D,1,0)</f>
        <v>#N/A</v>
      </c>
      <c r="R284" s="6" t="str">
        <f t="shared" si="75"/>
        <v>Create MO</v>
      </c>
      <c r="V284" s="3">
        <v>45056</v>
      </c>
      <c r="W284" s="2">
        <v>87</v>
      </c>
      <c r="X284" s="2" t="s">
        <v>1480</v>
      </c>
      <c r="Y284" s="2" t="s">
        <v>589</v>
      </c>
      <c r="Z284" s="5" t="s">
        <v>566</v>
      </c>
      <c r="AA284" s="2" t="s">
        <v>1481</v>
      </c>
      <c r="AB284" s="2">
        <v>5800</v>
      </c>
      <c r="AC284" s="2">
        <v>6356514750</v>
      </c>
      <c r="AD284" s="1" t="s">
        <v>1482</v>
      </c>
      <c r="AE284" s="1" t="s">
        <v>1483</v>
      </c>
      <c r="AF284" s="1">
        <v>6356514750</v>
      </c>
      <c r="AG284" s="1" t="s">
        <v>890</v>
      </c>
      <c r="AH284" s="1" t="s">
        <v>891</v>
      </c>
      <c r="AI284" s="1" t="s">
        <v>1484</v>
      </c>
      <c r="AJ284" s="3">
        <v>45062</v>
      </c>
      <c r="AK284" s="3">
        <v>45063</v>
      </c>
      <c r="AL284" s="3">
        <v>45101</v>
      </c>
      <c r="AM284" s="3"/>
      <c r="AN284" s="1" t="s">
        <v>882</v>
      </c>
      <c r="AO284" s="1" t="s">
        <v>1485</v>
      </c>
      <c r="AP284" s="3">
        <v>45110</v>
      </c>
      <c r="AQ284" s="3"/>
      <c r="AR284" s="3">
        <v>45119</v>
      </c>
      <c r="AS284" s="3"/>
      <c r="AV284" s="3"/>
      <c r="AW284" s="3"/>
      <c r="AX284" s="3"/>
      <c r="AY284" s="3"/>
      <c r="BB284" s="3"/>
      <c r="BC284" s="3"/>
      <c r="BD284" s="3"/>
      <c r="BE284" s="3"/>
      <c r="BF284" s="3"/>
      <c r="BG284" s="3"/>
      <c r="BH284" s="3"/>
      <c r="BI284" s="3"/>
      <c r="BJ284" s="3">
        <v>9</v>
      </c>
      <c r="BK284" s="3"/>
      <c r="BL284" s="3"/>
      <c r="BM284" s="3"/>
      <c r="BN284" s="3">
        <v>20</v>
      </c>
      <c r="BO284" s="2">
        <v>57</v>
      </c>
      <c r="BP284" s="2">
        <v>-45063</v>
      </c>
      <c r="BQ284" s="2">
        <v>0</v>
      </c>
      <c r="BR284" s="2">
        <v>-45056</v>
      </c>
      <c r="BS284" s="1" t="s">
        <v>278</v>
      </c>
      <c r="BV284" s="2"/>
    </row>
    <row r="285" spans="3:74">
      <c r="C285" s="28">
        <f t="shared" si="61"/>
        <v>1</v>
      </c>
      <c r="D285" s="19" t="str">
        <f t="shared" si="62"/>
        <v>M22344S1BK5800</v>
      </c>
      <c r="E285" s="28">
        <f t="shared" si="63"/>
        <v>1</v>
      </c>
      <c r="F285" s="9" t="str">
        <f t="shared" si="64"/>
        <v>No PO Yet</v>
      </c>
      <c r="G285" s="10">
        <f t="shared" si="65"/>
        <v>45056</v>
      </c>
      <c r="H285" s="9" t="str">
        <f t="shared" si="66"/>
        <v>TVC23000185</v>
      </c>
      <c r="I285" s="11" t="str">
        <f t="shared" si="67"/>
        <v>EX220(BR)|1.28.0</v>
      </c>
      <c r="J285" s="6" t="str">
        <f t="shared" si="68"/>
        <v>0150804046</v>
      </c>
      <c r="K285" s="12">
        <f t="shared" si="69"/>
        <v>5800</v>
      </c>
      <c r="L285" s="12">
        <f t="shared" si="70"/>
        <v>5800</v>
      </c>
      <c r="M285" s="6" t="str">
        <f t="shared" si="71"/>
        <v>M22344S1BK</v>
      </c>
      <c r="N285" s="6" t="str">
        <f t="shared" si="72"/>
        <v>OOCU8377943</v>
      </c>
      <c r="O285" s="13">
        <f t="shared" si="73"/>
        <v>6356514750</v>
      </c>
      <c r="P285" s="6">
        <f t="shared" si="74"/>
        <v>45119</v>
      </c>
      <c r="Q285" s="6" t="e">
        <f>VLOOKUP(AA285,'[1]TABELA MO'!$D:$D,1,0)</f>
        <v>#N/A</v>
      </c>
      <c r="R285" s="6" t="str">
        <f t="shared" si="75"/>
        <v>Create MO</v>
      </c>
      <c r="V285" s="3">
        <v>45056</v>
      </c>
      <c r="W285" s="2"/>
      <c r="X285" s="2" t="s">
        <v>1486</v>
      </c>
      <c r="Y285" s="2" t="s">
        <v>589</v>
      </c>
      <c r="Z285" s="5" t="s">
        <v>566</v>
      </c>
      <c r="AA285" s="2" t="s">
        <v>1487</v>
      </c>
      <c r="AB285" s="2">
        <v>5800</v>
      </c>
      <c r="AC285" s="2">
        <v>6356514751</v>
      </c>
      <c r="AD285" s="1" t="s">
        <v>1488</v>
      </c>
      <c r="AE285" s="1" t="s">
        <v>1489</v>
      </c>
      <c r="AG285" s="1" t="s">
        <v>890</v>
      </c>
      <c r="AH285" s="1" t="s">
        <v>891</v>
      </c>
      <c r="AI285" s="1" t="s">
        <v>1484</v>
      </c>
      <c r="AJ285" s="3">
        <v>45062</v>
      </c>
      <c r="AK285" s="3">
        <v>45063</v>
      </c>
      <c r="AL285" s="3">
        <v>45101</v>
      </c>
      <c r="AM285" s="3"/>
      <c r="AN285" s="1" t="s">
        <v>882</v>
      </c>
      <c r="AO285" s="1" t="s">
        <v>1485</v>
      </c>
      <c r="AP285" s="3">
        <v>45110</v>
      </c>
      <c r="AQ285" s="3"/>
      <c r="AR285" s="3">
        <v>45119</v>
      </c>
      <c r="AS285" s="3"/>
      <c r="AV285" s="3"/>
      <c r="AW285" s="3"/>
      <c r="AX285" s="3"/>
      <c r="AY285" s="3"/>
      <c r="BB285" s="3"/>
      <c r="BC285" s="3"/>
      <c r="BD285" s="3"/>
      <c r="BE285" s="3"/>
      <c r="BF285" s="3"/>
      <c r="BG285" s="3"/>
      <c r="BH285" s="3"/>
      <c r="BI285" s="3"/>
      <c r="BJ285" s="3">
        <v>9</v>
      </c>
      <c r="BK285" s="3"/>
      <c r="BL285" s="3"/>
      <c r="BM285" s="3"/>
      <c r="BN285" s="3">
        <v>20</v>
      </c>
      <c r="BO285" s="2">
        <v>57</v>
      </c>
      <c r="BP285" s="2">
        <v>-45063</v>
      </c>
      <c r="BQ285" s="2">
        <v>0</v>
      </c>
      <c r="BR285" s="2">
        <v>-45056</v>
      </c>
      <c r="BS285" s="1" t="s">
        <v>278</v>
      </c>
      <c r="BV285" s="2"/>
    </row>
    <row r="286" spans="3:74">
      <c r="C286" s="28">
        <f t="shared" si="61"/>
        <v>1</v>
      </c>
      <c r="D286" s="19" t="str">
        <f t="shared" si="62"/>
        <v>M22346A6BK5800</v>
      </c>
      <c r="E286" s="28">
        <f t="shared" si="63"/>
        <v>1</v>
      </c>
      <c r="F286" s="9" t="str">
        <f t="shared" si="64"/>
        <v>No PO Yet</v>
      </c>
      <c r="G286" s="10">
        <f t="shared" si="65"/>
        <v>45056</v>
      </c>
      <c r="H286" s="9" t="str">
        <f t="shared" si="66"/>
        <v>TVC23000186</v>
      </c>
      <c r="I286" s="11" t="str">
        <f t="shared" si="67"/>
        <v>EX220(BR)|1.28.0</v>
      </c>
      <c r="J286" s="6" t="str">
        <f t="shared" si="68"/>
        <v>0150804046</v>
      </c>
      <c r="K286" s="12">
        <f t="shared" si="69"/>
        <v>5800</v>
      </c>
      <c r="L286" s="12">
        <f t="shared" si="70"/>
        <v>5800</v>
      </c>
      <c r="M286" s="6" t="str">
        <f t="shared" si="71"/>
        <v>M22346A6BK</v>
      </c>
      <c r="N286" s="6" t="str">
        <f t="shared" si="72"/>
        <v>CSNU7491647</v>
      </c>
      <c r="O286" s="13">
        <f t="shared" si="73"/>
        <v>6356514750</v>
      </c>
      <c r="P286" s="6">
        <f t="shared" si="74"/>
        <v>45119</v>
      </c>
      <c r="Q286" s="6" t="e">
        <f>VLOOKUP(AA286,'[1]TABELA MO'!$D:$D,1,0)</f>
        <v>#N/A</v>
      </c>
      <c r="R286" s="6" t="str">
        <f t="shared" si="75"/>
        <v>Create MO</v>
      </c>
      <c r="V286" s="3">
        <v>45056</v>
      </c>
      <c r="W286" s="2"/>
      <c r="X286" s="1" t="s">
        <v>1490</v>
      </c>
      <c r="Y286" s="2" t="s">
        <v>589</v>
      </c>
      <c r="Z286" s="5" t="s">
        <v>566</v>
      </c>
      <c r="AA286" s="2" t="s">
        <v>1491</v>
      </c>
      <c r="AB286" s="2">
        <v>5800</v>
      </c>
      <c r="AC286" s="2">
        <v>6356514752</v>
      </c>
      <c r="AD286" s="1" t="s">
        <v>1492</v>
      </c>
      <c r="AE286" s="1" t="s">
        <v>1493</v>
      </c>
      <c r="AG286" s="1" t="s">
        <v>890</v>
      </c>
      <c r="AH286" s="1" t="s">
        <v>891</v>
      </c>
      <c r="AI286" s="1" t="s">
        <v>1484</v>
      </c>
      <c r="AJ286" s="3">
        <v>45062</v>
      </c>
      <c r="AK286" s="3">
        <v>45063</v>
      </c>
      <c r="AL286" s="3">
        <v>45101</v>
      </c>
      <c r="AM286" s="3"/>
      <c r="AN286" s="1" t="s">
        <v>882</v>
      </c>
      <c r="AO286" s="1" t="s">
        <v>1485</v>
      </c>
      <c r="AP286" s="3">
        <v>45110</v>
      </c>
      <c r="AQ286" s="3"/>
      <c r="AR286" s="3">
        <v>45119</v>
      </c>
      <c r="AS286" s="3"/>
      <c r="AV286" s="3"/>
      <c r="AW286" s="3"/>
      <c r="AX286" s="3"/>
      <c r="AY286" s="3"/>
      <c r="BB286" s="3"/>
      <c r="BC286" s="3"/>
      <c r="BD286" s="3"/>
      <c r="BE286" s="3"/>
      <c r="BF286" s="3"/>
      <c r="BG286" s="3"/>
      <c r="BH286" s="3"/>
      <c r="BI286" s="3"/>
      <c r="BJ286" s="3">
        <v>9</v>
      </c>
      <c r="BK286" s="3"/>
      <c r="BL286" s="3"/>
      <c r="BM286" s="3"/>
      <c r="BN286" s="3">
        <v>20</v>
      </c>
      <c r="BO286" s="2">
        <v>57</v>
      </c>
      <c r="BP286" s="2">
        <v>-45063</v>
      </c>
      <c r="BQ286" s="2">
        <v>0</v>
      </c>
      <c r="BR286" s="2">
        <v>-45056</v>
      </c>
      <c r="BS286" s="1" t="s">
        <v>278</v>
      </c>
      <c r="BV286" s="2"/>
    </row>
    <row r="287" spans="3:74">
      <c r="C287" s="28">
        <f t="shared" si="61"/>
        <v>1</v>
      </c>
      <c r="D287" s="19" t="str">
        <f t="shared" si="62"/>
        <v>M22346A7BK5800</v>
      </c>
      <c r="E287" s="28">
        <f t="shared" si="63"/>
        <v>1</v>
      </c>
      <c r="F287" s="9" t="str">
        <f t="shared" si="64"/>
        <v>No PO Yet</v>
      </c>
      <c r="G287" s="10">
        <f t="shared" si="65"/>
        <v>45056</v>
      </c>
      <c r="H287" s="9" t="str">
        <f t="shared" si="66"/>
        <v>TVC23000187</v>
      </c>
      <c r="I287" s="11" t="str">
        <f t="shared" si="67"/>
        <v>EX220(BR)|1.8.0</v>
      </c>
      <c r="J287" s="6" t="str">
        <f t="shared" si="68"/>
        <v>0150804185</v>
      </c>
      <c r="K287" s="12">
        <f t="shared" si="69"/>
        <v>5800</v>
      </c>
      <c r="L287" s="12">
        <f t="shared" si="70"/>
        <v>5800</v>
      </c>
      <c r="M287" s="6" t="str">
        <f t="shared" si="71"/>
        <v>M22346A7BK</v>
      </c>
      <c r="N287" s="6" t="str">
        <f t="shared" si="72"/>
        <v>TRHU4693427</v>
      </c>
      <c r="O287" s="13">
        <f t="shared" si="73"/>
        <v>6356514750</v>
      </c>
      <c r="P287" s="6">
        <f t="shared" si="74"/>
        <v>45119</v>
      </c>
      <c r="Q287" s="6" t="e">
        <f>VLOOKUP(AA287,'[1]TABELA MO'!$D:$D,1,0)</f>
        <v>#N/A</v>
      </c>
      <c r="R287" s="6" t="str">
        <f t="shared" si="75"/>
        <v>Create MO</v>
      </c>
      <c r="V287" s="3">
        <v>45056</v>
      </c>
      <c r="W287" s="2"/>
      <c r="X287" s="1" t="s">
        <v>1494</v>
      </c>
      <c r="Y287" s="2" t="s">
        <v>1332</v>
      </c>
      <c r="Z287" s="5" t="s">
        <v>1333</v>
      </c>
      <c r="AA287" s="2" t="s">
        <v>1495</v>
      </c>
      <c r="AB287" s="2">
        <v>5800</v>
      </c>
      <c r="AC287" s="2">
        <v>6356514753</v>
      </c>
      <c r="AD287" s="1" t="s">
        <v>1496</v>
      </c>
      <c r="AE287" s="1" t="s">
        <v>1497</v>
      </c>
      <c r="AG287" s="1" t="s">
        <v>890</v>
      </c>
      <c r="AH287" s="1" t="s">
        <v>891</v>
      </c>
      <c r="AI287" s="1" t="s">
        <v>1484</v>
      </c>
      <c r="AJ287" s="3">
        <v>45062</v>
      </c>
      <c r="AK287" s="3">
        <v>45063</v>
      </c>
      <c r="AL287" s="3">
        <v>45101</v>
      </c>
      <c r="AM287" s="3"/>
      <c r="AN287" s="1" t="s">
        <v>882</v>
      </c>
      <c r="AO287" s="1" t="s">
        <v>1485</v>
      </c>
      <c r="AP287" s="3">
        <v>45110</v>
      </c>
      <c r="AQ287" s="3"/>
      <c r="AR287" s="3">
        <v>45119</v>
      </c>
      <c r="AS287" s="3"/>
      <c r="AV287" s="3"/>
      <c r="AW287" s="3"/>
      <c r="AX287" s="3"/>
      <c r="AY287" s="3"/>
      <c r="BB287" s="3"/>
      <c r="BC287" s="3"/>
      <c r="BD287" s="3"/>
      <c r="BE287" s="3"/>
      <c r="BF287" s="3"/>
      <c r="BG287" s="3"/>
      <c r="BH287" s="3"/>
      <c r="BI287" s="3"/>
      <c r="BJ287" s="3">
        <v>9</v>
      </c>
      <c r="BK287" s="3"/>
      <c r="BL287" s="3"/>
      <c r="BM287" s="3"/>
      <c r="BN287" s="3">
        <v>20</v>
      </c>
      <c r="BO287" s="2">
        <v>57</v>
      </c>
      <c r="BP287" s="2">
        <v>-45063</v>
      </c>
      <c r="BQ287" s="2">
        <v>0</v>
      </c>
      <c r="BR287" s="2">
        <v>-45056</v>
      </c>
      <c r="BS287" s="1" t="s">
        <v>278</v>
      </c>
      <c r="BV287" s="2"/>
    </row>
    <row r="288" spans="3:74">
      <c r="C288" s="28">
        <f t="shared" si="61"/>
        <v>1</v>
      </c>
      <c r="D288" s="19" t="str">
        <f t="shared" si="62"/>
        <v>M22346A8BK6000</v>
      </c>
      <c r="E288" s="28">
        <f t="shared" si="63"/>
        <v>1</v>
      </c>
      <c r="F288" s="9" t="str">
        <f t="shared" si="64"/>
        <v>No PO Yet</v>
      </c>
      <c r="G288" s="10">
        <f t="shared" si="65"/>
        <v>45056</v>
      </c>
      <c r="H288" s="9" t="str">
        <f t="shared" si="66"/>
        <v>TVC23000188</v>
      </c>
      <c r="I288" s="11" t="str">
        <f t="shared" si="67"/>
        <v>MR70X(BR)|1.8.0</v>
      </c>
      <c r="J288" s="6" t="str">
        <f t="shared" si="68"/>
        <v>0850800106</v>
      </c>
      <c r="K288" s="12">
        <f t="shared" si="69"/>
        <v>6000</v>
      </c>
      <c r="L288" s="12">
        <f t="shared" si="70"/>
        <v>6000</v>
      </c>
      <c r="M288" s="6" t="str">
        <f t="shared" si="71"/>
        <v>M22346A8BK</v>
      </c>
      <c r="N288" s="6" t="str">
        <f t="shared" si="72"/>
        <v xml:space="preserve">CSNU8515105 </v>
      </c>
      <c r="O288" s="13">
        <f t="shared" si="73"/>
        <v>6356514754</v>
      </c>
      <c r="P288" s="6">
        <f t="shared" si="74"/>
        <v>45119</v>
      </c>
      <c r="Q288" s="6" t="e">
        <f>VLOOKUP(AA288,'[1]TABELA MO'!$D:$D,1,0)</f>
        <v>#N/A</v>
      </c>
      <c r="R288" s="6" t="str">
        <f t="shared" si="75"/>
        <v>Create MO</v>
      </c>
      <c r="V288" s="3">
        <v>45056</v>
      </c>
      <c r="W288" s="2">
        <v>88</v>
      </c>
      <c r="X288" s="1" t="s">
        <v>1498</v>
      </c>
      <c r="Y288" s="2" t="s">
        <v>104</v>
      </c>
      <c r="Z288" s="5" t="s">
        <v>105</v>
      </c>
      <c r="AA288" s="1" t="s">
        <v>1499</v>
      </c>
      <c r="AB288" s="2">
        <v>6000</v>
      </c>
      <c r="AC288" s="1">
        <v>6356514754</v>
      </c>
      <c r="AD288" s="1" t="s">
        <v>1500</v>
      </c>
      <c r="AE288" s="1" t="s">
        <v>1501</v>
      </c>
      <c r="AF288" s="1">
        <v>6356514754</v>
      </c>
      <c r="AG288" s="1" t="s">
        <v>890</v>
      </c>
      <c r="AH288" s="1" t="s">
        <v>891</v>
      </c>
      <c r="AI288" s="1" t="s">
        <v>1484</v>
      </c>
      <c r="AJ288" s="3">
        <v>45062</v>
      </c>
      <c r="AK288" s="3">
        <v>45063</v>
      </c>
      <c r="AL288" s="3">
        <v>45101</v>
      </c>
      <c r="AM288" s="3"/>
      <c r="AN288" s="1" t="s">
        <v>882</v>
      </c>
      <c r="AO288" s="1" t="s">
        <v>1485</v>
      </c>
      <c r="AP288" s="3">
        <v>45110</v>
      </c>
      <c r="AQ288" s="3"/>
      <c r="AR288" s="3">
        <v>45119</v>
      </c>
      <c r="AS288" s="3"/>
      <c r="AV288" s="3"/>
      <c r="AW288" s="3"/>
      <c r="AX288" s="3"/>
      <c r="AY288" s="3"/>
      <c r="BB288" s="3"/>
      <c r="BC288" s="3"/>
      <c r="BD288" s="3"/>
      <c r="BE288" s="3"/>
      <c r="BF288" s="3"/>
      <c r="BG288" s="3"/>
      <c r="BH288" s="3"/>
      <c r="BI288" s="3"/>
      <c r="BJ288" s="3">
        <v>9</v>
      </c>
      <c r="BK288" s="3"/>
      <c r="BL288" s="3"/>
      <c r="BM288" s="3"/>
      <c r="BN288" s="3">
        <v>20</v>
      </c>
      <c r="BO288" s="2">
        <v>57</v>
      </c>
      <c r="BP288" s="2">
        <v>-45063</v>
      </c>
      <c r="BQ288" s="2">
        <v>0</v>
      </c>
      <c r="BR288" s="2">
        <v>-45056</v>
      </c>
      <c r="BS288" s="1" t="s">
        <v>278</v>
      </c>
      <c r="BV288" s="2"/>
    </row>
    <row r="289" spans="3:74">
      <c r="C289" s="28">
        <f t="shared" si="61"/>
        <v>1</v>
      </c>
      <c r="D289" s="19" t="str">
        <f t="shared" si="62"/>
        <v>0设备物资买卖（代工厂购买）</v>
      </c>
      <c r="E289" s="28">
        <f t="shared" si="63"/>
        <v>1</v>
      </c>
      <c r="F289" s="9" t="str">
        <f t="shared" si="64"/>
        <v>No PO Yet</v>
      </c>
      <c r="G289" s="10">
        <f t="shared" si="65"/>
        <v>45056</v>
      </c>
      <c r="H289" s="9" t="str">
        <f t="shared" si="66"/>
        <v>TVC23E00007</v>
      </c>
      <c r="I289" s="11" t="str">
        <f t="shared" si="67"/>
        <v>设备物资买卖（代工厂购买）</v>
      </c>
      <c r="J289" s="6" t="str">
        <f t="shared" si="68"/>
        <v>设备物资买卖（代工厂购买）</v>
      </c>
      <c r="K289" s="12" t="str">
        <f t="shared" si="69"/>
        <v>设备物资买卖（代工厂购买）</v>
      </c>
      <c r="L289" s="12">
        <f t="shared" si="70"/>
        <v>0</v>
      </c>
      <c r="M289" s="6">
        <f t="shared" si="71"/>
        <v>0</v>
      </c>
      <c r="N289" s="6" t="str">
        <f t="shared" si="72"/>
        <v xml:space="preserve">CSNU8515105 </v>
      </c>
      <c r="O289" s="13">
        <f t="shared" si="73"/>
        <v>6356514754</v>
      </c>
      <c r="P289" s="6">
        <f t="shared" si="74"/>
        <v>45119</v>
      </c>
      <c r="Q289" s="6" t="e">
        <f>VLOOKUP(AA289,'[1]TABELA MO'!$D:$D,1,0)</f>
        <v>#N/A</v>
      </c>
      <c r="R289" s="6" t="str">
        <f t="shared" si="75"/>
        <v>Create MO</v>
      </c>
      <c r="V289" s="1">
        <v>45056</v>
      </c>
      <c r="W289" s="2">
        <v>89</v>
      </c>
      <c r="X289" s="1" t="s">
        <v>1502</v>
      </c>
      <c r="Y289" s="1" t="s">
        <v>1503</v>
      </c>
      <c r="AG289" s="1" t="s">
        <v>890</v>
      </c>
      <c r="AH289" s="1" t="s">
        <v>891</v>
      </c>
      <c r="AI289" s="1" t="s">
        <v>1484</v>
      </c>
      <c r="AJ289" s="1">
        <v>45062</v>
      </c>
      <c r="AK289" s="1">
        <v>45063</v>
      </c>
      <c r="AL289" s="1">
        <v>45101</v>
      </c>
      <c r="AN289" s="1" t="s">
        <v>882</v>
      </c>
      <c r="AO289" s="1" t="s">
        <v>1485</v>
      </c>
      <c r="AP289" s="1">
        <v>45110</v>
      </c>
      <c r="AR289" s="1">
        <v>45119</v>
      </c>
      <c r="BJ289" s="1">
        <v>9</v>
      </c>
      <c r="BN289" s="1">
        <v>20</v>
      </c>
      <c r="BO289" s="1">
        <v>57</v>
      </c>
      <c r="BP289" s="1">
        <v>-45063</v>
      </c>
      <c r="BQ289" s="1">
        <v>0</v>
      </c>
      <c r="BR289" s="1">
        <v>-45056</v>
      </c>
      <c r="BS289" s="1" t="s">
        <v>278</v>
      </c>
      <c r="BV289" s="2"/>
    </row>
    <row r="290" spans="3:74">
      <c r="C290" s="28">
        <f t="shared" si="61"/>
        <v>1</v>
      </c>
      <c r="D290" s="19" t="str">
        <f t="shared" si="62"/>
        <v>0设备物资买卖（TP赠送）</v>
      </c>
      <c r="E290" s="28">
        <f t="shared" si="63"/>
        <v>1</v>
      </c>
      <c r="F290" s="9" t="str">
        <f t="shared" si="64"/>
        <v>No PO Yet</v>
      </c>
      <c r="G290" s="10">
        <f t="shared" si="65"/>
        <v>45056</v>
      </c>
      <c r="H290" s="9" t="str">
        <f t="shared" si="66"/>
        <v>TVC23E00008</v>
      </c>
      <c r="I290" s="11" t="str">
        <f t="shared" si="67"/>
        <v>设备物资买卖（TP赠送）</v>
      </c>
      <c r="J290" s="6" t="str">
        <f t="shared" si="68"/>
        <v>设备物资买卖（TP赠送）</v>
      </c>
      <c r="K290" s="12" t="str">
        <f t="shared" si="69"/>
        <v>设备物资买卖（TP赠送）</v>
      </c>
      <c r="L290" s="12">
        <f t="shared" si="70"/>
        <v>0</v>
      </c>
      <c r="M290" s="6">
        <f t="shared" si="71"/>
        <v>0</v>
      </c>
      <c r="N290" s="6" t="str">
        <f t="shared" si="72"/>
        <v xml:space="preserve">CSNU8515105 </v>
      </c>
      <c r="O290" s="13">
        <f t="shared" si="73"/>
        <v>6356514759</v>
      </c>
      <c r="P290" s="6">
        <f t="shared" si="74"/>
        <v>45119</v>
      </c>
      <c r="Q290" s="6" t="e">
        <f>VLOOKUP(AA290,'[1]TABELA MO'!$D:$D,1,0)</f>
        <v>#N/A</v>
      </c>
      <c r="R290" s="6" t="str">
        <f t="shared" si="75"/>
        <v>Create MO</v>
      </c>
      <c r="V290" s="1">
        <v>45056</v>
      </c>
      <c r="X290" s="1" t="s">
        <v>1504</v>
      </c>
      <c r="Y290" s="1" t="s">
        <v>1505</v>
      </c>
      <c r="AF290" s="1">
        <v>6356514759</v>
      </c>
      <c r="AG290" s="1" t="s">
        <v>890</v>
      </c>
      <c r="AH290" s="1" t="s">
        <v>891</v>
      </c>
      <c r="AI290" s="1" t="s">
        <v>1484</v>
      </c>
      <c r="AJ290" s="1">
        <v>45062</v>
      </c>
      <c r="AK290" s="1">
        <v>45063</v>
      </c>
      <c r="AL290" s="1">
        <v>45101</v>
      </c>
      <c r="AN290" s="1" t="s">
        <v>882</v>
      </c>
      <c r="AO290" s="1" t="s">
        <v>1485</v>
      </c>
      <c r="AP290" s="1">
        <v>45110</v>
      </c>
      <c r="AR290" s="1">
        <v>45119</v>
      </c>
      <c r="BJ290" s="1">
        <v>9</v>
      </c>
      <c r="BN290" s="1">
        <v>20</v>
      </c>
      <c r="BO290" s="1">
        <v>57</v>
      </c>
      <c r="BP290" s="1">
        <v>-45063</v>
      </c>
      <c r="BQ290" s="1">
        <v>0</v>
      </c>
      <c r="BR290" s="1">
        <v>-45056</v>
      </c>
      <c r="BS290" s="1" t="s">
        <v>278</v>
      </c>
      <c r="BV290" s="2"/>
    </row>
    <row r="291" spans="3:74">
      <c r="C291" s="28">
        <f t="shared" si="61"/>
        <v>1</v>
      </c>
      <c r="D291" s="19" t="str">
        <f t="shared" si="62"/>
        <v>M22344R6BK7100</v>
      </c>
      <c r="E291" s="28">
        <f t="shared" si="63"/>
        <v>1</v>
      </c>
      <c r="F291" s="9" t="str">
        <f t="shared" si="64"/>
        <v>No PO Yet</v>
      </c>
      <c r="G291" s="10">
        <f t="shared" si="65"/>
        <v>45063</v>
      </c>
      <c r="H291" s="9" t="str">
        <f t="shared" si="66"/>
        <v>TVC23000200</v>
      </c>
      <c r="I291" s="11" t="str">
        <f t="shared" si="67"/>
        <v>EC220-G5(BR)|3.8.0</v>
      </c>
      <c r="J291" s="6" t="str">
        <f t="shared" si="68"/>
        <v>0150803952</v>
      </c>
      <c r="K291" s="12">
        <f t="shared" si="69"/>
        <v>7100</v>
      </c>
      <c r="L291" s="12">
        <f t="shared" si="70"/>
        <v>7100</v>
      </c>
      <c r="M291" s="6" t="str">
        <f t="shared" si="71"/>
        <v>M22344R6BK</v>
      </c>
      <c r="N291" s="6" t="str">
        <f t="shared" si="72"/>
        <v>GCXU5797190</v>
      </c>
      <c r="O291" s="13" t="str">
        <f t="shared" si="73"/>
        <v>SUDUN3KSZ001780A</v>
      </c>
      <c r="P291" s="6">
        <f t="shared" si="74"/>
        <v>45122</v>
      </c>
      <c r="Q291" s="6" t="e">
        <f>VLOOKUP(AA291,'[1]TABELA MO'!$D:$D,1,0)</f>
        <v>#N/A</v>
      </c>
      <c r="R291" s="6" t="str">
        <f t="shared" si="75"/>
        <v>Create MO</v>
      </c>
      <c r="V291" s="1">
        <v>45063</v>
      </c>
      <c r="W291" s="1">
        <v>90</v>
      </c>
      <c r="X291" s="1" t="s">
        <v>1515</v>
      </c>
      <c r="Y291" s="1" t="s">
        <v>171</v>
      </c>
      <c r="Z291" s="1" t="s">
        <v>178</v>
      </c>
      <c r="AA291" s="1" t="s">
        <v>1516</v>
      </c>
      <c r="AB291" s="1">
        <v>7100</v>
      </c>
      <c r="AC291" s="1" t="s">
        <v>1517</v>
      </c>
      <c r="AD291" s="1" t="s">
        <v>1518</v>
      </c>
      <c r="AE291" s="1" t="s">
        <v>1519</v>
      </c>
      <c r="AF291" s="1" t="s">
        <v>1520</v>
      </c>
      <c r="AG291" s="1" t="s">
        <v>115</v>
      </c>
      <c r="AH291" s="1" t="s">
        <v>491</v>
      </c>
      <c r="AI291" s="1" t="s">
        <v>1521</v>
      </c>
      <c r="AJ291" s="1">
        <v>45068</v>
      </c>
      <c r="AK291" s="1">
        <v>45068</v>
      </c>
      <c r="AL291" s="1">
        <v>45068</v>
      </c>
      <c r="AM291" s="1">
        <v>45068</v>
      </c>
      <c r="AN291" s="1" t="s">
        <v>587</v>
      </c>
      <c r="AO291" s="1" t="s">
        <v>1522</v>
      </c>
      <c r="AP291" s="1">
        <v>45073</v>
      </c>
      <c r="AR291" s="1">
        <v>45104</v>
      </c>
      <c r="AT291" s="1" t="s">
        <v>588</v>
      </c>
      <c r="AU291" s="1" t="s">
        <v>1523</v>
      </c>
      <c r="AV291" s="1">
        <v>45108</v>
      </c>
      <c r="AX291" s="1">
        <v>45122</v>
      </c>
      <c r="BJ291" s="1">
        <v>9</v>
      </c>
      <c r="BN291" s="1">
        <v>20</v>
      </c>
      <c r="BO291" s="1">
        <v>54</v>
      </c>
      <c r="BP291" s="1">
        <v>-45068</v>
      </c>
      <c r="BQ291" s="1">
        <v>0</v>
      </c>
      <c r="BR291" s="1">
        <v>-45063</v>
      </c>
      <c r="BS291" s="1" t="s">
        <v>278</v>
      </c>
    </row>
    <row r="292" spans="3:74">
      <c r="C292" s="28">
        <f t="shared" si="61"/>
        <v>1</v>
      </c>
      <c r="D292" s="19" t="str">
        <f t="shared" si="62"/>
        <v>M22344R7BK7100</v>
      </c>
      <c r="E292" s="28">
        <f t="shared" si="63"/>
        <v>1</v>
      </c>
      <c r="F292" s="9" t="str">
        <f t="shared" si="64"/>
        <v>No PO Yet</v>
      </c>
      <c r="G292" s="10">
        <f t="shared" si="65"/>
        <v>45063</v>
      </c>
      <c r="H292" s="9" t="str">
        <f t="shared" si="66"/>
        <v>TVC23000201</v>
      </c>
      <c r="I292" s="11" t="str">
        <f t="shared" si="67"/>
        <v>EC220-G5(BR)|3.8.0</v>
      </c>
      <c r="J292" s="6" t="str">
        <f t="shared" si="68"/>
        <v>0150803952</v>
      </c>
      <c r="K292" s="12">
        <f t="shared" si="69"/>
        <v>7100</v>
      </c>
      <c r="L292" s="12">
        <f t="shared" si="70"/>
        <v>7100</v>
      </c>
      <c r="M292" s="6" t="str">
        <f t="shared" si="71"/>
        <v>M22344R7BK</v>
      </c>
      <c r="N292" s="6" t="str">
        <f t="shared" si="72"/>
        <v>MRSU6370966</v>
      </c>
      <c r="O292" s="13" t="str">
        <f t="shared" si="73"/>
        <v>SUDUN3KSZ001780A</v>
      </c>
      <c r="P292" s="6">
        <f t="shared" si="74"/>
        <v>45122</v>
      </c>
      <c r="Q292" s="6" t="e">
        <f>VLOOKUP(AA292,'[1]TABELA MO'!$D:$D,1,0)</f>
        <v>#N/A</v>
      </c>
      <c r="R292" s="6" t="str">
        <f t="shared" si="75"/>
        <v>Create MO</v>
      </c>
      <c r="V292" s="1">
        <v>45063</v>
      </c>
      <c r="X292" s="1" t="s">
        <v>1524</v>
      </c>
      <c r="Y292" s="1" t="s">
        <v>171</v>
      </c>
      <c r="Z292" s="1" t="s">
        <v>178</v>
      </c>
      <c r="AA292" s="1" t="s">
        <v>1525</v>
      </c>
      <c r="AB292" s="1">
        <v>7100</v>
      </c>
      <c r="AC292" s="1" t="s">
        <v>1526</v>
      </c>
      <c r="AD292" s="1" t="s">
        <v>1527</v>
      </c>
      <c r="AE292" s="1" t="s">
        <v>1528</v>
      </c>
      <c r="AG292" s="1" t="s">
        <v>115</v>
      </c>
      <c r="AH292" s="1" t="s">
        <v>491</v>
      </c>
      <c r="AI292" s="1" t="s">
        <v>1521</v>
      </c>
      <c r="AJ292" s="1">
        <v>45068</v>
      </c>
      <c r="AK292" s="1">
        <v>45068</v>
      </c>
      <c r="AL292" s="1">
        <v>45068</v>
      </c>
      <c r="AM292" s="1">
        <v>45068</v>
      </c>
      <c r="AN292" s="1" t="s">
        <v>587</v>
      </c>
      <c r="AO292" s="1" t="s">
        <v>1522</v>
      </c>
      <c r="AP292" s="1">
        <v>45073</v>
      </c>
      <c r="AR292" s="1">
        <v>45104</v>
      </c>
      <c r="AT292" s="1" t="s">
        <v>588</v>
      </c>
      <c r="AU292" s="1" t="s">
        <v>1523</v>
      </c>
      <c r="AV292" s="1">
        <v>45108</v>
      </c>
      <c r="AX292" s="1">
        <v>45122</v>
      </c>
      <c r="BJ292" s="1">
        <v>9</v>
      </c>
      <c r="BN292" s="1">
        <v>20</v>
      </c>
      <c r="BO292" s="1">
        <v>54</v>
      </c>
      <c r="BP292" s="1">
        <v>-45068</v>
      </c>
      <c r="BQ292" s="1">
        <v>0</v>
      </c>
      <c r="BR292" s="1">
        <v>-45063</v>
      </c>
      <c r="BS292" s="1" t="s">
        <v>278</v>
      </c>
    </row>
    <row r="293" spans="3:74">
      <c r="C293" s="28">
        <f t="shared" si="61"/>
        <v>1</v>
      </c>
      <c r="D293" s="19" t="str">
        <f t="shared" si="62"/>
        <v>M22344R8BK8700</v>
      </c>
      <c r="E293" s="28">
        <f t="shared" si="63"/>
        <v>1</v>
      </c>
      <c r="F293" s="9" t="str">
        <f t="shared" si="64"/>
        <v>No PO Yet</v>
      </c>
      <c r="G293" s="10">
        <f t="shared" si="65"/>
        <v>45063</v>
      </c>
      <c r="H293" s="9" t="str">
        <f t="shared" si="66"/>
        <v>TVC23000202</v>
      </c>
      <c r="I293" s="11" t="str">
        <f t="shared" si="67"/>
        <v>MR30G(BR)|1.28.0</v>
      </c>
      <c r="J293" s="6" t="str">
        <f t="shared" si="68"/>
        <v>0850800096</v>
      </c>
      <c r="K293" s="12">
        <f t="shared" si="69"/>
        <v>8700</v>
      </c>
      <c r="L293" s="12">
        <f t="shared" si="70"/>
        <v>8700</v>
      </c>
      <c r="M293" s="6" t="str">
        <f t="shared" si="71"/>
        <v>M22344R8BK</v>
      </c>
      <c r="N293" s="6" t="str">
        <f t="shared" si="72"/>
        <v>TLLU5797850</v>
      </c>
      <c r="O293" s="13" t="str">
        <f t="shared" si="73"/>
        <v>SUDUN3KSZ001780A</v>
      </c>
      <c r="P293" s="6">
        <f t="shared" si="74"/>
        <v>45122</v>
      </c>
      <c r="Q293" s="6" t="e">
        <f>VLOOKUP(AA293,'[1]TABELA MO'!$D:$D,1,0)</f>
        <v>#N/A</v>
      </c>
      <c r="R293" s="6" t="str">
        <f t="shared" si="75"/>
        <v>Create MO</v>
      </c>
      <c r="V293" s="1">
        <v>45063</v>
      </c>
      <c r="X293" s="1" t="s">
        <v>1529</v>
      </c>
      <c r="Y293" s="1" t="s">
        <v>27</v>
      </c>
      <c r="Z293" s="1" t="s">
        <v>89</v>
      </c>
      <c r="AA293" s="1" t="s">
        <v>1530</v>
      </c>
      <c r="AB293" s="1">
        <v>8700</v>
      </c>
      <c r="AC293" s="1" t="s">
        <v>1531</v>
      </c>
      <c r="AD293" s="1" t="s">
        <v>1532</v>
      </c>
      <c r="AE293" s="1" t="s">
        <v>1533</v>
      </c>
      <c r="AG293" s="1" t="s">
        <v>115</v>
      </c>
      <c r="AH293" s="1" t="s">
        <v>491</v>
      </c>
      <c r="AI293" s="1" t="s">
        <v>1521</v>
      </c>
      <c r="AJ293" s="1">
        <v>45068</v>
      </c>
      <c r="AK293" s="1">
        <v>45068</v>
      </c>
      <c r="AL293" s="1">
        <v>45068</v>
      </c>
      <c r="AM293" s="1">
        <v>45068</v>
      </c>
      <c r="AN293" s="1" t="s">
        <v>587</v>
      </c>
      <c r="AO293" s="1" t="s">
        <v>1522</v>
      </c>
      <c r="AP293" s="1">
        <v>45073</v>
      </c>
      <c r="AR293" s="1">
        <v>45104</v>
      </c>
      <c r="AT293" s="1" t="s">
        <v>588</v>
      </c>
      <c r="AU293" s="1" t="s">
        <v>1523</v>
      </c>
      <c r="AV293" s="1">
        <v>45108</v>
      </c>
      <c r="AX293" s="1">
        <v>45122</v>
      </c>
      <c r="BJ293" s="1">
        <v>9</v>
      </c>
      <c r="BN293" s="1">
        <v>20</v>
      </c>
      <c r="BO293" s="1">
        <v>54</v>
      </c>
      <c r="BP293" s="1">
        <v>-45068</v>
      </c>
      <c r="BQ293" s="1">
        <v>0</v>
      </c>
      <c r="BR293" s="1">
        <v>-45063</v>
      </c>
      <c r="BS293" s="1" t="s">
        <v>278</v>
      </c>
    </row>
    <row r="294" spans="3:74">
      <c r="C294" s="28">
        <f t="shared" si="61"/>
        <v>1</v>
      </c>
      <c r="D294" s="19" t="str">
        <f t="shared" si="62"/>
        <v>M22344R9BK8700</v>
      </c>
      <c r="E294" s="28">
        <f t="shared" si="63"/>
        <v>1</v>
      </c>
      <c r="F294" s="9" t="str">
        <f t="shared" si="64"/>
        <v>No PO Yet</v>
      </c>
      <c r="G294" s="10">
        <f t="shared" si="65"/>
        <v>45063</v>
      </c>
      <c r="H294" s="9" t="str">
        <f t="shared" si="66"/>
        <v>TVC23000203</v>
      </c>
      <c r="I294" s="11" t="str">
        <f t="shared" si="67"/>
        <v>MR30G(BR)|1.28.0</v>
      </c>
      <c r="J294" s="6" t="str">
        <f t="shared" si="68"/>
        <v>0850800096</v>
      </c>
      <c r="K294" s="12">
        <f t="shared" si="69"/>
        <v>8700</v>
      </c>
      <c r="L294" s="12">
        <f t="shared" si="70"/>
        <v>8700</v>
      </c>
      <c r="M294" s="6" t="str">
        <f t="shared" si="71"/>
        <v>M22344R9BK</v>
      </c>
      <c r="N294" s="6" t="str">
        <f t="shared" si="72"/>
        <v>CSNU6497580</v>
      </c>
      <c r="O294" s="13">
        <f t="shared" si="73"/>
        <v>6356885660</v>
      </c>
      <c r="P294" s="6">
        <f t="shared" si="74"/>
        <v>45119</v>
      </c>
      <c r="Q294" s="6" t="e">
        <f>VLOOKUP(AA294,'[1]TABELA MO'!$D:$D,1,0)</f>
        <v>#N/A</v>
      </c>
      <c r="R294" s="6" t="str">
        <f t="shared" si="75"/>
        <v>Create MO</v>
      </c>
      <c r="V294" s="1">
        <v>45063</v>
      </c>
      <c r="W294" s="1">
        <v>91</v>
      </c>
      <c r="X294" s="1" t="s">
        <v>1534</v>
      </c>
      <c r="Y294" s="1" t="s">
        <v>27</v>
      </c>
      <c r="Z294" s="1" t="s">
        <v>89</v>
      </c>
      <c r="AA294" s="1" t="s">
        <v>1535</v>
      </c>
      <c r="AB294" s="1">
        <v>8700</v>
      </c>
      <c r="AC294" s="1">
        <v>6356885660</v>
      </c>
      <c r="AD294" s="1" t="s">
        <v>1536</v>
      </c>
      <c r="AE294" s="1" t="s">
        <v>1537</v>
      </c>
      <c r="AF294" s="1">
        <v>6356885660</v>
      </c>
      <c r="AG294" s="1" t="s">
        <v>890</v>
      </c>
      <c r="AH294" s="1" t="s">
        <v>891</v>
      </c>
      <c r="AI294" s="1" t="s">
        <v>1538</v>
      </c>
      <c r="AJ294" s="1">
        <v>45069</v>
      </c>
      <c r="AL294" s="1">
        <v>45108</v>
      </c>
      <c r="AN294" s="1" t="s">
        <v>882</v>
      </c>
      <c r="AO294" s="1" t="s">
        <v>1539</v>
      </c>
      <c r="AP294" s="1">
        <v>45110</v>
      </c>
      <c r="AR294" s="1">
        <v>45119</v>
      </c>
      <c r="BJ294" s="1">
        <v>9</v>
      </c>
      <c r="BN294" s="1">
        <v>20</v>
      </c>
      <c r="BO294" s="1">
        <v>50</v>
      </c>
      <c r="BP294" s="1">
        <v>0</v>
      </c>
      <c r="BQ294" s="1">
        <v>0</v>
      </c>
      <c r="BR294" s="1">
        <v>-45063</v>
      </c>
      <c r="BS294" s="1" t="s">
        <v>278</v>
      </c>
      <c r="BU294" s="1" t="s">
        <v>1540</v>
      </c>
    </row>
    <row r="295" spans="3:74">
      <c r="C295" s="28">
        <f t="shared" si="61"/>
        <v>1</v>
      </c>
      <c r="D295" s="19" t="str">
        <f t="shared" si="62"/>
        <v>M2235055BK5800</v>
      </c>
      <c r="E295" s="28">
        <f t="shared" si="63"/>
        <v>1</v>
      </c>
      <c r="F295" s="9" t="str">
        <f t="shared" si="64"/>
        <v>No PO Yet</v>
      </c>
      <c r="G295" s="10">
        <f t="shared" si="65"/>
        <v>45063</v>
      </c>
      <c r="H295" s="9" t="str">
        <f t="shared" si="66"/>
        <v>TVC23000204</v>
      </c>
      <c r="I295" s="11" t="str">
        <f t="shared" si="67"/>
        <v>EX220(BR)|1.28.0</v>
      </c>
      <c r="J295" s="6" t="str">
        <f t="shared" si="68"/>
        <v>0150804046</v>
      </c>
      <c r="K295" s="12">
        <f t="shared" si="69"/>
        <v>5800</v>
      </c>
      <c r="L295" s="12">
        <f t="shared" si="70"/>
        <v>5800</v>
      </c>
      <c r="M295" s="6" t="str">
        <f t="shared" si="71"/>
        <v>M2235055BK</v>
      </c>
      <c r="N295" s="6" t="str">
        <f t="shared" si="72"/>
        <v>OOCU7545770</v>
      </c>
      <c r="O295" s="13">
        <f t="shared" si="73"/>
        <v>6356885660</v>
      </c>
      <c r="P295" s="6">
        <f t="shared" si="74"/>
        <v>45119</v>
      </c>
      <c r="Q295" s="6" t="e">
        <f>VLOOKUP(AA295,'[1]TABELA MO'!$D:$D,1,0)</f>
        <v>#N/A</v>
      </c>
      <c r="R295" s="6" t="str">
        <f t="shared" si="75"/>
        <v>Create MO</v>
      </c>
      <c r="V295" s="1">
        <v>45063</v>
      </c>
      <c r="X295" s="1" t="s">
        <v>1541</v>
      </c>
      <c r="Y295" s="1" t="s">
        <v>589</v>
      </c>
      <c r="Z295" s="1" t="s">
        <v>566</v>
      </c>
      <c r="AA295" s="1" t="s">
        <v>1542</v>
      </c>
      <c r="AB295" s="1">
        <v>5800</v>
      </c>
      <c r="AC295" s="1">
        <v>6356885661</v>
      </c>
      <c r="AD295" s="1" t="s">
        <v>1543</v>
      </c>
      <c r="AE295" s="1" t="s">
        <v>1544</v>
      </c>
      <c r="AG295" s="1" t="s">
        <v>890</v>
      </c>
      <c r="AH295" s="1" t="s">
        <v>891</v>
      </c>
      <c r="AI295" s="1" t="s">
        <v>1538</v>
      </c>
      <c r="AJ295" s="1">
        <v>45069</v>
      </c>
      <c r="AL295" s="1">
        <v>45108</v>
      </c>
      <c r="AN295" s="1" t="s">
        <v>882</v>
      </c>
      <c r="AO295" s="1" t="s">
        <v>1539</v>
      </c>
      <c r="AP295" s="1">
        <v>45110</v>
      </c>
      <c r="AR295" s="1">
        <v>45119</v>
      </c>
      <c r="BJ295" s="1">
        <v>9</v>
      </c>
      <c r="BN295" s="1">
        <v>20</v>
      </c>
      <c r="BO295" s="1">
        <v>50</v>
      </c>
      <c r="BP295" s="1">
        <v>0</v>
      </c>
      <c r="BQ295" s="1">
        <v>0</v>
      </c>
      <c r="BR295" s="1">
        <v>-45063</v>
      </c>
      <c r="BS295" s="1" t="s">
        <v>278</v>
      </c>
      <c r="BU295" s="1" t="s">
        <v>1545</v>
      </c>
    </row>
    <row r="296" spans="3:74">
      <c r="C296" s="28">
        <f t="shared" si="61"/>
        <v>1</v>
      </c>
      <c r="D296" s="19" t="str">
        <f t="shared" si="62"/>
        <v>M2235056BK5800</v>
      </c>
      <c r="E296" s="28">
        <f t="shared" si="63"/>
        <v>1</v>
      </c>
      <c r="F296" s="9" t="str">
        <f t="shared" si="64"/>
        <v>No PO Yet</v>
      </c>
      <c r="G296" s="10">
        <f t="shared" si="65"/>
        <v>45063</v>
      </c>
      <c r="H296" s="9" t="str">
        <f t="shared" si="66"/>
        <v>TVC23000205</v>
      </c>
      <c r="I296" s="11" t="str">
        <f t="shared" si="67"/>
        <v>EX220(BR)|1.28.0</v>
      </c>
      <c r="J296" s="6" t="str">
        <f t="shared" si="68"/>
        <v>0150804046</v>
      </c>
      <c r="K296" s="12">
        <f t="shared" si="69"/>
        <v>5800</v>
      </c>
      <c r="L296" s="12">
        <f t="shared" si="70"/>
        <v>5800</v>
      </c>
      <c r="M296" s="6" t="str">
        <f t="shared" si="71"/>
        <v>M2235056BK</v>
      </c>
      <c r="N296" s="6" t="str">
        <f t="shared" si="72"/>
        <v>CSNU7826714</v>
      </c>
      <c r="O296" s="13">
        <f t="shared" si="73"/>
        <v>6356885660</v>
      </c>
      <c r="P296" s="6">
        <f t="shared" si="74"/>
        <v>45119</v>
      </c>
      <c r="Q296" s="6" t="e">
        <f>VLOOKUP(AA296,'[1]TABELA MO'!$D:$D,1,0)</f>
        <v>#N/A</v>
      </c>
      <c r="R296" s="6" t="str">
        <f t="shared" si="75"/>
        <v>Create MO</v>
      </c>
      <c r="V296" s="1">
        <v>45063</v>
      </c>
      <c r="X296" s="1" t="s">
        <v>1546</v>
      </c>
      <c r="Y296" s="1" t="s">
        <v>589</v>
      </c>
      <c r="Z296" s="1" t="s">
        <v>566</v>
      </c>
      <c r="AA296" s="1" t="s">
        <v>1547</v>
      </c>
      <c r="AB296" s="1">
        <v>5800</v>
      </c>
      <c r="AC296" s="1">
        <v>6356885662</v>
      </c>
      <c r="AD296" s="1" t="s">
        <v>1548</v>
      </c>
      <c r="AE296" s="1" t="s">
        <v>1549</v>
      </c>
      <c r="AG296" s="1" t="s">
        <v>890</v>
      </c>
      <c r="AH296" s="1" t="s">
        <v>891</v>
      </c>
      <c r="AI296" s="1" t="s">
        <v>1538</v>
      </c>
      <c r="AJ296" s="1">
        <v>45069</v>
      </c>
      <c r="AL296" s="1">
        <v>45108</v>
      </c>
      <c r="AN296" s="1" t="s">
        <v>882</v>
      </c>
      <c r="AO296" s="1" t="s">
        <v>1539</v>
      </c>
      <c r="AP296" s="1">
        <v>45110</v>
      </c>
      <c r="AR296" s="1">
        <v>45119</v>
      </c>
      <c r="BJ296" s="1">
        <v>9</v>
      </c>
      <c r="BN296" s="1">
        <v>20</v>
      </c>
      <c r="BO296" s="1">
        <v>50</v>
      </c>
      <c r="BP296" s="1">
        <v>0</v>
      </c>
      <c r="BQ296" s="1">
        <v>0</v>
      </c>
      <c r="BR296" s="1">
        <v>-45063</v>
      </c>
      <c r="BS296" s="1" t="s">
        <v>278</v>
      </c>
      <c r="BU296" s="1" t="s">
        <v>1545</v>
      </c>
    </row>
    <row r="297" spans="3:74">
      <c r="C297" s="28">
        <f t="shared" si="61"/>
        <v>1</v>
      </c>
      <c r="D297" s="19" t="str">
        <f t="shared" si="62"/>
        <v>M22350X0BK4000</v>
      </c>
      <c r="E297" s="28">
        <f t="shared" si="63"/>
        <v>1</v>
      </c>
      <c r="F297" s="9" t="str">
        <f t="shared" si="64"/>
        <v>No PO Yet</v>
      </c>
      <c r="G297" s="10">
        <f t="shared" si="65"/>
        <v>45063</v>
      </c>
      <c r="H297" s="9" t="str">
        <f t="shared" si="66"/>
        <v>TVC23000206</v>
      </c>
      <c r="I297" s="11" t="str">
        <f t="shared" si="67"/>
        <v>Deco M4(2-pack)(BR)|2.8.0</v>
      </c>
      <c r="J297" s="6" t="str">
        <f t="shared" si="68"/>
        <v>0150804074</v>
      </c>
      <c r="K297" s="12">
        <f t="shared" si="69"/>
        <v>4000</v>
      </c>
      <c r="L297" s="12">
        <f t="shared" si="70"/>
        <v>4000</v>
      </c>
      <c r="M297" s="6" t="str">
        <f t="shared" si="71"/>
        <v>M22350X0BK</v>
      </c>
      <c r="N297" s="6" t="str">
        <f t="shared" si="72"/>
        <v>SEKU4682089</v>
      </c>
      <c r="O297" s="13">
        <f t="shared" si="73"/>
        <v>6356885660</v>
      </c>
      <c r="P297" s="6">
        <f t="shared" si="74"/>
        <v>45119</v>
      </c>
      <c r="Q297" s="6" t="e">
        <f>VLOOKUP(AA297,'[1]TABELA MO'!$D:$D,1,0)</f>
        <v>#N/A</v>
      </c>
      <c r="R297" s="6" t="str">
        <f t="shared" si="75"/>
        <v>Create MO</v>
      </c>
      <c r="V297" s="1">
        <v>45063</v>
      </c>
      <c r="X297" s="1" t="s">
        <v>1550</v>
      </c>
      <c r="Y297" s="1" t="s">
        <v>485</v>
      </c>
      <c r="Z297" s="1" t="s">
        <v>486</v>
      </c>
      <c r="AA297" s="1" t="s">
        <v>1551</v>
      </c>
      <c r="AB297" s="1">
        <v>4000</v>
      </c>
      <c r="AC297" s="1">
        <v>6356885663</v>
      </c>
      <c r="AD297" s="1" t="s">
        <v>1552</v>
      </c>
      <c r="AE297" s="1" t="s">
        <v>1553</v>
      </c>
      <c r="AG297" s="1" t="s">
        <v>890</v>
      </c>
      <c r="AH297" s="1" t="s">
        <v>891</v>
      </c>
      <c r="AI297" s="1" t="s">
        <v>1538</v>
      </c>
      <c r="AJ297" s="1">
        <v>45069</v>
      </c>
      <c r="AL297" s="1">
        <v>45108</v>
      </c>
      <c r="AN297" s="1" t="s">
        <v>882</v>
      </c>
      <c r="AO297" s="1" t="s">
        <v>1539</v>
      </c>
      <c r="AP297" s="1">
        <v>45110</v>
      </c>
      <c r="AR297" s="1">
        <v>45119</v>
      </c>
      <c r="BJ297" s="1">
        <v>9</v>
      </c>
      <c r="BN297" s="1">
        <v>20</v>
      </c>
      <c r="BO297" s="1">
        <v>50</v>
      </c>
      <c r="BP297" s="1">
        <v>0</v>
      </c>
      <c r="BQ297" s="1">
        <v>0</v>
      </c>
      <c r="BR297" s="1">
        <v>-45063</v>
      </c>
      <c r="BS297" s="1" t="s">
        <v>278</v>
      </c>
      <c r="BU297" s="1" t="s">
        <v>1545</v>
      </c>
    </row>
    <row r="298" spans="3:74">
      <c r="C298" s="28">
        <f t="shared" si="61"/>
        <v>1</v>
      </c>
      <c r="D298" s="19" t="str">
        <f t="shared" si="62"/>
        <v>M2235118BK2600</v>
      </c>
      <c r="E298" s="28">
        <f t="shared" si="63"/>
        <v>2</v>
      </c>
      <c r="F298" s="9" t="str">
        <f t="shared" si="64"/>
        <v>No PO Yet</v>
      </c>
      <c r="G298" s="10">
        <f t="shared" si="65"/>
        <v>45063</v>
      </c>
      <c r="H298" s="9" t="str">
        <f t="shared" si="66"/>
        <v>TVC23000207</v>
      </c>
      <c r="I298" s="11" t="str">
        <f t="shared" si="67"/>
        <v>Deco M4(2-pack)(BR)|2.8.0</v>
      </c>
      <c r="J298" s="6" t="str">
        <f t="shared" si="68"/>
        <v>0150804074</v>
      </c>
      <c r="K298" s="12">
        <f t="shared" si="69"/>
        <v>2600</v>
      </c>
      <c r="L298" s="12">
        <f t="shared" si="70"/>
        <v>4000</v>
      </c>
      <c r="M298" s="6" t="str">
        <f t="shared" si="71"/>
        <v>M2235118BK</v>
      </c>
      <c r="N298" s="6" t="str">
        <f t="shared" si="72"/>
        <v>FFAU2724482</v>
      </c>
      <c r="O298" s="13">
        <f t="shared" si="73"/>
        <v>6356885660</v>
      </c>
      <c r="P298" s="6">
        <f t="shared" si="74"/>
        <v>45119</v>
      </c>
      <c r="Q298" s="6" t="e">
        <f>VLOOKUP(AA298,'[1]TABELA MO'!$D:$D,1,0)</f>
        <v>#N/A</v>
      </c>
      <c r="R298" s="6" t="str">
        <f t="shared" si="75"/>
        <v>Create MO</v>
      </c>
      <c r="V298" s="1">
        <v>45063</v>
      </c>
      <c r="X298" s="1" t="s">
        <v>1554</v>
      </c>
      <c r="Y298" s="1" t="s">
        <v>485</v>
      </c>
      <c r="Z298" s="1" t="s">
        <v>486</v>
      </c>
      <c r="AA298" s="1" t="s">
        <v>1555</v>
      </c>
      <c r="AB298" s="1">
        <v>2600</v>
      </c>
      <c r="AC298" s="1">
        <v>6356885664</v>
      </c>
      <c r="AD298" s="1" t="s">
        <v>1556</v>
      </c>
      <c r="AE298" s="1" t="s">
        <v>1557</v>
      </c>
      <c r="AG298" s="1" t="s">
        <v>890</v>
      </c>
      <c r="AH298" s="1" t="s">
        <v>891</v>
      </c>
      <c r="AI298" s="1" t="s">
        <v>1538</v>
      </c>
      <c r="AJ298" s="1">
        <v>45069</v>
      </c>
      <c r="AL298" s="1">
        <v>45108</v>
      </c>
      <c r="AN298" s="1" t="s">
        <v>882</v>
      </c>
      <c r="AO298" s="1" t="s">
        <v>1539</v>
      </c>
      <c r="AP298" s="1">
        <v>45110</v>
      </c>
      <c r="AR298" s="1">
        <v>45119</v>
      </c>
      <c r="BJ298" s="1">
        <v>9</v>
      </c>
      <c r="BN298" s="1">
        <v>20</v>
      </c>
      <c r="BO298" s="1">
        <v>50</v>
      </c>
      <c r="BP298" s="1">
        <v>0</v>
      </c>
      <c r="BQ298" s="1">
        <v>0</v>
      </c>
      <c r="BR298" s="1">
        <v>-45063</v>
      </c>
      <c r="BS298" s="1" t="s">
        <v>278</v>
      </c>
      <c r="BU298" s="1" t="s">
        <v>1545</v>
      </c>
    </row>
    <row r="299" spans="3:74">
      <c r="C299" s="28">
        <f t="shared" si="61"/>
        <v>1</v>
      </c>
      <c r="D299" s="19" t="str">
        <f t="shared" si="62"/>
        <v>M2235162BK1400</v>
      </c>
      <c r="E299" s="28">
        <f t="shared" si="63"/>
        <v>2</v>
      </c>
      <c r="F299" s="9" t="str">
        <f t="shared" si="64"/>
        <v>No PO Yet</v>
      </c>
      <c r="G299" s="10">
        <f t="shared" si="65"/>
        <v>45063</v>
      </c>
      <c r="H299" s="9" t="str">
        <f t="shared" si="66"/>
        <v>TVC23000207</v>
      </c>
      <c r="I299" s="11" t="str">
        <f t="shared" si="67"/>
        <v>MR70X(BR)|1.8.0</v>
      </c>
      <c r="J299" s="6" t="str">
        <f t="shared" si="68"/>
        <v>0850800106</v>
      </c>
      <c r="K299" s="12">
        <f t="shared" si="69"/>
        <v>1400</v>
      </c>
      <c r="L299" s="12">
        <f t="shared" si="70"/>
        <v>4000</v>
      </c>
      <c r="M299" s="6" t="str">
        <f t="shared" si="71"/>
        <v>M2235162BK</v>
      </c>
      <c r="N299" s="6" t="str">
        <f t="shared" si="72"/>
        <v>FFAU2724482</v>
      </c>
      <c r="O299" s="13">
        <f t="shared" si="73"/>
        <v>6356885660</v>
      </c>
      <c r="P299" s="6">
        <f t="shared" si="74"/>
        <v>45119</v>
      </c>
      <c r="Q299" s="6" t="e">
        <f>VLOOKUP(AA299,'[1]TABELA MO'!$D:$D,1,0)</f>
        <v>#N/A</v>
      </c>
      <c r="R299" s="6" t="str">
        <f t="shared" si="75"/>
        <v>Create MO</v>
      </c>
      <c r="V299" s="1">
        <v>45063</v>
      </c>
      <c r="Y299" s="1" t="s">
        <v>104</v>
      </c>
      <c r="Z299" s="1" t="s">
        <v>105</v>
      </c>
      <c r="AA299" s="1" t="s">
        <v>1558</v>
      </c>
      <c r="AB299" s="1">
        <v>1400</v>
      </c>
      <c r="AG299" s="1" t="s">
        <v>890</v>
      </c>
      <c r="AH299" s="1" t="s">
        <v>891</v>
      </c>
      <c r="AI299" s="1" t="s">
        <v>1538</v>
      </c>
      <c r="AJ299" s="1">
        <v>45069</v>
      </c>
      <c r="AL299" s="1">
        <v>45108</v>
      </c>
      <c r="AN299" s="1" t="s">
        <v>882</v>
      </c>
      <c r="AO299" s="1" t="s">
        <v>1539</v>
      </c>
      <c r="AP299" s="1">
        <v>45110</v>
      </c>
      <c r="AR299" s="1">
        <v>45119</v>
      </c>
      <c r="BJ299" s="1">
        <v>9</v>
      </c>
      <c r="BN299" s="1">
        <v>20</v>
      </c>
      <c r="BO299" s="1">
        <v>50</v>
      </c>
      <c r="BP299" s="1">
        <v>0</v>
      </c>
      <c r="BQ299" s="1">
        <v>0</v>
      </c>
      <c r="BR299" s="1">
        <v>-45063</v>
      </c>
      <c r="BS299" s="1" t="s">
        <v>278</v>
      </c>
    </row>
    <row r="300" spans="3:74">
      <c r="BJ300" s="1">
        <v>9</v>
      </c>
      <c r="BN300" s="1">
        <v>20</v>
      </c>
      <c r="BO300" s="1">
        <v>0</v>
      </c>
    </row>
  </sheetData>
  <autoFilter ref="C2:S29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1207"/>
  <sheetViews>
    <sheetView tabSelected="1" topLeftCell="A5" zoomScale="115" zoomScaleNormal="115" workbookViewId="0">
      <selection activeCell="G18" sqref="G18"/>
    </sheetView>
  </sheetViews>
  <sheetFormatPr defaultRowHeight="15"/>
  <cols>
    <col min="1" max="1" width="9.140625" style="17"/>
    <col min="2" max="2" width="19.140625" style="17" customWidth="1"/>
    <col min="3" max="3" width="29.5703125" style="20" customWidth="1"/>
    <col min="4" max="4" width="17.140625" style="17" customWidth="1"/>
    <col min="5" max="5" width="21.85546875" style="19" customWidth="1"/>
    <col min="6" max="6" width="6.28515625" style="15" customWidth="1"/>
    <col min="7" max="7" width="18.7109375" style="19" bestFit="1" customWidth="1"/>
    <col min="8" max="8" width="9.140625" style="17" bestFit="1" customWidth="1"/>
    <col min="9" max="9" width="13.7109375" style="17" customWidth="1"/>
    <col min="10" max="10" width="29.85546875" style="17" customWidth="1"/>
    <col min="11" max="11" width="18.28515625" style="17" customWidth="1"/>
    <col min="12" max="12" width="11.85546875" style="20" bestFit="1" customWidth="1"/>
    <col min="13" max="16384" width="9.140625" style="17"/>
  </cols>
  <sheetData>
    <row r="1" spans="2:12">
      <c r="J1" s="20"/>
    </row>
    <row r="2" spans="2:12">
      <c r="C2" s="17"/>
    </row>
    <row r="3" spans="2:12" ht="15.75" thickBot="1">
      <c r="C3" s="17"/>
    </row>
    <row r="4" spans="2:12" ht="15.75" thickBot="1">
      <c r="B4" s="17" t="s">
        <v>1196</v>
      </c>
      <c r="C4" s="22" t="s">
        <v>1473</v>
      </c>
      <c r="G4" s="32" t="s">
        <v>1477</v>
      </c>
      <c r="H4" s="33">
        <f>SUM(L:L)</f>
        <v>19</v>
      </c>
      <c r="J4" s="17" t="s">
        <v>1196</v>
      </c>
      <c r="K4" s="20" t="s">
        <v>1473</v>
      </c>
    </row>
    <row r="5" spans="2:12">
      <c r="C5" s="17"/>
    </row>
    <row r="6" spans="2:12">
      <c r="B6" s="23" t="s">
        <v>1153</v>
      </c>
      <c r="C6" s="23" t="s">
        <v>1155</v>
      </c>
      <c r="D6" s="23" t="s">
        <v>1154</v>
      </c>
      <c r="E6" s="25" t="s">
        <v>1476</v>
      </c>
      <c r="F6" s="24" t="s">
        <v>1474</v>
      </c>
      <c r="G6" s="29" t="s">
        <v>1478</v>
      </c>
      <c r="J6" s="17" t="s">
        <v>1154</v>
      </c>
      <c r="K6" s="20" t="s">
        <v>1472</v>
      </c>
    </row>
    <row r="7" spans="2:12">
      <c r="B7" t="s">
        <v>1260</v>
      </c>
      <c r="C7" t="s">
        <v>27</v>
      </c>
      <c r="D7" t="s">
        <v>1261</v>
      </c>
      <c r="E7" s="26">
        <v>45073</v>
      </c>
      <c r="F7" s="16">
        <v>1</v>
      </c>
      <c r="G7" s="26">
        <v>45064</v>
      </c>
      <c r="H7" s="20">
        <f>COUNTIF(D:D,D7)</f>
        <v>1</v>
      </c>
      <c r="J7" s="17" t="s">
        <v>1261</v>
      </c>
      <c r="K7" s="20">
        <v>1</v>
      </c>
      <c r="L7" s="20">
        <f>IF(AND(J7&lt;&gt;"Grand total",J7&lt;&gt;0),1,"")</f>
        <v>1</v>
      </c>
    </row>
    <row r="8" spans="2:12">
      <c r="B8" t="s">
        <v>1279</v>
      </c>
      <c r="C8" t="s">
        <v>27</v>
      </c>
      <c r="D8" t="s">
        <v>1280</v>
      </c>
      <c r="E8" s="26">
        <v>45080</v>
      </c>
      <c r="F8" s="16">
        <v>1</v>
      </c>
      <c r="G8" s="26">
        <v>45064</v>
      </c>
      <c r="H8" s="20">
        <f t="shared" ref="H8:H54" si="0">COUNTIF(D:D,D8)</f>
        <v>1</v>
      </c>
      <c r="J8" s="17" t="s">
        <v>1280</v>
      </c>
      <c r="K8" s="20">
        <v>1</v>
      </c>
      <c r="L8" s="20">
        <f t="shared" ref="L8:L71" si="1">IF(AND(J8&lt;&gt;"Grand total",J8&lt;&gt;0),1,"")</f>
        <v>1</v>
      </c>
    </row>
    <row r="9" spans="2:12">
      <c r="B9" t="s">
        <v>1287</v>
      </c>
      <c r="C9" t="s">
        <v>27</v>
      </c>
      <c r="D9" t="s">
        <v>1288</v>
      </c>
      <c r="E9" s="26">
        <v>45080</v>
      </c>
      <c r="F9" s="16">
        <v>1</v>
      </c>
      <c r="G9" s="26">
        <v>45064</v>
      </c>
      <c r="H9" s="20">
        <f t="shared" si="0"/>
        <v>1</v>
      </c>
      <c r="J9" s="17" t="s">
        <v>1288</v>
      </c>
      <c r="K9" s="20">
        <v>1</v>
      </c>
      <c r="L9" s="20">
        <f t="shared" si="1"/>
        <v>1</v>
      </c>
    </row>
    <row r="10" spans="2:12">
      <c r="B10" t="s">
        <v>1307</v>
      </c>
      <c r="C10" t="s">
        <v>27</v>
      </c>
      <c r="D10" t="s">
        <v>1308</v>
      </c>
      <c r="E10" s="41">
        <v>45090</v>
      </c>
      <c r="F10" s="16">
        <v>1</v>
      </c>
      <c r="G10" s="26">
        <v>45064</v>
      </c>
      <c r="H10" s="20">
        <f t="shared" si="0"/>
        <v>1</v>
      </c>
      <c r="J10" s="17" t="s">
        <v>1308</v>
      </c>
      <c r="K10" s="20">
        <v>1</v>
      </c>
      <c r="L10" s="20">
        <f t="shared" si="1"/>
        <v>1</v>
      </c>
    </row>
    <row r="11" spans="2:12">
      <c r="B11" t="s">
        <v>1312</v>
      </c>
      <c r="C11" t="s">
        <v>27</v>
      </c>
      <c r="D11" t="s">
        <v>1313</v>
      </c>
      <c r="E11" s="41">
        <v>45090</v>
      </c>
      <c r="F11" s="16">
        <v>1</v>
      </c>
      <c r="G11" s="26">
        <v>45064</v>
      </c>
      <c r="H11" s="20">
        <f t="shared" si="0"/>
        <v>1</v>
      </c>
      <c r="I11" s="17" t="s">
        <v>1479</v>
      </c>
      <c r="J11" s="17" t="s">
        <v>1313</v>
      </c>
      <c r="K11" s="20">
        <v>1</v>
      </c>
      <c r="L11" s="20">
        <f t="shared" si="1"/>
        <v>1</v>
      </c>
    </row>
    <row r="12" spans="2:12">
      <c r="B12" t="s">
        <v>1331</v>
      </c>
      <c r="C12" t="s">
        <v>1332</v>
      </c>
      <c r="D12" t="s">
        <v>1334</v>
      </c>
      <c r="E12" s="41">
        <v>45091</v>
      </c>
      <c r="F12" s="16">
        <v>1</v>
      </c>
      <c r="G12" s="26">
        <v>45064</v>
      </c>
      <c r="H12" s="20">
        <f t="shared" si="0"/>
        <v>1</v>
      </c>
      <c r="I12" s="17" t="s">
        <v>1479</v>
      </c>
      <c r="J12" s="17" t="s">
        <v>1334</v>
      </c>
      <c r="K12" s="20">
        <v>1</v>
      </c>
      <c r="L12" s="20">
        <f t="shared" si="1"/>
        <v>1</v>
      </c>
    </row>
    <row r="13" spans="2:12">
      <c r="B13" t="s">
        <v>1337</v>
      </c>
      <c r="C13" t="s">
        <v>1332</v>
      </c>
      <c r="D13" t="s">
        <v>1338</v>
      </c>
      <c r="E13" s="41">
        <v>45091</v>
      </c>
      <c r="F13" s="16">
        <v>1</v>
      </c>
      <c r="G13" s="26">
        <v>45064</v>
      </c>
      <c r="H13" s="20">
        <f t="shared" si="0"/>
        <v>1</v>
      </c>
      <c r="I13" s="17" t="s">
        <v>1479</v>
      </c>
      <c r="J13" s="17" t="s">
        <v>1338</v>
      </c>
      <c r="K13" s="20">
        <v>1</v>
      </c>
      <c r="L13" s="20">
        <f t="shared" si="1"/>
        <v>1</v>
      </c>
    </row>
    <row r="14" spans="2:12">
      <c r="B14" t="s">
        <v>1341</v>
      </c>
      <c r="C14" t="s">
        <v>1332</v>
      </c>
      <c r="D14" t="s">
        <v>1342</v>
      </c>
      <c r="E14" s="41">
        <v>45091</v>
      </c>
      <c r="F14" s="16">
        <v>1</v>
      </c>
      <c r="G14" s="26">
        <v>45064</v>
      </c>
      <c r="H14" s="20">
        <f t="shared" si="0"/>
        <v>1</v>
      </c>
      <c r="I14" s="17" t="s">
        <v>1479</v>
      </c>
      <c r="J14" s="17" t="s">
        <v>1342</v>
      </c>
      <c r="K14" s="20">
        <v>1</v>
      </c>
      <c r="L14" s="20">
        <f t="shared" si="1"/>
        <v>1</v>
      </c>
    </row>
    <row r="15" spans="2:12">
      <c r="B15" t="s">
        <v>1353</v>
      </c>
      <c r="C15" t="s">
        <v>27</v>
      </c>
      <c r="D15" t="s">
        <v>1354</v>
      </c>
      <c r="E15" s="26">
        <v>45091</v>
      </c>
      <c r="F15" s="16">
        <v>1</v>
      </c>
      <c r="G15" s="26">
        <v>45064</v>
      </c>
      <c r="H15" s="20">
        <f t="shared" si="0"/>
        <v>1</v>
      </c>
      <c r="J15" s="17" t="s">
        <v>1354</v>
      </c>
      <c r="K15" s="20">
        <v>1</v>
      </c>
      <c r="L15" s="20">
        <f t="shared" si="1"/>
        <v>1</v>
      </c>
    </row>
    <row r="16" spans="2:12">
      <c r="B16" t="s">
        <v>1407</v>
      </c>
      <c r="C16" t="s">
        <v>589</v>
      </c>
      <c r="D16" t="s">
        <v>1408</v>
      </c>
      <c r="E16" s="26">
        <v>45101</v>
      </c>
      <c r="F16" s="16">
        <v>1</v>
      </c>
      <c r="G16" s="26">
        <v>45064</v>
      </c>
      <c r="H16" s="20">
        <f t="shared" si="0"/>
        <v>1</v>
      </c>
      <c r="J16" s="17" t="s">
        <v>1408</v>
      </c>
      <c r="K16" s="20">
        <v>1</v>
      </c>
      <c r="L16" s="20">
        <f t="shared" si="1"/>
        <v>1</v>
      </c>
    </row>
    <row r="17" spans="2:12">
      <c r="B17" t="s">
        <v>1412</v>
      </c>
      <c r="C17" t="s">
        <v>1332</v>
      </c>
      <c r="D17" t="s">
        <v>1413</v>
      </c>
      <c r="E17" s="26">
        <v>45101</v>
      </c>
      <c r="F17" s="16">
        <v>1</v>
      </c>
      <c r="G17" s="26">
        <v>45064</v>
      </c>
      <c r="H17" s="20">
        <f t="shared" si="0"/>
        <v>1</v>
      </c>
      <c r="J17" s="17" t="s">
        <v>1413</v>
      </c>
      <c r="K17" s="20">
        <v>1</v>
      </c>
      <c r="L17" s="20">
        <f t="shared" si="1"/>
        <v>1</v>
      </c>
    </row>
    <row r="18" spans="2:12">
      <c r="B18" t="s">
        <v>1447</v>
      </c>
      <c r="C18" t="s">
        <v>27</v>
      </c>
      <c r="D18" t="s">
        <v>1448</v>
      </c>
      <c r="E18" s="26">
        <v>45108</v>
      </c>
      <c r="F18" s="16">
        <v>1</v>
      </c>
      <c r="G18" s="26">
        <v>45064</v>
      </c>
      <c r="H18" s="20">
        <f t="shared" si="0"/>
        <v>1</v>
      </c>
      <c r="J18" s="17" t="s">
        <v>1448</v>
      </c>
      <c r="K18" s="20">
        <v>1</v>
      </c>
      <c r="L18" s="20">
        <f t="shared" si="1"/>
        <v>1</v>
      </c>
    </row>
    <row r="19" spans="2:12">
      <c r="B19" t="s">
        <v>1452</v>
      </c>
      <c r="C19" t="s">
        <v>27</v>
      </c>
      <c r="D19" t="s">
        <v>1453</v>
      </c>
      <c r="E19" s="26">
        <v>45108</v>
      </c>
      <c r="F19" s="16">
        <v>1</v>
      </c>
      <c r="G19" s="26">
        <v>45064</v>
      </c>
      <c r="H19" s="20">
        <f t="shared" si="0"/>
        <v>1</v>
      </c>
      <c r="J19" s="17" t="s">
        <v>1453</v>
      </c>
      <c r="K19" s="20">
        <v>1</v>
      </c>
      <c r="L19" s="20">
        <f t="shared" si="1"/>
        <v>1</v>
      </c>
    </row>
    <row r="20" spans="2:12">
      <c r="B20" t="s">
        <v>1457</v>
      </c>
      <c r="C20" t="s">
        <v>589</v>
      </c>
      <c r="D20" t="s">
        <v>1458</v>
      </c>
      <c r="E20" s="26">
        <v>45108</v>
      </c>
      <c r="F20" s="16">
        <v>1</v>
      </c>
      <c r="G20" s="26">
        <v>45064</v>
      </c>
      <c r="H20" s="20">
        <f t="shared" si="0"/>
        <v>1</v>
      </c>
      <c r="J20" s="17" t="s">
        <v>1458</v>
      </c>
      <c r="K20" s="20">
        <v>1</v>
      </c>
      <c r="L20" s="20">
        <f t="shared" si="1"/>
        <v>1</v>
      </c>
    </row>
    <row r="21" spans="2:12">
      <c r="B21" t="s">
        <v>1480</v>
      </c>
      <c r="C21" t="s">
        <v>589</v>
      </c>
      <c r="D21" t="s">
        <v>1481</v>
      </c>
      <c r="E21" s="41">
        <v>45119</v>
      </c>
      <c r="F21" s="16">
        <v>1</v>
      </c>
      <c r="G21" s="26">
        <v>45064</v>
      </c>
      <c r="H21" s="20">
        <f t="shared" si="0"/>
        <v>1</v>
      </c>
      <c r="J21" s="17" t="s">
        <v>1481</v>
      </c>
      <c r="K21" s="20">
        <v>1</v>
      </c>
      <c r="L21" s="20">
        <f t="shared" si="1"/>
        <v>1</v>
      </c>
    </row>
    <row r="22" spans="2:12">
      <c r="B22" t="s">
        <v>1486</v>
      </c>
      <c r="C22" t="s">
        <v>589</v>
      </c>
      <c r="D22" t="s">
        <v>1487</v>
      </c>
      <c r="E22" s="41">
        <v>45119</v>
      </c>
      <c r="F22" s="16">
        <v>1</v>
      </c>
      <c r="G22" s="26">
        <v>45064</v>
      </c>
      <c r="H22" s="20">
        <f t="shared" si="0"/>
        <v>1</v>
      </c>
      <c r="J22" s="17" t="s">
        <v>1487</v>
      </c>
      <c r="K22" s="20">
        <v>1</v>
      </c>
      <c r="L22" s="20">
        <f t="shared" si="1"/>
        <v>1</v>
      </c>
    </row>
    <row r="23" spans="2:12">
      <c r="B23" t="s">
        <v>1490</v>
      </c>
      <c r="C23" t="s">
        <v>589</v>
      </c>
      <c r="D23" t="s">
        <v>1491</v>
      </c>
      <c r="E23" s="41">
        <v>45119</v>
      </c>
      <c r="F23" s="16">
        <v>1</v>
      </c>
      <c r="G23" s="26">
        <v>45064</v>
      </c>
      <c r="H23" s="20">
        <f t="shared" si="0"/>
        <v>1</v>
      </c>
      <c r="J23" s="17" t="s">
        <v>1491</v>
      </c>
      <c r="K23" s="20">
        <v>1</v>
      </c>
      <c r="L23" s="20">
        <f t="shared" si="1"/>
        <v>1</v>
      </c>
    </row>
    <row r="24" spans="2:12">
      <c r="B24" t="s">
        <v>1494</v>
      </c>
      <c r="C24" t="s">
        <v>1332</v>
      </c>
      <c r="D24" t="s">
        <v>1495</v>
      </c>
      <c r="E24" s="41">
        <v>45119</v>
      </c>
      <c r="F24" s="16">
        <v>1</v>
      </c>
      <c r="G24" s="26">
        <v>45064</v>
      </c>
      <c r="H24" s="20">
        <f t="shared" si="0"/>
        <v>1</v>
      </c>
      <c r="J24" s="17" t="s">
        <v>1495</v>
      </c>
      <c r="K24" s="20">
        <v>1</v>
      </c>
      <c r="L24" s="20">
        <f t="shared" si="1"/>
        <v>1</v>
      </c>
    </row>
    <row r="25" spans="2:12">
      <c r="B25" t="s">
        <v>1498</v>
      </c>
      <c r="C25" t="s">
        <v>104</v>
      </c>
      <c r="D25" t="s">
        <v>1499</v>
      </c>
      <c r="E25" s="41">
        <v>45119</v>
      </c>
      <c r="F25" s="16">
        <v>1</v>
      </c>
      <c r="G25" s="30">
        <v>45071</v>
      </c>
      <c r="H25" s="20">
        <f t="shared" si="0"/>
        <v>1</v>
      </c>
      <c r="J25" s="17" t="s">
        <v>1499</v>
      </c>
      <c r="K25" s="20">
        <v>1</v>
      </c>
      <c r="L25" s="20">
        <f t="shared" si="1"/>
        <v>1</v>
      </c>
    </row>
    <row r="26" spans="2:12" hidden="1">
      <c r="B26" t="s">
        <v>1502</v>
      </c>
      <c r="C26" t="s">
        <v>1503</v>
      </c>
      <c r="D26" s="34">
        <v>0</v>
      </c>
      <c r="E26" s="41">
        <v>45119</v>
      </c>
      <c r="F26" s="16">
        <v>1</v>
      </c>
      <c r="G26" s="30">
        <v>45071</v>
      </c>
      <c r="H26" s="20">
        <f t="shared" si="0"/>
        <v>2</v>
      </c>
      <c r="J26" s="17" t="s">
        <v>1470</v>
      </c>
      <c r="K26" s="20">
        <v>19</v>
      </c>
      <c r="L26" s="20" t="str">
        <f t="shared" si="1"/>
        <v/>
      </c>
    </row>
    <row r="27" spans="2:12" hidden="1">
      <c r="B27" t="s">
        <v>1504</v>
      </c>
      <c r="C27" t="s">
        <v>1505</v>
      </c>
      <c r="D27" s="34">
        <v>0</v>
      </c>
      <c r="E27" s="41">
        <v>45119</v>
      </c>
      <c r="F27" s="16">
        <v>1</v>
      </c>
      <c r="G27" s="30">
        <v>45071</v>
      </c>
      <c r="H27" s="20">
        <f t="shared" si="0"/>
        <v>2</v>
      </c>
      <c r="J27"/>
      <c r="K27"/>
      <c r="L27" s="20" t="str">
        <f t="shared" si="1"/>
        <v/>
      </c>
    </row>
    <row r="28" spans="2:12">
      <c r="B28" t="s">
        <v>1515</v>
      </c>
      <c r="C28" t="s">
        <v>171</v>
      </c>
      <c r="D28" t="s">
        <v>1516</v>
      </c>
      <c r="E28" s="41">
        <v>45122</v>
      </c>
      <c r="F28" s="16">
        <v>1</v>
      </c>
      <c r="G28" s="30">
        <v>45071</v>
      </c>
      <c r="H28" s="20">
        <f t="shared" si="0"/>
        <v>1</v>
      </c>
      <c r="J28"/>
      <c r="K28"/>
      <c r="L28" s="20" t="str">
        <f t="shared" si="1"/>
        <v/>
      </c>
    </row>
    <row r="29" spans="2:12">
      <c r="B29" t="s">
        <v>1524</v>
      </c>
      <c r="C29" t="s">
        <v>171</v>
      </c>
      <c r="D29" t="s">
        <v>1525</v>
      </c>
      <c r="E29" s="41">
        <v>45122</v>
      </c>
      <c r="F29" s="16">
        <v>1</v>
      </c>
      <c r="G29" s="30">
        <v>45071</v>
      </c>
      <c r="H29" s="20">
        <f t="shared" si="0"/>
        <v>1</v>
      </c>
      <c r="J29"/>
      <c r="K29"/>
      <c r="L29" s="20" t="str">
        <f t="shared" si="1"/>
        <v/>
      </c>
    </row>
    <row r="30" spans="2:12">
      <c r="B30" t="s">
        <v>1529</v>
      </c>
      <c r="C30" t="s">
        <v>27</v>
      </c>
      <c r="D30" t="s">
        <v>1530</v>
      </c>
      <c r="E30" s="41">
        <v>45122</v>
      </c>
      <c r="F30" s="16">
        <v>1</v>
      </c>
      <c r="G30" s="30">
        <v>45071</v>
      </c>
      <c r="H30" s="20">
        <f t="shared" si="0"/>
        <v>1</v>
      </c>
      <c r="J30"/>
      <c r="K30"/>
      <c r="L30" s="20" t="str">
        <f t="shared" si="1"/>
        <v/>
      </c>
    </row>
    <row r="31" spans="2:12">
      <c r="B31" t="s">
        <v>1534</v>
      </c>
      <c r="C31" t="s">
        <v>27</v>
      </c>
      <c r="D31" t="s">
        <v>1535</v>
      </c>
      <c r="E31" s="41">
        <v>45119</v>
      </c>
      <c r="F31" s="16">
        <v>1</v>
      </c>
      <c r="G31" s="30">
        <v>45071</v>
      </c>
      <c r="H31" s="20">
        <f t="shared" si="0"/>
        <v>1</v>
      </c>
      <c r="J31"/>
      <c r="K31"/>
      <c r="L31" s="20" t="str">
        <f t="shared" si="1"/>
        <v/>
      </c>
    </row>
    <row r="32" spans="2:12">
      <c r="B32" t="s">
        <v>1541</v>
      </c>
      <c r="C32" t="s">
        <v>589</v>
      </c>
      <c r="D32" t="s">
        <v>1542</v>
      </c>
      <c r="E32" s="41">
        <v>45119</v>
      </c>
      <c r="F32" s="16">
        <v>1</v>
      </c>
      <c r="G32" s="30">
        <v>45071</v>
      </c>
      <c r="H32" s="20">
        <f t="shared" si="0"/>
        <v>1</v>
      </c>
      <c r="J32"/>
      <c r="K32"/>
      <c r="L32" s="20" t="str">
        <f t="shared" si="1"/>
        <v/>
      </c>
    </row>
    <row r="33" spans="2:12">
      <c r="B33" t="s">
        <v>1546</v>
      </c>
      <c r="C33" t="s">
        <v>589</v>
      </c>
      <c r="D33" t="s">
        <v>1547</v>
      </c>
      <c r="E33" s="41">
        <v>45119</v>
      </c>
      <c r="F33" s="16">
        <v>1</v>
      </c>
      <c r="G33" s="30">
        <v>45071</v>
      </c>
      <c r="H33" s="20">
        <f t="shared" si="0"/>
        <v>1</v>
      </c>
      <c r="J33"/>
      <c r="K33"/>
      <c r="L33" s="20" t="str">
        <f t="shared" si="1"/>
        <v/>
      </c>
    </row>
    <row r="34" spans="2:12">
      <c r="B34" t="s">
        <v>1550</v>
      </c>
      <c r="C34" t="s">
        <v>485</v>
      </c>
      <c r="D34" t="s">
        <v>1551</v>
      </c>
      <c r="E34" s="41">
        <v>45119</v>
      </c>
      <c r="F34" s="16">
        <v>1</v>
      </c>
      <c r="G34" s="30">
        <v>45071</v>
      </c>
      <c r="H34" s="20">
        <f t="shared" si="0"/>
        <v>1</v>
      </c>
      <c r="I34" s="17" t="s">
        <v>1479</v>
      </c>
      <c r="J34"/>
      <c r="K34"/>
      <c r="L34" s="20" t="str">
        <f t="shared" si="1"/>
        <v/>
      </c>
    </row>
    <row r="35" spans="2:12">
      <c r="B35" t="s">
        <v>1554</v>
      </c>
      <c r="C35" t="s">
        <v>485</v>
      </c>
      <c r="D35" t="s">
        <v>1555</v>
      </c>
      <c r="E35" s="41">
        <v>45119</v>
      </c>
      <c r="F35" s="16">
        <v>1</v>
      </c>
      <c r="G35" s="30">
        <v>45071</v>
      </c>
      <c r="H35" s="20">
        <f t="shared" si="0"/>
        <v>1</v>
      </c>
      <c r="J35"/>
      <c r="K35"/>
      <c r="L35" s="20" t="str">
        <f t="shared" si="1"/>
        <v/>
      </c>
    </row>
    <row r="36" spans="2:12">
      <c r="B36"/>
      <c r="C36" t="s">
        <v>104</v>
      </c>
      <c r="D36" t="s">
        <v>1558</v>
      </c>
      <c r="E36" s="41">
        <v>45119</v>
      </c>
      <c r="F36" s="16">
        <v>1</v>
      </c>
      <c r="G36" s="30">
        <v>45071</v>
      </c>
      <c r="H36" s="20">
        <f t="shared" si="0"/>
        <v>1</v>
      </c>
      <c r="I36" s="17" t="s">
        <v>1479</v>
      </c>
      <c r="J36"/>
      <c r="K36"/>
      <c r="L36" s="20" t="str">
        <f t="shared" si="1"/>
        <v/>
      </c>
    </row>
    <row r="37" spans="2:12">
      <c r="B37" s="27" t="s">
        <v>1470</v>
      </c>
      <c r="C37" s="27"/>
      <c r="D37" s="27"/>
      <c r="E37" s="27"/>
      <c r="F37" s="16">
        <v>30</v>
      </c>
      <c r="G37" s="30">
        <v>45071</v>
      </c>
      <c r="H37" s="20">
        <f t="shared" si="0"/>
        <v>2</v>
      </c>
      <c r="J37"/>
      <c r="K37"/>
      <c r="L37" s="20" t="str">
        <f t="shared" si="1"/>
        <v/>
      </c>
    </row>
    <row r="38" spans="2:12">
      <c r="B38"/>
      <c r="C38"/>
      <c r="D38"/>
      <c r="E38"/>
      <c r="F38"/>
      <c r="G38" s="30">
        <v>45071</v>
      </c>
      <c r="H38" s="20">
        <f t="shared" si="0"/>
        <v>2</v>
      </c>
      <c r="J38"/>
      <c r="K38"/>
      <c r="L38" s="20" t="str">
        <f t="shared" si="1"/>
        <v/>
      </c>
    </row>
    <row r="39" spans="2:12">
      <c r="B39"/>
      <c r="C39"/>
      <c r="D39"/>
      <c r="E39"/>
      <c r="F39"/>
      <c r="G39" s="30">
        <v>45071</v>
      </c>
      <c r="H39" s="20">
        <f t="shared" si="0"/>
        <v>2</v>
      </c>
      <c r="J39"/>
      <c r="K39"/>
      <c r="L39" s="20" t="str">
        <f t="shared" si="1"/>
        <v/>
      </c>
    </row>
    <row r="40" spans="2:12">
      <c r="B40"/>
      <c r="C40"/>
      <c r="D40"/>
      <c r="E40"/>
      <c r="F40"/>
      <c r="G40" s="30">
        <v>45071</v>
      </c>
      <c r="H40" s="20">
        <f t="shared" si="0"/>
        <v>2</v>
      </c>
      <c r="J40"/>
      <c r="K40"/>
      <c r="L40" s="20" t="str">
        <f t="shared" si="1"/>
        <v/>
      </c>
    </row>
    <row r="41" spans="2:12">
      <c r="B41"/>
      <c r="C41"/>
      <c r="D41"/>
      <c r="E41"/>
      <c r="F41"/>
      <c r="G41" s="30">
        <v>45071</v>
      </c>
      <c r="H41" s="20">
        <f t="shared" si="0"/>
        <v>2</v>
      </c>
      <c r="J41"/>
      <c r="K41"/>
      <c r="L41" s="20" t="str">
        <f t="shared" si="1"/>
        <v/>
      </c>
    </row>
    <row r="42" spans="2:12">
      <c r="B42"/>
      <c r="C42"/>
      <c r="D42"/>
      <c r="E42"/>
      <c r="F42"/>
      <c r="G42" s="30">
        <v>45071</v>
      </c>
      <c r="H42" s="20">
        <f t="shared" si="0"/>
        <v>2</v>
      </c>
      <c r="J42"/>
      <c r="K42"/>
      <c r="L42" s="20" t="str">
        <f t="shared" si="1"/>
        <v/>
      </c>
    </row>
    <row r="43" spans="2:12">
      <c r="B43"/>
      <c r="C43"/>
      <c r="D43"/>
      <c r="E43"/>
      <c r="F43"/>
      <c r="G43" s="30">
        <v>45078</v>
      </c>
      <c r="H43" s="20">
        <f t="shared" si="0"/>
        <v>2</v>
      </c>
      <c r="J43"/>
      <c r="K43"/>
      <c r="L43" s="20" t="str">
        <f t="shared" si="1"/>
        <v/>
      </c>
    </row>
    <row r="44" spans="2:12">
      <c r="B44"/>
      <c r="C44"/>
      <c r="D44"/>
      <c r="E44"/>
      <c r="F44"/>
      <c r="G44" s="30">
        <v>45078</v>
      </c>
      <c r="H44" s="20">
        <f t="shared" si="0"/>
        <v>2</v>
      </c>
      <c r="J44"/>
      <c r="K44"/>
      <c r="L44" s="20" t="str">
        <f t="shared" si="1"/>
        <v/>
      </c>
    </row>
    <row r="45" spans="2:12">
      <c r="B45"/>
      <c r="C45"/>
      <c r="D45"/>
      <c r="E45"/>
      <c r="F45"/>
      <c r="G45" s="30">
        <v>45078</v>
      </c>
      <c r="H45" s="20">
        <f t="shared" si="0"/>
        <v>2</v>
      </c>
      <c r="J45"/>
      <c r="K45"/>
      <c r="L45" s="20" t="str">
        <f t="shared" si="1"/>
        <v/>
      </c>
    </row>
    <row r="46" spans="2:12">
      <c r="B46"/>
      <c r="C46"/>
      <c r="D46"/>
      <c r="E46"/>
      <c r="F46"/>
      <c r="G46" s="30">
        <v>45078</v>
      </c>
      <c r="H46" s="20">
        <f t="shared" si="0"/>
        <v>2</v>
      </c>
      <c r="J46"/>
      <c r="K46"/>
      <c r="L46" s="20" t="str">
        <f t="shared" si="1"/>
        <v/>
      </c>
    </row>
    <row r="47" spans="2:12">
      <c r="B47"/>
      <c r="C47"/>
      <c r="D47"/>
      <c r="E47"/>
      <c r="F47"/>
      <c r="G47" s="30">
        <v>45078</v>
      </c>
      <c r="H47" s="20">
        <f t="shared" si="0"/>
        <v>2</v>
      </c>
      <c r="J47"/>
      <c r="K47"/>
      <c r="L47" s="20" t="str">
        <f t="shared" si="1"/>
        <v/>
      </c>
    </row>
    <row r="48" spans="2:12">
      <c r="B48"/>
      <c r="C48"/>
      <c r="D48"/>
      <c r="E48"/>
      <c r="F48"/>
      <c r="G48" s="30">
        <v>45078</v>
      </c>
      <c r="H48" s="20">
        <f t="shared" si="0"/>
        <v>2</v>
      </c>
      <c r="J48"/>
      <c r="K48"/>
      <c r="L48" s="20" t="str">
        <f t="shared" si="1"/>
        <v/>
      </c>
    </row>
    <row r="49" spans="2:12">
      <c r="B49"/>
      <c r="C49"/>
      <c r="D49"/>
      <c r="E49"/>
      <c r="F49"/>
      <c r="G49" s="30">
        <v>45078</v>
      </c>
      <c r="H49" s="20">
        <f t="shared" si="0"/>
        <v>2</v>
      </c>
      <c r="J49"/>
      <c r="K49"/>
      <c r="L49" s="20" t="str">
        <f t="shared" si="1"/>
        <v/>
      </c>
    </row>
    <row r="50" spans="2:12">
      <c r="B50"/>
      <c r="C50"/>
      <c r="D50"/>
      <c r="E50"/>
      <c r="F50"/>
      <c r="G50" s="30">
        <v>45078</v>
      </c>
      <c r="H50" s="20">
        <f t="shared" si="0"/>
        <v>2</v>
      </c>
      <c r="J50"/>
      <c r="K50"/>
      <c r="L50" s="20" t="str">
        <f t="shared" si="1"/>
        <v/>
      </c>
    </row>
    <row r="51" spans="2:12">
      <c r="B51"/>
      <c r="C51"/>
      <c r="D51"/>
      <c r="E51"/>
      <c r="F51"/>
      <c r="G51" s="30">
        <v>45078</v>
      </c>
      <c r="H51" s="20">
        <f t="shared" si="0"/>
        <v>2</v>
      </c>
      <c r="J51"/>
      <c r="K51"/>
      <c r="L51" s="20" t="str">
        <f t="shared" si="1"/>
        <v/>
      </c>
    </row>
    <row r="52" spans="2:12">
      <c r="B52"/>
      <c r="C52"/>
      <c r="D52"/>
      <c r="E52"/>
      <c r="F52"/>
      <c r="G52" s="30">
        <v>45078</v>
      </c>
      <c r="H52" s="20">
        <f t="shared" si="0"/>
        <v>2</v>
      </c>
      <c r="J52"/>
      <c r="K52"/>
      <c r="L52" s="20" t="str">
        <f t="shared" si="1"/>
        <v/>
      </c>
    </row>
    <row r="53" spans="2:12">
      <c r="B53"/>
      <c r="C53"/>
      <c r="D53"/>
      <c r="E53"/>
      <c r="F53"/>
      <c r="G53" s="30">
        <v>45078</v>
      </c>
      <c r="H53" s="20">
        <f t="shared" si="0"/>
        <v>2</v>
      </c>
      <c r="J53"/>
      <c r="K53"/>
      <c r="L53" s="20" t="str">
        <f t="shared" si="1"/>
        <v/>
      </c>
    </row>
    <row r="54" spans="2:12">
      <c r="B54"/>
      <c r="C54"/>
      <c r="D54"/>
      <c r="E54"/>
      <c r="F54"/>
      <c r="G54" s="30">
        <v>45078</v>
      </c>
      <c r="H54" s="20">
        <f t="shared" si="0"/>
        <v>2</v>
      </c>
      <c r="J54"/>
      <c r="K54"/>
      <c r="L54" s="20" t="str">
        <f t="shared" si="1"/>
        <v/>
      </c>
    </row>
    <row r="55" spans="2:12">
      <c r="B55"/>
      <c r="C55"/>
      <c r="D55"/>
      <c r="E55"/>
      <c r="F55"/>
      <c r="G55" s="28"/>
      <c r="J55"/>
      <c r="K55"/>
      <c r="L55" s="20" t="str">
        <f t="shared" si="1"/>
        <v/>
      </c>
    </row>
    <row r="56" spans="2:12">
      <c r="B56"/>
      <c r="C56"/>
      <c r="D56"/>
      <c r="E56"/>
      <c r="F56"/>
      <c r="J56"/>
      <c r="K56"/>
      <c r="L56" s="20" t="str">
        <f t="shared" si="1"/>
        <v/>
      </c>
    </row>
    <row r="57" spans="2:12">
      <c r="B57"/>
      <c r="C57"/>
      <c r="D57"/>
      <c r="E57"/>
      <c r="F57"/>
      <c r="G57" s="31"/>
      <c r="J57"/>
      <c r="K57"/>
      <c r="L57" s="20" t="str">
        <f t="shared" si="1"/>
        <v/>
      </c>
    </row>
    <row r="58" spans="2:12">
      <c r="B58"/>
      <c r="C58"/>
      <c r="D58"/>
      <c r="E58"/>
      <c r="F58"/>
      <c r="G58" s="31"/>
      <c r="J58"/>
      <c r="K58"/>
      <c r="L58" s="20" t="str">
        <f t="shared" si="1"/>
        <v/>
      </c>
    </row>
    <row r="59" spans="2:12">
      <c r="B59"/>
      <c r="C59"/>
      <c r="D59"/>
      <c r="E59"/>
      <c r="F59"/>
      <c r="G59" s="31"/>
      <c r="L59" s="20" t="str">
        <f t="shared" si="1"/>
        <v/>
      </c>
    </row>
    <row r="60" spans="2:12">
      <c r="B60"/>
      <c r="C60"/>
      <c r="D60"/>
      <c r="E60"/>
      <c r="F60"/>
      <c r="G60" s="31"/>
      <c r="L60" s="20" t="str">
        <f t="shared" si="1"/>
        <v/>
      </c>
    </row>
    <row r="61" spans="2:12">
      <c r="B61"/>
      <c r="C61"/>
      <c r="D61"/>
      <c r="E61"/>
      <c r="F61"/>
      <c r="G61" s="31"/>
      <c r="L61" s="20" t="str">
        <f t="shared" si="1"/>
        <v/>
      </c>
    </row>
    <row r="62" spans="2:12">
      <c r="C62" s="17"/>
      <c r="F62" s="18"/>
      <c r="G62" s="31"/>
      <c r="L62" s="20" t="str">
        <f t="shared" si="1"/>
        <v/>
      </c>
    </row>
    <row r="63" spans="2:12">
      <c r="C63" s="17"/>
      <c r="L63" s="20" t="str">
        <f t="shared" si="1"/>
        <v/>
      </c>
    </row>
    <row r="64" spans="2:12">
      <c r="C64" s="17"/>
      <c r="L64" s="20" t="str">
        <f t="shared" si="1"/>
        <v/>
      </c>
    </row>
    <row r="65" spans="3:12">
      <c r="C65" s="17"/>
      <c r="L65" s="20" t="str">
        <f t="shared" si="1"/>
        <v/>
      </c>
    </row>
    <row r="66" spans="3:12">
      <c r="C66" s="17"/>
      <c r="L66" s="20" t="str">
        <f t="shared" si="1"/>
        <v/>
      </c>
    </row>
    <row r="67" spans="3:12">
      <c r="C67" s="17"/>
      <c r="L67" s="20" t="str">
        <f t="shared" si="1"/>
        <v/>
      </c>
    </row>
    <row r="68" spans="3:12">
      <c r="C68" s="17"/>
      <c r="L68" s="20" t="str">
        <f t="shared" si="1"/>
        <v/>
      </c>
    </row>
    <row r="69" spans="3:12">
      <c r="C69" s="17"/>
      <c r="L69" s="20" t="str">
        <f t="shared" si="1"/>
        <v/>
      </c>
    </row>
    <row r="70" spans="3:12">
      <c r="C70" s="17"/>
      <c r="L70" s="20" t="str">
        <f t="shared" si="1"/>
        <v/>
      </c>
    </row>
    <row r="71" spans="3:12">
      <c r="C71" s="17"/>
      <c r="L71" s="20" t="str">
        <f t="shared" si="1"/>
        <v/>
      </c>
    </row>
    <row r="72" spans="3:12">
      <c r="C72" s="17"/>
      <c r="L72" s="20" t="str">
        <f t="shared" ref="L72:L135" si="2">IF(AND(J72&lt;&gt;"Grand total",J72&lt;&gt;0),1,"")</f>
        <v/>
      </c>
    </row>
    <row r="73" spans="3:12">
      <c r="C73" s="17"/>
      <c r="L73" s="20" t="str">
        <f t="shared" si="2"/>
        <v/>
      </c>
    </row>
    <row r="74" spans="3:12">
      <c r="C74" s="17"/>
      <c r="L74" s="20" t="str">
        <f t="shared" si="2"/>
        <v/>
      </c>
    </row>
    <row r="75" spans="3:12">
      <c r="C75" s="17"/>
      <c r="L75" s="20" t="str">
        <f t="shared" si="2"/>
        <v/>
      </c>
    </row>
    <row r="76" spans="3:12">
      <c r="C76" s="17"/>
      <c r="L76" s="20" t="str">
        <f t="shared" si="2"/>
        <v/>
      </c>
    </row>
    <row r="77" spans="3:12">
      <c r="C77" s="17"/>
      <c r="L77" s="20" t="str">
        <f t="shared" si="2"/>
        <v/>
      </c>
    </row>
    <row r="78" spans="3:12">
      <c r="C78" s="17"/>
      <c r="L78" s="20" t="str">
        <f t="shared" si="2"/>
        <v/>
      </c>
    </row>
    <row r="79" spans="3:12">
      <c r="C79" s="17"/>
      <c r="L79" s="20" t="str">
        <f t="shared" si="2"/>
        <v/>
      </c>
    </row>
    <row r="80" spans="3:12">
      <c r="C80" s="17"/>
      <c r="L80" s="20" t="str">
        <f t="shared" si="2"/>
        <v/>
      </c>
    </row>
    <row r="81" spans="3:12">
      <c r="C81" s="17"/>
      <c r="L81" s="20" t="str">
        <f t="shared" si="2"/>
        <v/>
      </c>
    </row>
    <row r="82" spans="3:12">
      <c r="C82" s="17"/>
      <c r="L82" s="20" t="str">
        <f t="shared" si="2"/>
        <v/>
      </c>
    </row>
    <row r="83" spans="3:12">
      <c r="C83" s="17"/>
      <c r="L83" s="20" t="str">
        <f t="shared" si="2"/>
        <v/>
      </c>
    </row>
    <row r="84" spans="3:12">
      <c r="C84" s="17"/>
      <c r="L84" s="20" t="str">
        <f t="shared" si="2"/>
        <v/>
      </c>
    </row>
    <row r="85" spans="3:12">
      <c r="C85" s="17"/>
      <c r="L85" s="20" t="str">
        <f t="shared" si="2"/>
        <v/>
      </c>
    </row>
    <row r="86" spans="3:12">
      <c r="C86" s="17"/>
      <c r="L86" s="20" t="str">
        <f t="shared" si="2"/>
        <v/>
      </c>
    </row>
    <row r="87" spans="3:12">
      <c r="C87" s="17"/>
      <c r="L87" s="20" t="str">
        <f t="shared" si="2"/>
        <v/>
      </c>
    </row>
    <row r="88" spans="3:12">
      <c r="C88" s="17"/>
      <c r="L88" s="20" t="str">
        <f t="shared" si="2"/>
        <v/>
      </c>
    </row>
    <row r="89" spans="3:12">
      <c r="C89" s="17"/>
      <c r="L89" s="20" t="str">
        <f t="shared" si="2"/>
        <v/>
      </c>
    </row>
    <row r="90" spans="3:12">
      <c r="C90" s="17"/>
      <c r="L90" s="20" t="str">
        <f t="shared" si="2"/>
        <v/>
      </c>
    </row>
    <row r="91" spans="3:12">
      <c r="C91" s="17"/>
      <c r="L91" s="20" t="str">
        <f t="shared" si="2"/>
        <v/>
      </c>
    </row>
    <row r="92" spans="3:12">
      <c r="C92" s="17"/>
      <c r="L92" s="20" t="str">
        <f t="shared" si="2"/>
        <v/>
      </c>
    </row>
    <row r="93" spans="3:12">
      <c r="C93" s="17"/>
      <c r="L93" s="20" t="str">
        <f t="shared" si="2"/>
        <v/>
      </c>
    </row>
    <row r="94" spans="3:12">
      <c r="C94" s="17"/>
      <c r="L94" s="20" t="str">
        <f t="shared" si="2"/>
        <v/>
      </c>
    </row>
    <row r="95" spans="3:12">
      <c r="C95" s="17"/>
      <c r="L95" s="20" t="str">
        <f t="shared" si="2"/>
        <v/>
      </c>
    </row>
    <row r="96" spans="3:12">
      <c r="C96" s="17"/>
      <c r="L96" s="20" t="str">
        <f t="shared" si="2"/>
        <v/>
      </c>
    </row>
    <row r="97" spans="3:12">
      <c r="C97" s="17"/>
      <c r="L97" s="20" t="str">
        <f t="shared" si="2"/>
        <v/>
      </c>
    </row>
    <row r="98" spans="3:12">
      <c r="C98" s="17"/>
      <c r="L98" s="20" t="str">
        <f t="shared" si="2"/>
        <v/>
      </c>
    </row>
    <row r="99" spans="3:12">
      <c r="C99" s="17"/>
      <c r="L99" s="20" t="str">
        <f t="shared" si="2"/>
        <v/>
      </c>
    </row>
    <row r="100" spans="3:12">
      <c r="C100" s="17"/>
      <c r="L100" s="20" t="str">
        <f t="shared" si="2"/>
        <v/>
      </c>
    </row>
    <row r="101" spans="3:12">
      <c r="C101" s="17"/>
      <c r="L101" s="20" t="str">
        <f t="shared" si="2"/>
        <v/>
      </c>
    </row>
    <row r="102" spans="3:12">
      <c r="C102" s="17"/>
      <c r="L102" s="20" t="str">
        <f t="shared" si="2"/>
        <v/>
      </c>
    </row>
    <row r="103" spans="3:12">
      <c r="C103" s="17"/>
      <c r="L103" s="20" t="str">
        <f t="shared" si="2"/>
        <v/>
      </c>
    </row>
    <row r="104" spans="3:12">
      <c r="C104" s="17"/>
      <c r="L104" s="20" t="str">
        <f t="shared" si="2"/>
        <v/>
      </c>
    </row>
    <row r="105" spans="3:12">
      <c r="C105" s="17"/>
      <c r="L105" s="20" t="str">
        <f t="shared" si="2"/>
        <v/>
      </c>
    </row>
    <row r="106" spans="3:12">
      <c r="C106" s="17"/>
      <c r="L106" s="20" t="str">
        <f t="shared" si="2"/>
        <v/>
      </c>
    </row>
    <row r="107" spans="3:12">
      <c r="C107" s="17"/>
      <c r="L107" s="20" t="str">
        <f t="shared" si="2"/>
        <v/>
      </c>
    </row>
    <row r="108" spans="3:12">
      <c r="C108" s="17"/>
      <c r="L108" s="20" t="str">
        <f t="shared" si="2"/>
        <v/>
      </c>
    </row>
    <row r="109" spans="3:12">
      <c r="C109" s="17"/>
      <c r="L109" s="20" t="str">
        <f t="shared" si="2"/>
        <v/>
      </c>
    </row>
    <row r="110" spans="3:12">
      <c r="C110" s="17"/>
      <c r="L110" s="20" t="str">
        <f t="shared" si="2"/>
        <v/>
      </c>
    </row>
    <row r="111" spans="3:12">
      <c r="C111" s="17"/>
      <c r="L111" s="20" t="str">
        <f t="shared" si="2"/>
        <v/>
      </c>
    </row>
    <row r="112" spans="3:12">
      <c r="C112" s="17"/>
      <c r="L112" s="20" t="str">
        <f t="shared" si="2"/>
        <v/>
      </c>
    </row>
    <row r="113" spans="3:12">
      <c r="C113" s="17"/>
      <c r="L113" s="20" t="str">
        <f t="shared" si="2"/>
        <v/>
      </c>
    </row>
    <row r="114" spans="3:12">
      <c r="C114" s="17"/>
      <c r="L114" s="20" t="str">
        <f t="shared" si="2"/>
        <v/>
      </c>
    </row>
    <row r="115" spans="3:12">
      <c r="C115" s="17"/>
      <c r="L115" s="20" t="str">
        <f t="shared" si="2"/>
        <v/>
      </c>
    </row>
    <row r="116" spans="3:12">
      <c r="C116" s="17"/>
      <c r="L116" s="20" t="str">
        <f t="shared" si="2"/>
        <v/>
      </c>
    </row>
    <row r="117" spans="3:12">
      <c r="C117" s="17"/>
      <c r="L117" s="20" t="str">
        <f t="shared" si="2"/>
        <v/>
      </c>
    </row>
    <row r="118" spans="3:12">
      <c r="C118" s="17"/>
      <c r="L118" s="20" t="str">
        <f t="shared" si="2"/>
        <v/>
      </c>
    </row>
    <row r="119" spans="3:12">
      <c r="C119" s="17"/>
      <c r="L119" s="20" t="str">
        <f t="shared" si="2"/>
        <v/>
      </c>
    </row>
    <row r="120" spans="3:12">
      <c r="C120" s="17"/>
      <c r="L120" s="20" t="str">
        <f t="shared" si="2"/>
        <v/>
      </c>
    </row>
    <row r="121" spans="3:12">
      <c r="C121" s="17"/>
      <c r="L121" s="20" t="str">
        <f t="shared" si="2"/>
        <v/>
      </c>
    </row>
    <row r="122" spans="3:12">
      <c r="C122" s="17"/>
      <c r="L122" s="20" t="str">
        <f t="shared" si="2"/>
        <v/>
      </c>
    </row>
    <row r="123" spans="3:12">
      <c r="C123" s="17"/>
      <c r="L123" s="20" t="str">
        <f t="shared" si="2"/>
        <v/>
      </c>
    </row>
    <row r="124" spans="3:12">
      <c r="C124" s="17"/>
      <c r="L124" s="20" t="str">
        <f t="shared" si="2"/>
        <v/>
      </c>
    </row>
    <row r="125" spans="3:12">
      <c r="C125" s="17"/>
      <c r="L125" s="20" t="str">
        <f t="shared" si="2"/>
        <v/>
      </c>
    </row>
    <row r="126" spans="3:12">
      <c r="C126" s="17"/>
      <c r="L126" s="20" t="str">
        <f t="shared" si="2"/>
        <v/>
      </c>
    </row>
    <row r="127" spans="3:12">
      <c r="C127" s="17"/>
      <c r="L127" s="20" t="str">
        <f t="shared" si="2"/>
        <v/>
      </c>
    </row>
    <row r="128" spans="3:12">
      <c r="C128" s="17"/>
      <c r="L128" s="20" t="str">
        <f t="shared" si="2"/>
        <v/>
      </c>
    </row>
    <row r="129" spans="3:12">
      <c r="C129" s="17"/>
      <c r="L129" s="20" t="str">
        <f t="shared" si="2"/>
        <v/>
      </c>
    </row>
    <row r="130" spans="3:12">
      <c r="C130" s="17"/>
      <c r="L130" s="20" t="str">
        <f t="shared" si="2"/>
        <v/>
      </c>
    </row>
    <row r="131" spans="3:12">
      <c r="C131" s="17"/>
      <c r="L131" s="20" t="str">
        <f t="shared" si="2"/>
        <v/>
      </c>
    </row>
    <row r="132" spans="3:12">
      <c r="C132" s="17"/>
      <c r="L132" s="20" t="str">
        <f t="shared" si="2"/>
        <v/>
      </c>
    </row>
    <row r="133" spans="3:12">
      <c r="C133" s="17"/>
      <c r="L133" s="20" t="str">
        <f t="shared" si="2"/>
        <v/>
      </c>
    </row>
    <row r="134" spans="3:12">
      <c r="C134" s="17"/>
      <c r="L134" s="20" t="str">
        <f t="shared" si="2"/>
        <v/>
      </c>
    </row>
    <row r="135" spans="3:12">
      <c r="C135" s="17"/>
      <c r="L135" s="20" t="str">
        <f t="shared" si="2"/>
        <v/>
      </c>
    </row>
    <row r="136" spans="3:12">
      <c r="C136" s="17"/>
      <c r="L136" s="20" t="str">
        <f t="shared" ref="L136:L199" si="3">IF(AND(J136&lt;&gt;"Grand total",J136&lt;&gt;0),1,"")</f>
        <v/>
      </c>
    </row>
    <row r="137" spans="3:12">
      <c r="C137" s="17"/>
      <c r="L137" s="20" t="str">
        <f t="shared" si="3"/>
        <v/>
      </c>
    </row>
    <row r="138" spans="3:12">
      <c r="C138" s="17"/>
      <c r="L138" s="20" t="str">
        <f t="shared" si="3"/>
        <v/>
      </c>
    </row>
    <row r="139" spans="3:12">
      <c r="C139" s="17"/>
      <c r="L139" s="20" t="str">
        <f t="shared" si="3"/>
        <v/>
      </c>
    </row>
    <row r="140" spans="3:12">
      <c r="C140" s="17"/>
      <c r="L140" s="20" t="str">
        <f t="shared" si="3"/>
        <v/>
      </c>
    </row>
    <row r="141" spans="3:12">
      <c r="C141" s="17"/>
      <c r="L141" s="20" t="str">
        <f t="shared" si="3"/>
        <v/>
      </c>
    </row>
    <row r="142" spans="3:12">
      <c r="C142" s="17"/>
      <c r="L142" s="20" t="str">
        <f t="shared" si="3"/>
        <v/>
      </c>
    </row>
    <row r="143" spans="3:12">
      <c r="C143" s="17"/>
      <c r="L143" s="20" t="str">
        <f t="shared" si="3"/>
        <v/>
      </c>
    </row>
    <row r="144" spans="3:12">
      <c r="C144" s="17"/>
      <c r="L144" s="20" t="str">
        <f t="shared" si="3"/>
        <v/>
      </c>
    </row>
    <row r="145" spans="3:12">
      <c r="C145" s="17"/>
      <c r="L145" s="20" t="str">
        <f t="shared" si="3"/>
        <v/>
      </c>
    </row>
    <row r="146" spans="3:12">
      <c r="C146" s="17"/>
      <c r="L146" s="20" t="str">
        <f t="shared" si="3"/>
        <v/>
      </c>
    </row>
    <row r="147" spans="3:12">
      <c r="C147" s="17"/>
      <c r="L147" s="20" t="str">
        <f t="shared" si="3"/>
        <v/>
      </c>
    </row>
    <row r="148" spans="3:12">
      <c r="C148" s="17"/>
      <c r="L148" s="20" t="str">
        <f t="shared" si="3"/>
        <v/>
      </c>
    </row>
    <row r="149" spans="3:12">
      <c r="C149" s="17"/>
      <c r="L149" s="20" t="str">
        <f t="shared" si="3"/>
        <v/>
      </c>
    </row>
    <row r="150" spans="3:12">
      <c r="C150" s="17"/>
      <c r="L150" s="20" t="str">
        <f t="shared" si="3"/>
        <v/>
      </c>
    </row>
    <row r="151" spans="3:12">
      <c r="C151" s="17"/>
      <c r="L151" s="20" t="str">
        <f t="shared" si="3"/>
        <v/>
      </c>
    </row>
    <row r="152" spans="3:12">
      <c r="C152" s="17"/>
      <c r="L152" s="20" t="str">
        <f t="shared" si="3"/>
        <v/>
      </c>
    </row>
    <row r="153" spans="3:12">
      <c r="C153" s="17"/>
      <c r="L153" s="20" t="str">
        <f t="shared" si="3"/>
        <v/>
      </c>
    </row>
    <row r="154" spans="3:12">
      <c r="C154" s="17"/>
      <c r="L154" s="20" t="str">
        <f t="shared" si="3"/>
        <v/>
      </c>
    </row>
    <row r="155" spans="3:12">
      <c r="C155" s="17"/>
      <c r="L155" s="20" t="str">
        <f t="shared" si="3"/>
        <v/>
      </c>
    </row>
    <row r="156" spans="3:12">
      <c r="C156" s="17"/>
      <c r="L156" s="20" t="str">
        <f t="shared" si="3"/>
        <v/>
      </c>
    </row>
    <row r="157" spans="3:12">
      <c r="C157" s="17"/>
      <c r="L157" s="20" t="str">
        <f t="shared" si="3"/>
        <v/>
      </c>
    </row>
    <row r="158" spans="3:12">
      <c r="C158" s="17"/>
      <c r="L158" s="20" t="str">
        <f t="shared" si="3"/>
        <v/>
      </c>
    </row>
    <row r="159" spans="3:12">
      <c r="C159" s="17"/>
      <c r="L159" s="20" t="str">
        <f t="shared" si="3"/>
        <v/>
      </c>
    </row>
    <row r="160" spans="3:12">
      <c r="C160" s="17"/>
      <c r="L160" s="20" t="str">
        <f t="shared" si="3"/>
        <v/>
      </c>
    </row>
    <row r="161" spans="3:12">
      <c r="C161" s="17"/>
      <c r="L161" s="20" t="str">
        <f t="shared" si="3"/>
        <v/>
      </c>
    </row>
    <row r="162" spans="3:12">
      <c r="C162" s="17"/>
      <c r="L162" s="20" t="str">
        <f t="shared" si="3"/>
        <v/>
      </c>
    </row>
    <row r="163" spans="3:12">
      <c r="C163" s="17"/>
      <c r="L163" s="20" t="str">
        <f t="shared" si="3"/>
        <v/>
      </c>
    </row>
    <row r="164" spans="3:12">
      <c r="C164" s="17"/>
      <c r="L164" s="20" t="str">
        <f t="shared" si="3"/>
        <v/>
      </c>
    </row>
    <row r="165" spans="3:12">
      <c r="C165" s="17"/>
      <c r="L165" s="20" t="str">
        <f t="shared" si="3"/>
        <v/>
      </c>
    </row>
    <row r="166" spans="3:12">
      <c r="C166" s="17"/>
      <c r="L166" s="20" t="str">
        <f t="shared" si="3"/>
        <v/>
      </c>
    </row>
    <row r="167" spans="3:12">
      <c r="C167" s="17"/>
      <c r="L167" s="20" t="str">
        <f t="shared" si="3"/>
        <v/>
      </c>
    </row>
    <row r="168" spans="3:12">
      <c r="C168" s="17"/>
      <c r="L168" s="20" t="str">
        <f t="shared" si="3"/>
        <v/>
      </c>
    </row>
    <row r="169" spans="3:12">
      <c r="C169" s="17"/>
      <c r="L169" s="20" t="str">
        <f t="shared" si="3"/>
        <v/>
      </c>
    </row>
    <row r="170" spans="3:12">
      <c r="C170" s="17"/>
      <c r="L170" s="20" t="str">
        <f t="shared" si="3"/>
        <v/>
      </c>
    </row>
    <row r="171" spans="3:12">
      <c r="C171" s="17"/>
      <c r="L171" s="20" t="str">
        <f t="shared" si="3"/>
        <v/>
      </c>
    </row>
    <row r="172" spans="3:12">
      <c r="C172" s="17"/>
      <c r="L172" s="20" t="str">
        <f t="shared" si="3"/>
        <v/>
      </c>
    </row>
    <row r="173" spans="3:12">
      <c r="C173" s="17"/>
      <c r="L173" s="20" t="str">
        <f t="shared" si="3"/>
        <v/>
      </c>
    </row>
    <row r="174" spans="3:12">
      <c r="C174" s="17"/>
      <c r="L174" s="20" t="str">
        <f t="shared" si="3"/>
        <v/>
      </c>
    </row>
    <row r="175" spans="3:12">
      <c r="C175" s="17"/>
      <c r="L175" s="20" t="str">
        <f t="shared" si="3"/>
        <v/>
      </c>
    </row>
    <row r="176" spans="3:12">
      <c r="C176" s="17"/>
      <c r="L176" s="20" t="str">
        <f t="shared" si="3"/>
        <v/>
      </c>
    </row>
    <row r="177" spans="3:12">
      <c r="C177" s="17"/>
      <c r="L177" s="20" t="str">
        <f t="shared" si="3"/>
        <v/>
      </c>
    </row>
    <row r="178" spans="3:12">
      <c r="C178" s="17"/>
      <c r="L178" s="20" t="str">
        <f t="shared" si="3"/>
        <v/>
      </c>
    </row>
    <row r="179" spans="3:12">
      <c r="C179" s="17"/>
      <c r="L179" s="20" t="str">
        <f t="shared" si="3"/>
        <v/>
      </c>
    </row>
    <row r="180" spans="3:12">
      <c r="C180" s="17"/>
      <c r="L180" s="20" t="str">
        <f t="shared" si="3"/>
        <v/>
      </c>
    </row>
    <row r="181" spans="3:12">
      <c r="C181" s="17"/>
      <c r="L181" s="20" t="str">
        <f t="shared" si="3"/>
        <v/>
      </c>
    </row>
    <row r="182" spans="3:12">
      <c r="C182" s="17"/>
      <c r="L182" s="20" t="str">
        <f t="shared" si="3"/>
        <v/>
      </c>
    </row>
    <row r="183" spans="3:12">
      <c r="C183" s="17"/>
      <c r="L183" s="20" t="str">
        <f t="shared" si="3"/>
        <v/>
      </c>
    </row>
    <row r="184" spans="3:12">
      <c r="C184" s="17"/>
      <c r="L184" s="20" t="str">
        <f t="shared" si="3"/>
        <v/>
      </c>
    </row>
    <row r="185" spans="3:12">
      <c r="C185" s="17"/>
      <c r="L185" s="20" t="str">
        <f t="shared" si="3"/>
        <v/>
      </c>
    </row>
    <row r="186" spans="3:12">
      <c r="C186" s="17"/>
      <c r="L186" s="20" t="str">
        <f t="shared" si="3"/>
        <v/>
      </c>
    </row>
    <row r="187" spans="3:12">
      <c r="C187" s="17"/>
      <c r="L187" s="20" t="str">
        <f t="shared" si="3"/>
        <v/>
      </c>
    </row>
    <row r="188" spans="3:12">
      <c r="C188" s="17"/>
      <c r="L188" s="20" t="str">
        <f t="shared" si="3"/>
        <v/>
      </c>
    </row>
    <row r="189" spans="3:12">
      <c r="C189" s="17"/>
      <c r="L189" s="20" t="str">
        <f t="shared" si="3"/>
        <v/>
      </c>
    </row>
    <row r="190" spans="3:12">
      <c r="C190" s="17"/>
      <c r="L190" s="20" t="str">
        <f t="shared" si="3"/>
        <v/>
      </c>
    </row>
    <row r="191" spans="3:12">
      <c r="C191" s="17"/>
      <c r="L191" s="20" t="str">
        <f t="shared" si="3"/>
        <v/>
      </c>
    </row>
    <row r="192" spans="3:12">
      <c r="C192" s="17"/>
      <c r="L192" s="20" t="str">
        <f t="shared" si="3"/>
        <v/>
      </c>
    </row>
    <row r="193" spans="3:12">
      <c r="C193" s="17"/>
      <c r="L193" s="20" t="str">
        <f t="shared" si="3"/>
        <v/>
      </c>
    </row>
    <row r="194" spans="3:12">
      <c r="C194" s="17"/>
      <c r="L194" s="20" t="str">
        <f t="shared" si="3"/>
        <v/>
      </c>
    </row>
    <row r="195" spans="3:12">
      <c r="C195" s="17"/>
      <c r="L195" s="20" t="str">
        <f t="shared" si="3"/>
        <v/>
      </c>
    </row>
    <row r="196" spans="3:12">
      <c r="C196" s="17"/>
      <c r="L196" s="20" t="str">
        <f t="shared" si="3"/>
        <v/>
      </c>
    </row>
    <row r="197" spans="3:12">
      <c r="C197" s="17"/>
      <c r="L197" s="20" t="str">
        <f t="shared" si="3"/>
        <v/>
      </c>
    </row>
    <row r="198" spans="3:12">
      <c r="C198" s="17"/>
      <c r="L198" s="20" t="str">
        <f t="shared" si="3"/>
        <v/>
      </c>
    </row>
    <row r="199" spans="3:12">
      <c r="C199" s="17"/>
      <c r="L199" s="20" t="str">
        <f t="shared" si="3"/>
        <v/>
      </c>
    </row>
    <row r="200" spans="3:12">
      <c r="C200" s="17"/>
      <c r="L200" s="20" t="str">
        <f t="shared" ref="L200:L263" si="4">IF(AND(J200&lt;&gt;"Grand total",J200&lt;&gt;0),1,"")</f>
        <v/>
      </c>
    </row>
    <row r="201" spans="3:12">
      <c r="C201" s="17"/>
      <c r="L201" s="20" t="str">
        <f t="shared" si="4"/>
        <v/>
      </c>
    </row>
    <row r="202" spans="3:12">
      <c r="C202" s="17"/>
      <c r="L202" s="20" t="str">
        <f t="shared" si="4"/>
        <v/>
      </c>
    </row>
    <row r="203" spans="3:12">
      <c r="C203" s="17"/>
      <c r="L203" s="20" t="str">
        <f t="shared" si="4"/>
        <v/>
      </c>
    </row>
    <row r="204" spans="3:12">
      <c r="C204" s="17"/>
      <c r="L204" s="20" t="str">
        <f t="shared" si="4"/>
        <v/>
      </c>
    </row>
    <row r="205" spans="3:12">
      <c r="C205" s="17"/>
      <c r="L205" s="20" t="str">
        <f t="shared" si="4"/>
        <v/>
      </c>
    </row>
    <row r="206" spans="3:12">
      <c r="C206" s="17"/>
      <c r="L206" s="20" t="str">
        <f t="shared" si="4"/>
        <v/>
      </c>
    </row>
    <row r="207" spans="3:12">
      <c r="C207" s="17"/>
      <c r="L207" s="20" t="str">
        <f t="shared" si="4"/>
        <v/>
      </c>
    </row>
    <row r="208" spans="3:12">
      <c r="C208" s="17"/>
      <c r="L208" s="20" t="str">
        <f t="shared" si="4"/>
        <v/>
      </c>
    </row>
    <row r="209" spans="3:12">
      <c r="C209" s="17"/>
      <c r="L209" s="20" t="str">
        <f t="shared" si="4"/>
        <v/>
      </c>
    </row>
    <row r="210" spans="3:12">
      <c r="C210" s="17"/>
      <c r="L210" s="20" t="str">
        <f t="shared" si="4"/>
        <v/>
      </c>
    </row>
    <row r="211" spans="3:12">
      <c r="C211" s="17"/>
      <c r="L211" s="20" t="str">
        <f t="shared" si="4"/>
        <v/>
      </c>
    </row>
    <row r="212" spans="3:12">
      <c r="C212" s="17"/>
      <c r="L212" s="20" t="str">
        <f t="shared" si="4"/>
        <v/>
      </c>
    </row>
    <row r="213" spans="3:12">
      <c r="C213" s="17"/>
      <c r="L213" s="20" t="str">
        <f t="shared" si="4"/>
        <v/>
      </c>
    </row>
    <row r="214" spans="3:12">
      <c r="C214" s="17"/>
      <c r="L214" s="20" t="str">
        <f t="shared" si="4"/>
        <v/>
      </c>
    </row>
    <row r="215" spans="3:12">
      <c r="C215" s="17"/>
      <c r="L215" s="20" t="str">
        <f t="shared" si="4"/>
        <v/>
      </c>
    </row>
    <row r="216" spans="3:12">
      <c r="C216" s="17"/>
      <c r="L216" s="20" t="str">
        <f t="shared" si="4"/>
        <v/>
      </c>
    </row>
    <row r="217" spans="3:12">
      <c r="C217" s="17"/>
      <c r="L217" s="20" t="str">
        <f t="shared" si="4"/>
        <v/>
      </c>
    </row>
    <row r="218" spans="3:12">
      <c r="C218" s="17"/>
      <c r="L218" s="20" t="str">
        <f t="shared" si="4"/>
        <v/>
      </c>
    </row>
    <row r="219" spans="3:12">
      <c r="C219" s="17"/>
      <c r="L219" s="20" t="str">
        <f t="shared" si="4"/>
        <v/>
      </c>
    </row>
    <row r="220" spans="3:12">
      <c r="C220" s="17"/>
      <c r="L220" s="20" t="str">
        <f t="shared" si="4"/>
        <v/>
      </c>
    </row>
    <row r="221" spans="3:12">
      <c r="C221" s="17"/>
      <c r="L221" s="20" t="str">
        <f t="shared" si="4"/>
        <v/>
      </c>
    </row>
    <row r="222" spans="3:12">
      <c r="C222" s="17"/>
      <c r="L222" s="20" t="str">
        <f t="shared" si="4"/>
        <v/>
      </c>
    </row>
    <row r="223" spans="3:12">
      <c r="C223" s="17"/>
      <c r="L223" s="20" t="str">
        <f t="shared" si="4"/>
        <v/>
      </c>
    </row>
    <row r="224" spans="3:12">
      <c r="C224" s="17"/>
      <c r="L224" s="20" t="str">
        <f t="shared" si="4"/>
        <v/>
      </c>
    </row>
    <row r="225" spans="3:12">
      <c r="C225" s="17"/>
      <c r="L225" s="20" t="str">
        <f t="shared" si="4"/>
        <v/>
      </c>
    </row>
    <row r="226" spans="3:12">
      <c r="C226" s="17"/>
      <c r="L226" s="20" t="str">
        <f t="shared" si="4"/>
        <v/>
      </c>
    </row>
    <row r="227" spans="3:12">
      <c r="C227" s="17"/>
      <c r="L227" s="20" t="str">
        <f t="shared" si="4"/>
        <v/>
      </c>
    </row>
    <row r="228" spans="3:12">
      <c r="C228" s="17"/>
      <c r="L228" s="20" t="str">
        <f t="shared" si="4"/>
        <v/>
      </c>
    </row>
    <row r="229" spans="3:12">
      <c r="C229" s="17"/>
      <c r="L229" s="20" t="str">
        <f t="shared" si="4"/>
        <v/>
      </c>
    </row>
    <row r="230" spans="3:12">
      <c r="C230" s="17"/>
      <c r="L230" s="20" t="str">
        <f t="shared" si="4"/>
        <v/>
      </c>
    </row>
    <row r="231" spans="3:12">
      <c r="C231" s="17"/>
      <c r="L231" s="20" t="str">
        <f t="shared" si="4"/>
        <v/>
      </c>
    </row>
    <row r="232" spans="3:12">
      <c r="C232" s="17"/>
      <c r="L232" s="20" t="str">
        <f t="shared" si="4"/>
        <v/>
      </c>
    </row>
    <row r="233" spans="3:12">
      <c r="C233" s="17"/>
      <c r="L233" s="20" t="str">
        <f t="shared" si="4"/>
        <v/>
      </c>
    </row>
    <row r="234" spans="3:12">
      <c r="C234" s="17"/>
      <c r="L234" s="20" t="str">
        <f t="shared" si="4"/>
        <v/>
      </c>
    </row>
    <row r="235" spans="3:12">
      <c r="C235" s="17"/>
      <c r="L235" s="20" t="str">
        <f t="shared" si="4"/>
        <v/>
      </c>
    </row>
    <row r="236" spans="3:12">
      <c r="C236" s="17"/>
      <c r="L236" s="20" t="str">
        <f t="shared" si="4"/>
        <v/>
      </c>
    </row>
    <row r="237" spans="3:12">
      <c r="C237" s="17"/>
      <c r="L237" s="20" t="str">
        <f t="shared" si="4"/>
        <v/>
      </c>
    </row>
    <row r="238" spans="3:12">
      <c r="C238" s="17"/>
      <c r="L238" s="20" t="str">
        <f t="shared" si="4"/>
        <v/>
      </c>
    </row>
    <row r="239" spans="3:12">
      <c r="C239" s="17"/>
      <c r="L239" s="20" t="str">
        <f t="shared" si="4"/>
        <v/>
      </c>
    </row>
    <row r="240" spans="3:12">
      <c r="C240" s="17"/>
      <c r="L240" s="20" t="str">
        <f t="shared" si="4"/>
        <v/>
      </c>
    </row>
    <row r="241" spans="3:12">
      <c r="C241" s="17"/>
      <c r="L241" s="20" t="str">
        <f t="shared" si="4"/>
        <v/>
      </c>
    </row>
    <row r="242" spans="3:12">
      <c r="C242" s="17"/>
      <c r="L242" s="20" t="str">
        <f t="shared" si="4"/>
        <v/>
      </c>
    </row>
    <row r="243" spans="3:12">
      <c r="C243" s="17"/>
      <c r="L243" s="20" t="str">
        <f t="shared" si="4"/>
        <v/>
      </c>
    </row>
    <row r="244" spans="3:12">
      <c r="C244" s="17"/>
      <c r="L244" s="20" t="str">
        <f t="shared" si="4"/>
        <v/>
      </c>
    </row>
    <row r="245" spans="3:12">
      <c r="C245" s="17"/>
      <c r="L245" s="20" t="str">
        <f t="shared" si="4"/>
        <v/>
      </c>
    </row>
    <row r="246" spans="3:12">
      <c r="C246" s="17"/>
      <c r="L246" s="20" t="str">
        <f t="shared" si="4"/>
        <v/>
      </c>
    </row>
    <row r="247" spans="3:12">
      <c r="C247" s="17"/>
      <c r="L247" s="20" t="str">
        <f t="shared" si="4"/>
        <v/>
      </c>
    </row>
    <row r="248" spans="3:12">
      <c r="C248" s="17"/>
      <c r="L248" s="20" t="str">
        <f t="shared" si="4"/>
        <v/>
      </c>
    </row>
    <row r="249" spans="3:12">
      <c r="C249" s="17"/>
      <c r="L249" s="20" t="str">
        <f t="shared" si="4"/>
        <v/>
      </c>
    </row>
    <row r="250" spans="3:12">
      <c r="C250" s="17"/>
      <c r="L250" s="20" t="str">
        <f t="shared" si="4"/>
        <v/>
      </c>
    </row>
    <row r="251" spans="3:12">
      <c r="C251" s="17"/>
      <c r="L251" s="20" t="str">
        <f t="shared" si="4"/>
        <v/>
      </c>
    </row>
    <row r="252" spans="3:12">
      <c r="C252" s="17"/>
      <c r="L252" s="20" t="str">
        <f t="shared" si="4"/>
        <v/>
      </c>
    </row>
    <row r="253" spans="3:12">
      <c r="C253" s="17"/>
      <c r="L253" s="20" t="str">
        <f t="shared" si="4"/>
        <v/>
      </c>
    </row>
    <row r="254" spans="3:12">
      <c r="C254" s="17"/>
      <c r="L254" s="20" t="str">
        <f t="shared" si="4"/>
        <v/>
      </c>
    </row>
    <row r="255" spans="3:12">
      <c r="C255" s="17"/>
      <c r="L255" s="20" t="str">
        <f t="shared" si="4"/>
        <v/>
      </c>
    </row>
    <row r="256" spans="3:12">
      <c r="C256" s="17"/>
      <c r="L256" s="20" t="str">
        <f t="shared" si="4"/>
        <v/>
      </c>
    </row>
    <row r="257" spans="3:12">
      <c r="C257" s="17"/>
      <c r="L257" s="20" t="str">
        <f t="shared" si="4"/>
        <v/>
      </c>
    </row>
    <row r="258" spans="3:12">
      <c r="C258" s="17"/>
      <c r="L258" s="20" t="str">
        <f t="shared" si="4"/>
        <v/>
      </c>
    </row>
    <row r="259" spans="3:12">
      <c r="C259" s="17"/>
      <c r="L259" s="20" t="str">
        <f t="shared" si="4"/>
        <v/>
      </c>
    </row>
    <row r="260" spans="3:12">
      <c r="C260" s="17"/>
      <c r="L260" s="20" t="str">
        <f t="shared" si="4"/>
        <v/>
      </c>
    </row>
    <row r="261" spans="3:12">
      <c r="C261" s="17"/>
      <c r="L261" s="20" t="str">
        <f t="shared" si="4"/>
        <v/>
      </c>
    </row>
    <row r="262" spans="3:12">
      <c r="C262" s="17"/>
      <c r="L262" s="20" t="str">
        <f t="shared" si="4"/>
        <v/>
      </c>
    </row>
    <row r="263" spans="3:12">
      <c r="C263" s="17"/>
      <c r="L263" s="20" t="str">
        <f t="shared" si="4"/>
        <v/>
      </c>
    </row>
    <row r="264" spans="3:12">
      <c r="C264" s="17"/>
      <c r="L264" s="20" t="str">
        <f t="shared" ref="L264:L327" si="5">IF(AND(J264&lt;&gt;"Grand total",J264&lt;&gt;0),1,"")</f>
        <v/>
      </c>
    </row>
    <row r="265" spans="3:12">
      <c r="C265" s="17"/>
      <c r="L265" s="20" t="str">
        <f t="shared" si="5"/>
        <v/>
      </c>
    </row>
    <row r="266" spans="3:12">
      <c r="C266" s="17"/>
      <c r="L266" s="20" t="str">
        <f t="shared" si="5"/>
        <v/>
      </c>
    </row>
    <row r="267" spans="3:12">
      <c r="C267" s="17"/>
      <c r="L267" s="20" t="str">
        <f t="shared" si="5"/>
        <v/>
      </c>
    </row>
    <row r="268" spans="3:12">
      <c r="C268" s="17"/>
      <c r="L268" s="20" t="str">
        <f t="shared" si="5"/>
        <v/>
      </c>
    </row>
    <row r="269" spans="3:12">
      <c r="C269" s="17"/>
      <c r="L269" s="20" t="str">
        <f t="shared" si="5"/>
        <v/>
      </c>
    </row>
    <row r="270" spans="3:12">
      <c r="C270" s="17"/>
      <c r="L270" s="20" t="str">
        <f t="shared" si="5"/>
        <v/>
      </c>
    </row>
    <row r="271" spans="3:12">
      <c r="C271" s="17"/>
      <c r="L271" s="20" t="str">
        <f t="shared" si="5"/>
        <v/>
      </c>
    </row>
    <row r="272" spans="3:12">
      <c r="C272" s="17"/>
      <c r="L272" s="20" t="str">
        <f t="shared" si="5"/>
        <v/>
      </c>
    </row>
    <row r="273" spans="3:12">
      <c r="C273" s="17"/>
      <c r="L273" s="20" t="str">
        <f t="shared" si="5"/>
        <v/>
      </c>
    </row>
    <row r="274" spans="3:12">
      <c r="C274" s="17"/>
      <c r="L274" s="20" t="str">
        <f t="shared" si="5"/>
        <v/>
      </c>
    </row>
    <row r="275" spans="3:12">
      <c r="C275" s="17"/>
      <c r="L275" s="20" t="str">
        <f t="shared" si="5"/>
        <v/>
      </c>
    </row>
    <row r="276" spans="3:12">
      <c r="C276" s="17"/>
      <c r="L276" s="20" t="str">
        <f t="shared" si="5"/>
        <v/>
      </c>
    </row>
    <row r="277" spans="3:12">
      <c r="C277" s="17"/>
      <c r="L277" s="20" t="str">
        <f t="shared" si="5"/>
        <v/>
      </c>
    </row>
    <row r="278" spans="3:12">
      <c r="C278" s="17"/>
      <c r="L278" s="20" t="str">
        <f t="shared" si="5"/>
        <v/>
      </c>
    </row>
    <row r="279" spans="3:12">
      <c r="C279" s="17"/>
      <c r="L279" s="20" t="str">
        <f t="shared" si="5"/>
        <v/>
      </c>
    </row>
    <row r="280" spans="3:12">
      <c r="C280" s="17"/>
      <c r="L280" s="20" t="str">
        <f t="shared" si="5"/>
        <v/>
      </c>
    </row>
    <row r="281" spans="3:12">
      <c r="C281" s="17"/>
      <c r="L281" s="20" t="str">
        <f t="shared" si="5"/>
        <v/>
      </c>
    </row>
    <row r="282" spans="3:12">
      <c r="C282" s="17"/>
      <c r="L282" s="20" t="str">
        <f t="shared" si="5"/>
        <v/>
      </c>
    </row>
    <row r="283" spans="3:12">
      <c r="C283" s="17"/>
      <c r="L283" s="20" t="str">
        <f t="shared" si="5"/>
        <v/>
      </c>
    </row>
    <row r="284" spans="3:12">
      <c r="C284" s="17"/>
      <c r="L284" s="20" t="str">
        <f t="shared" si="5"/>
        <v/>
      </c>
    </row>
    <row r="285" spans="3:12">
      <c r="C285" s="17"/>
      <c r="L285" s="20" t="str">
        <f t="shared" si="5"/>
        <v/>
      </c>
    </row>
    <row r="286" spans="3:12">
      <c r="C286" s="17"/>
      <c r="L286" s="20" t="str">
        <f t="shared" si="5"/>
        <v/>
      </c>
    </row>
    <row r="287" spans="3:12">
      <c r="C287" s="17"/>
      <c r="L287" s="20" t="str">
        <f t="shared" si="5"/>
        <v/>
      </c>
    </row>
    <row r="288" spans="3:12">
      <c r="C288" s="17"/>
      <c r="L288" s="20" t="str">
        <f t="shared" si="5"/>
        <v/>
      </c>
    </row>
    <row r="289" spans="3:12">
      <c r="C289" s="17"/>
      <c r="L289" s="20" t="str">
        <f t="shared" si="5"/>
        <v/>
      </c>
    </row>
    <row r="290" spans="3:12">
      <c r="C290" s="17"/>
      <c r="L290" s="20" t="str">
        <f t="shared" si="5"/>
        <v/>
      </c>
    </row>
    <row r="291" spans="3:12">
      <c r="C291" s="17"/>
      <c r="L291" s="20" t="str">
        <f t="shared" si="5"/>
        <v/>
      </c>
    </row>
    <row r="292" spans="3:12">
      <c r="C292" s="17"/>
      <c r="L292" s="20" t="str">
        <f t="shared" si="5"/>
        <v/>
      </c>
    </row>
    <row r="293" spans="3:12">
      <c r="C293" s="17"/>
      <c r="L293" s="20" t="str">
        <f t="shared" si="5"/>
        <v/>
      </c>
    </row>
    <row r="294" spans="3:12">
      <c r="C294" s="17"/>
      <c r="L294" s="20" t="str">
        <f t="shared" si="5"/>
        <v/>
      </c>
    </row>
    <row r="295" spans="3:12">
      <c r="C295" s="17"/>
      <c r="L295" s="20" t="str">
        <f t="shared" si="5"/>
        <v/>
      </c>
    </row>
    <row r="296" spans="3:12">
      <c r="C296" s="17"/>
      <c r="L296" s="20" t="str">
        <f t="shared" si="5"/>
        <v/>
      </c>
    </row>
    <row r="297" spans="3:12">
      <c r="C297" s="17"/>
      <c r="L297" s="20" t="str">
        <f t="shared" si="5"/>
        <v/>
      </c>
    </row>
    <row r="298" spans="3:12">
      <c r="C298" s="17"/>
      <c r="L298" s="20" t="str">
        <f t="shared" si="5"/>
        <v/>
      </c>
    </row>
    <row r="299" spans="3:12">
      <c r="C299" s="17"/>
      <c r="L299" s="20" t="str">
        <f t="shared" si="5"/>
        <v/>
      </c>
    </row>
    <row r="300" spans="3:12">
      <c r="C300" s="17"/>
      <c r="L300" s="20" t="str">
        <f t="shared" si="5"/>
        <v/>
      </c>
    </row>
    <row r="301" spans="3:12">
      <c r="C301" s="17"/>
      <c r="L301" s="20" t="str">
        <f t="shared" si="5"/>
        <v/>
      </c>
    </row>
    <row r="302" spans="3:12">
      <c r="C302" s="17"/>
      <c r="L302" s="20" t="str">
        <f t="shared" si="5"/>
        <v/>
      </c>
    </row>
    <row r="303" spans="3:12">
      <c r="C303" s="17"/>
      <c r="L303" s="20" t="str">
        <f t="shared" si="5"/>
        <v/>
      </c>
    </row>
    <row r="304" spans="3:12">
      <c r="C304" s="17"/>
      <c r="L304" s="20" t="str">
        <f t="shared" si="5"/>
        <v/>
      </c>
    </row>
    <row r="305" spans="3:12">
      <c r="C305" s="17"/>
      <c r="L305" s="20" t="str">
        <f t="shared" si="5"/>
        <v/>
      </c>
    </row>
    <row r="306" spans="3:12">
      <c r="C306" s="17"/>
      <c r="L306" s="20" t="str">
        <f t="shared" si="5"/>
        <v/>
      </c>
    </row>
    <row r="307" spans="3:12">
      <c r="C307" s="17"/>
      <c r="L307" s="20" t="str">
        <f t="shared" si="5"/>
        <v/>
      </c>
    </row>
    <row r="308" spans="3:12">
      <c r="C308" s="17"/>
      <c r="L308" s="20" t="str">
        <f t="shared" si="5"/>
        <v/>
      </c>
    </row>
    <row r="309" spans="3:12">
      <c r="C309" s="17"/>
      <c r="L309" s="20" t="str">
        <f t="shared" si="5"/>
        <v/>
      </c>
    </row>
    <row r="310" spans="3:12">
      <c r="C310" s="17"/>
      <c r="L310" s="20" t="str">
        <f t="shared" si="5"/>
        <v/>
      </c>
    </row>
    <row r="311" spans="3:12">
      <c r="C311" s="17"/>
      <c r="L311" s="20" t="str">
        <f t="shared" si="5"/>
        <v/>
      </c>
    </row>
    <row r="312" spans="3:12">
      <c r="C312" s="17"/>
      <c r="L312" s="20" t="str">
        <f t="shared" si="5"/>
        <v/>
      </c>
    </row>
    <row r="313" spans="3:12">
      <c r="C313" s="17"/>
      <c r="L313" s="20" t="str">
        <f t="shared" si="5"/>
        <v/>
      </c>
    </row>
    <row r="314" spans="3:12">
      <c r="C314" s="17"/>
      <c r="L314" s="20" t="str">
        <f t="shared" si="5"/>
        <v/>
      </c>
    </row>
    <row r="315" spans="3:12">
      <c r="C315" s="17"/>
      <c r="L315" s="20" t="str">
        <f t="shared" si="5"/>
        <v/>
      </c>
    </row>
    <row r="316" spans="3:12">
      <c r="C316" s="17"/>
      <c r="L316" s="20" t="str">
        <f t="shared" si="5"/>
        <v/>
      </c>
    </row>
    <row r="317" spans="3:12">
      <c r="C317" s="17"/>
      <c r="L317" s="20" t="str">
        <f t="shared" si="5"/>
        <v/>
      </c>
    </row>
    <row r="318" spans="3:12">
      <c r="C318" s="17"/>
      <c r="L318" s="20" t="str">
        <f t="shared" si="5"/>
        <v/>
      </c>
    </row>
    <row r="319" spans="3:12">
      <c r="C319" s="17"/>
      <c r="L319" s="20" t="str">
        <f t="shared" si="5"/>
        <v/>
      </c>
    </row>
    <row r="320" spans="3:12">
      <c r="C320" s="17"/>
      <c r="L320" s="20" t="str">
        <f t="shared" si="5"/>
        <v/>
      </c>
    </row>
    <row r="321" spans="3:12">
      <c r="C321" s="17"/>
      <c r="L321" s="20" t="str">
        <f t="shared" si="5"/>
        <v/>
      </c>
    </row>
    <row r="322" spans="3:12">
      <c r="C322" s="17"/>
      <c r="L322" s="20" t="str">
        <f t="shared" si="5"/>
        <v/>
      </c>
    </row>
    <row r="323" spans="3:12">
      <c r="C323" s="17"/>
      <c r="L323" s="20" t="str">
        <f t="shared" si="5"/>
        <v/>
      </c>
    </row>
    <row r="324" spans="3:12">
      <c r="C324" s="17"/>
      <c r="L324" s="20" t="str">
        <f t="shared" si="5"/>
        <v/>
      </c>
    </row>
    <row r="325" spans="3:12">
      <c r="C325" s="17"/>
      <c r="L325" s="20" t="str">
        <f t="shared" si="5"/>
        <v/>
      </c>
    </row>
    <row r="326" spans="3:12">
      <c r="C326" s="17"/>
      <c r="L326" s="20" t="str">
        <f t="shared" si="5"/>
        <v/>
      </c>
    </row>
    <row r="327" spans="3:12">
      <c r="C327" s="17"/>
      <c r="L327" s="20" t="str">
        <f t="shared" si="5"/>
        <v/>
      </c>
    </row>
    <row r="328" spans="3:12">
      <c r="C328" s="17"/>
      <c r="L328" s="20" t="str">
        <f t="shared" ref="L328:L391" si="6">IF(AND(J328&lt;&gt;"Grand total",J328&lt;&gt;0),1,"")</f>
        <v/>
      </c>
    </row>
    <row r="329" spans="3:12">
      <c r="C329" s="17"/>
      <c r="L329" s="20" t="str">
        <f t="shared" si="6"/>
        <v/>
      </c>
    </row>
    <row r="330" spans="3:12">
      <c r="C330" s="17"/>
      <c r="L330" s="20" t="str">
        <f t="shared" si="6"/>
        <v/>
      </c>
    </row>
    <row r="331" spans="3:12">
      <c r="C331" s="17"/>
      <c r="L331" s="20" t="str">
        <f t="shared" si="6"/>
        <v/>
      </c>
    </row>
    <row r="332" spans="3:12">
      <c r="C332" s="17"/>
      <c r="L332" s="20" t="str">
        <f t="shared" si="6"/>
        <v/>
      </c>
    </row>
    <row r="333" spans="3:12">
      <c r="C333" s="17"/>
      <c r="L333" s="20" t="str">
        <f t="shared" si="6"/>
        <v/>
      </c>
    </row>
    <row r="334" spans="3:12">
      <c r="C334" s="17"/>
      <c r="L334" s="20" t="str">
        <f t="shared" si="6"/>
        <v/>
      </c>
    </row>
    <row r="335" spans="3:12">
      <c r="C335" s="17"/>
      <c r="L335" s="20" t="str">
        <f t="shared" si="6"/>
        <v/>
      </c>
    </row>
    <row r="336" spans="3:12">
      <c r="C336" s="17"/>
      <c r="L336" s="20" t="str">
        <f t="shared" si="6"/>
        <v/>
      </c>
    </row>
    <row r="337" spans="3:12">
      <c r="C337" s="17"/>
      <c r="L337" s="20" t="str">
        <f t="shared" si="6"/>
        <v/>
      </c>
    </row>
    <row r="338" spans="3:12">
      <c r="C338" s="17"/>
      <c r="L338" s="20" t="str">
        <f t="shared" si="6"/>
        <v/>
      </c>
    </row>
    <row r="339" spans="3:12">
      <c r="C339" s="17"/>
      <c r="L339" s="20" t="str">
        <f t="shared" si="6"/>
        <v/>
      </c>
    </row>
    <row r="340" spans="3:12">
      <c r="C340" s="17"/>
      <c r="L340" s="20" t="str">
        <f t="shared" si="6"/>
        <v/>
      </c>
    </row>
    <row r="341" spans="3:12">
      <c r="C341" s="17"/>
      <c r="L341" s="20" t="str">
        <f t="shared" si="6"/>
        <v/>
      </c>
    </row>
    <row r="342" spans="3:12">
      <c r="C342" s="17"/>
      <c r="L342" s="20" t="str">
        <f t="shared" si="6"/>
        <v/>
      </c>
    </row>
    <row r="343" spans="3:12">
      <c r="C343" s="17"/>
      <c r="L343" s="20" t="str">
        <f t="shared" si="6"/>
        <v/>
      </c>
    </row>
    <row r="344" spans="3:12">
      <c r="C344" s="17"/>
      <c r="L344" s="20" t="str">
        <f t="shared" si="6"/>
        <v/>
      </c>
    </row>
    <row r="345" spans="3:12">
      <c r="C345" s="17"/>
      <c r="L345" s="20" t="str">
        <f t="shared" si="6"/>
        <v/>
      </c>
    </row>
    <row r="346" spans="3:12">
      <c r="C346" s="17"/>
      <c r="L346" s="20" t="str">
        <f t="shared" si="6"/>
        <v/>
      </c>
    </row>
    <row r="347" spans="3:12">
      <c r="C347" s="17"/>
      <c r="L347" s="20" t="str">
        <f t="shared" si="6"/>
        <v/>
      </c>
    </row>
    <row r="348" spans="3:12">
      <c r="C348" s="17"/>
      <c r="L348" s="20" t="str">
        <f t="shared" si="6"/>
        <v/>
      </c>
    </row>
    <row r="349" spans="3:12">
      <c r="C349" s="17"/>
      <c r="L349" s="20" t="str">
        <f t="shared" si="6"/>
        <v/>
      </c>
    </row>
    <row r="350" spans="3:12">
      <c r="C350" s="17"/>
      <c r="L350" s="20" t="str">
        <f t="shared" si="6"/>
        <v/>
      </c>
    </row>
    <row r="351" spans="3:12">
      <c r="C351" s="17"/>
      <c r="L351" s="20" t="str">
        <f t="shared" si="6"/>
        <v/>
      </c>
    </row>
    <row r="352" spans="3:12">
      <c r="C352" s="17"/>
      <c r="L352" s="20" t="str">
        <f t="shared" si="6"/>
        <v/>
      </c>
    </row>
    <row r="353" spans="3:12">
      <c r="C353" s="17"/>
      <c r="L353" s="20" t="str">
        <f t="shared" si="6"/>
        <v/>
      </c>
    </row>
    <row r="354" spans="3:12">
      <c r="C354" s="17"/>
      <c r="L354" s="20" t="str">
        <f t="shared" si="6"/>
        <v/>
      </c>
    </row>
    <row r="355" spans="3:12">
      <c r="C355" s="17"/>
      <c r="L355" s="20" t="str">
        <f t="shared" si="6"/>
        <v/>
      </c>
    </row>
    <row r="356" spans="3:12">
      <c r="C356" s="17"/>
      <c r="L356" s="20" t="str">
        <f t="shared" si="6"/>
        <v/>
      </c>
    </row>
    <row r="357" spans="3:12">
      <c r="C357" s="17"/>
      <c r="L357" s="20" t="str">
        <f t="shared" si="6"/>
        <v/>
      </c>
    </row>
    <row r="358" spans="3:12">
      <c r="C358" s="17"/>
      <c r="L358" s="20" t="str">
        <f t="shared" si="6"/>
        <v/>
      </c>
    </row>
    <row r="359" spans="3:12">
      <c r="C359" s="17"/>
      <c r="L359" s="20" t="str">
        <f t="shared" si="6"/>
        <v/>
      </c>
    </row>
    <row r="360" spans="3:12">
      <c r="C360" s="17"/>
      <c r="L360" s="20" t="str">
        <f t="shared" si="6"/>
        <v/>
      </c>
    </row>
    <row r="361" spans="3:12">
      <c r="C361" s="17"/>
      <c r="L361" s="20" t="str">
        <f t="shared" si="6"/>
        <v/>
      </c>
    </row>
    <row r="362" spans="3:12">
      <c r="C362" s="17"/>
      <c r="L362" s="20" t="str">
        <f t="shared" si="6"/>
        <v/>
      </c>
    </row>
    <row r="363" spans="3:12">
      <c r="C363" s="17"/>
      <c r="L363" s="20" t="str">
        <f t="shared" si="6"/>
        <v/>
      </c>
    </row>
    <row r="364" spans="3:12">
      <c r="C364" s="17"/>
      <c r="L364" s="20" t="str">
        <f t="shared" si="6"/>
        <v/>
      </c>
    </row>
    <row r="365" spans="3:12">
      <c r="C365" s="17"/>
      <c r="L365" s="20" t="str">
        <f t="shared" si="6"/>
        <v/>
      </c>
    </row>
    <row r="366" spans="3:12">
      <c r="C366" s="17"/>
      <c r="L366" s="20" t="str">
        <f t="shared" si="6"/>
        <v/>
      </c>
    </row>
    <row r="367" spans="3:12">
      <c r="C367" s="17"/>
      <c r="L367" s="20" t="str">
        <f t="shared" si="6"/>
        <v/>
      </c>
    </row>
    <row r="368" spans="3:12">
      <c r="C368" s="17"/>
      <c r="L368" s="20" t="str">
        <f t="shared" si="6"/>
        <v/>
      </c>
    </row>
    <row r="369" spans="3:12">
      <c r="C369" s="17"/>
      <c r="L369" s="20" t="str">
        <f t="shared" si="6"/>
        <v/>
      </c>
    </row>
    <row r="370" spans="3:12">
      <c r="C370" s="17"/>
      <c r="L370" s="20" t="str">
        <f t="shared" si="6"/>
        <v/>
      </c>
    </row>
    <row r="371" spans="3:12">
      <c r="C371" s="17"/>
      <c r="L371" s="20" t="str">
        <f t="shared" si="6"/>
        <v/>
      </c>
    </row>
    <row r="372" spans="3:12">
      <c r="C372" s="17"/>
      <c r="L372" s="20" t="str">
        <f t="shared" si="6"/>
        <v/>
      </c>
    </row>
    <row r="373" spans="3:12">
      <c r="C373" s="17"/>
      <c r="L373" s="20" t="str">
        <f t="shared" si="6"/>
        <v/>
      </c>
    </row>
    <row r="374" spans="3:12">
      <c r="C374" s="17"/>
      <c r="L374" s="20" t="str">
        <f t="shared" si="6"/>
        <v/>
      </c>
    </row>
    <row r="375" spans="3:12">
      <c r="C375" s="17"/>
      <c r="L375" s="20" t="str">
        <f t="shared" si="6"/>
        <v/>
      </c>
    </row>
    <row r="376" spans="3:12">
      <c r="C376" s="17"/>
      <c r="L376" s="20" t="str">
        <f t="shared" si="6"/>
        <v/>
      </c>
    </row>
    <row r="377" spans="3:12">
      <c r="C377" s="17"/>
      <c r="L377" s="20" t="str">
        <f t="shared" si="6"/>
        <v/>
      </c>
    </row>
    <row r="378" spans="3:12">
      <c r="C378" s="17"/>
      <c r="L378" s="20" t="str">
        <f t="shared" si="6"/>
        <v/>
      </c>
    </row>
    <row r="379" spans="3:12">
      <c r="C379" s="17"/>
      <c r="L379" s="20" t="str">
        <f t="shared" si="6"/>
        <v/>
      </c>
    </row>
    <row r="380" spans="3:12">
      <c r="C380" s="17"/>
      <c r="L380" s="20" t="str">
        <f t="shared" si="6"/>
        <v/>
      </c>
    </row>
    <row r="381" spans="3:12">
      <c r="C381" s="17"/>
      <c r="L381" s="20" t="str">
        <f t="shared" si="6"/>
        <v/>
      </c>
    </row>
    <row r="382" spans="3:12">
      <c r="C382" s="17"/>
      <c r="L382" s="20" t="str">
        <f t="shared" si="6"/>
        <v/>
      </c>
    </row>
    <row r="383" spans="3:12">
      <c r="C383" s="17"/>
      <c r="L383" s="20" t="str">
        <f t="shared" si="6"/>
        <v/>
      </c>
    </row>
    <row r="384" spans="3:12">
      <c r="C384" s="17"/>
      <c r="L384" s="20" t="str">
        <f t="shared" si="6"/>
        <v/>
      </c>
    </row>
    <row r="385" spans="3:12">
      <c r="C385" s="17"/>
      <c r="L385" s="20" t="str">
        <f t="shared" si="6"/>
        <v/>
      </c>
    </row>
    <row r="386" spans="3:12">
      <c r="C386" s="17"/>
      <c r="L386" s="20" t="str">
        <f t="shared" si="6"/>
        <v/>
      </c>
    </row>
    <row r="387" spans="3:12">
      <c r="C387" s="17"/>
      <c r="L387" s="20" t="str">
        <f t="shared" si="6"/>
        <v/>
      </c>
    </row>
    <row r="388" spans="3:12">
      <c r="C388" s="17"/>
      <c r="L388" s="20" t="str">
        <f t="shared" si="6"/>
        <v/>
      </c>
    </row>
    <row r="389" spans="3:12">
      <c r="C389" s="17"/>
      <c r="L389" s="20" t="str">
        <f t="shared" si="6"/>
        <v/>
      </c>
    </row>
    <row r="390" spans="3:12">
      <c r="C390" s="17"/>
      <c r="L390" s="20" t="str">
        <f t="shared" si="6"/>
        <v/>
      </c>
    </row>
    <row r="391" spans="3:12">
      <c r="C391" s="17"/>
      <c r="L391" s="20" t="str">
        <f t="shared" si="6"/>
        <v/>
      </c>
    </row>
    <row r="392" spans="3:12">
      <c r="C392" s="17"/>
      <c r="L392" s="20" t="str">
        <f t="shared" ref="L392:L455" si="7">IF(AND(J392&lt;&gt;"Grand total",J392&lt;&gt;0),1,"")</f>
        <v/>
      </c>
    </row>
    <row r="393" spans="3:12">
      <c r="C393" s="17"/>
      <c r="L393" s="20" t="str">
        <f t="shared" si="7"/>
        <v/>
      </c>
    </row>
    <row r="394" spans="3:12">
      <c r="C394" s="17"/>
      <c r="L394" s="20" t="str">
        <f t="shared" si="7"/>
        <v/>
      </c>
    </row>
    <row r="395" spans="3:12">
      <c r="C395" s="17"/>
      <c r="L395" s="20" t="str">
        <f t="shared" si="7"/>
        <v/>
      </c>
    </row>
    <row r="396" spans="3:12">
      <c r="C396" s="17"/>
      <c r="L396" s="20" t="str">
        <f t="shared" si="7"/>
        <v/>
      </c>
    </row>
    <row r="397" spans="3:12">
      <c r="C397" s="17"/>
      <c r="L397" s="20" t="str">
        <f t="shared" si="7"/>
        <v/>
      </c>
    </row>
    <row r="398" spans="3:12">
      <c r="C398" s="17"/>
      <c r="L398" s="20" t="str">
        <f t="shared" si="7"/>
        <v/>
      </c>
    </row>
    <row r="399" spans="3:12">
      <c r="C399" s="17"/>
      <c r="L399" s="20" t="str">
        <f t="shared" si="7"/>
        <v/>
      </c>
    </row>
    <row r="400" spans="3:12">
      <c r="C400" s="17"/>
      <c r="L400" s="20" t="str">
        <f t="shared" si="7"/>
        <v/>
      </c>
    </row>
    <row r="401" spans="3:12">
      <c r="C401" s="17"/>
      <c r="L401" s="20" t="str">
        <f t="shared" si="7"/>
        <v/>
      </c>
    </row>
    <row r="402" spans="3:12">
      <c r="C402" s="17"/>
      <c r="L402" s="20" t="str">
        <f t="shared" si="7"/>
        <v/>
      </c>
    </row>
    <row r="403" spans="3:12">
      <c r="C403" s="17"/>
      <c r="L403" s="20" t="str">
        <f t="shared" si="7"/>
        <v/>
      </c>
    </row>
    <row r="404" spans="3:12">
      <c r="C404" s="17"/>
      <c r="L404" s="20" t="str">
        <f t="shared" si="7"/>
        <v/>
      </c>
    </row>
    <row r="405" spans="3:12">
      <c r="C405" s="17"/>
      <c r="L405" s="20" t="str">
        <f t="shared" si="7"/>
        <v/>
      </c>
    </row>
    <row r="406" spans="3:12">
      <c r="C406" s="17"/>
      <c r="L406" s="20" t="str">
        <f t="shared" si="7"/>
        <v/>
      </c>
    </row>
    <row r="407" spans="3:12">
      <c r="C407" s="17"/>
      <c r="L407" s="20" t="str">
        <f t="shared" si="7"/>
        <v/>
      </c>
    </row>
    <row r="408" spans="3:12">
      <c r="C408" s="17"/>
      <c r="L408" s="20" t="str">
        <f t="shared" si="7"/>
        <v/>
      </c>
    </row>
    <row r="409" spans="3:12">
      <c r="C409" s="17"/>
      <c r="L409" s="20" t="str">
        <f t="shared" si="7"/>
        <v/>
      </c>
    </row>
    <row r="410" spans="3:12">
      <c r="C410" s="17"/>
      <c r="L410" s="20" t="str">
        <f t="shared" si="7"/>
        <v/>
      </c>
    </row>
    <row r="411" spans="3:12">
      <c r="C411" s="17"/>
      <c r="L411" s="20" t="str">
        <f t="shared" si="7"/>
        <v/>
      </c>
    </row>
    <row r="412" spans="3:12">
      <c r="C412" s="17"/>
      <c r="L412" s="20" t="str">
        <f t="shared" si="7"/>
        <v/>
      </c>
    </row>
    <row r="413" spans="3:12">
      <c r="C413" s="17"/>
      <c r="L413" s="20" t="str">
        <f t="shared" si="7"/>
        <v/>
      </c>
    </row>
    <row r="414" spans="3:12">
      <c r="C414" s="17"/>
      <c r="L414" s="20" t="str">
        <f t="shared" si="7"/>
        <v/>
      </c>
    </row>
    <row r="415" spans="3:12">
      <c r="C415" s="17"/>
      <c r="L415" s="20" t="str">
        <f t="shared" si="7"/>
        <v/>
      </c>
    </row>
    <row r="416" spans="3:12">
      <c r="C416" s="17"/>
      <c r="L416" s="20" t="str">
        <f t="shared" si="7"/>
        <v/>
      </c>
    </row>
    <row r="417" spans="3:12">
      <c r="C417" s="17"/>
      <c r="L417" s="20" t="str">
        <f t="shared" si="7"/>
        <v/>
      </c>
    </row>
    <row r="418" spans="3:12">
      <c r="C418" s="17"/>
      <c r="L418" s="20" t="str">
        <f t="shared" si="7"/>
        <v/>
      </c>
    </row>
    <row r="419" spans="3:12">
      <c r="C419" s="17"/>
      <c r="L419" s="20" t="str">
        <f t="shared" si="7"/>
        <v/>
      </c>
    </row>
    <row r="420" spans="3:12">
      <c r="C420" s="17"/>
      <c r="L420" s="20" t="str">
        <f t="shared" si="7"/>
        <v/>
      </c>
    </row>
    <row r="421" spans="3:12">
      <c r="C421" s="17"/>
      <c r="L421" s="20" t="str">
        <f t="shared" si="7"/>
        <v/>
      </c>
    </row>
    <row r="422" spans="3:12">
      <c r="C422" s="17"/>
      <c r="L422" s="20" t="str">
        <f t="shared" si="7"/>
        <v/>
      </c>
    </row>
    <row r="423" spans="3:12">
      <c r="C423" s="17"/>
      <c r="L423" s="20" t="str">
        <f t="shared" si="7"/>
        <v/>
      </c>
    </row>
    <row r="424" spans="3:12">
      <c r="C424" s="17"/>
      <c r="L424" s="20" t="str">
        <f t="shared" si="7"/>
        <v/>
      </c>
    </row>
    <row r="425" spans="3:12">
      <c r="C425" s="17"/>
      <c r="L425" s="20" t="str">
        <f t="shared" si="7"/>
        <v/>
      </c>
    </row>
    <row r="426" spans="3:12">
      <c r="C426" s="17"/>
      <c r="L426" s="20" t="str">
        <f t="shared" si="7"/>
        <v/>
      </c>
    </row>
    <row r="427" spans="3:12">
      <c r="C427" s="17"/>
      <c r="L427" s="20" t="str">
        <f t="shared" si="7"/>
        <v/>
      </c>
    </row>
    <row r="428" spans="3:12">
      <c r="C428" s="17"/>
      <c r="L428" s="20" t="str">
        <f t="shared" si="7"/>
        <v/>
      </c>
    </row>
    <row r="429" spans="3:12">
      <c r="C429" s="17"/>
      <c r="L429" s="20" t="str">
        <f t="shared" si="7"/>
        <v/>
      </c>
    </row>
    <row r="430" spans="3:12">
      <c r="C430" s="17"/>
      <c r="L430" s="20" t="str">
        <f t="shared" si="7"/>
        <v/>
      </c>
    </row>
    <row r="431" spans="3:12">
      <c r="C431" s="17"/>
      <c r="L431" s="20" t="str">
        <f t="shared" si="7"/>
        <v/>
      </c>
    </row>
    <row r="432" spans="3:12">
      <c r="C432" s="17"/>
      <c r="L432" s="20" t="str">
        <f t="shared" si="7"/>
        <v/>
      </c>
    </row>
    <row r="433" spans="3:12">
      <c r="C433" s="17"/>
      <c r="L433" s="20" t="str">
        <f t="shared" si="7"/>
        <v/>
      </c>
    </row>
    <row r="434" spans="3:12">
      <c r="C434" s="17"/>
      <c r="L434" s="20" t="str">
        <f t="shared" si="7"/>
        <v/>
      </c>
    </row>
    <row r="435" spans="3:12">
      <c r="C435" s="17"/>
      <c r="L435" s="20" t="str">
        <f t="shared" si="7"/>
        <v/>
      </c>
    </row>
    <row r="436" spans="3:12">
      <c r="C436" s="17"/>
      <c r="L436" s="20" t="str">
        <f t="shared" si="7"/>
        <v/>
      </c>
    </row>
    <row r="437" spans="3:12">
      <c r="C437" s="17"/>
      <c r="L437" s="20" t="str">
        <f t="shared" si="7"/>
        <v/>
      </c>
    </row>
    <row r="438" spans="3:12">
      <c r="C438" s="17"/>
      <c r="L438" s="20" t="str">
        <f t="shared" si="7"/>
        <v/>
      </c>
    </row>
    <row r="439" spans="3:12">
      <c r="C439" s="17"/>
      <c r="L439" s="20" t="str">
        <f t="shared" si="7"/>
        <v/>
      </c>
    </row>
    <row r="440" spans="3:12">
      <c r="C440" s="17"/>
      <c r="L440" s="20" t="str">
        <f t="shared" si="7"/>
        <v/>
      </c>
    </row>
    <row r="441" spans="3:12">
      <c r="C441" s="17"/>
      <c r="L441" s="20" t="str">
        <f t="shared" si="7"/>
        <v/>
      </c>
    </row>
    <row r="442" spans="3:12">
      <c r="C442" s="17"/>
      <c r="L442" s="20" t="str">
        <f t="shared" si="7"/>
        <v/>
      </c>
    </row>
    <row r="443" spans="3:12">
      <c r="C443" s="17"/>
      <c r="L443" s="20" t="str">
        <f t="shared" si="7"/>
        <v/>
      </c>
    </row>
    <row r="444" spans="3:12">
      <c r="C444" s="17"/>
      <c r="L444" s="20" t="str">
        <f t="shared" si="7"/>
        <v/>
      </c>
    </row>
    <row r="445" spans="3:12">
      <c r="C445" s="17"/>
      <c r="L445" s="20" t="str">
        <f t="shared" si="7"/>
        <v/>
      </c>
    </row>
    <row r="446" spans="3:12">
      <c r="C446" s="17"/>
      <c r="L446" s="20" t="str">
        <f t="shared" si="7"/>
        <v/>
      </c>
    </row>
    <row r="447" spans="3:12">
      <c r="C447" s="17"/>
      <c r="L447" s="20" t="str">
        <f t="shared" si="7"/>
        <v/>
      </c>
    </row>
    <row r="448" spans="3:12">
      <c r="C448" s="17"/>
      <c r="L448" s="20" t="str">
        <f t="shared" si="7"/>
        <v/>
      </c>
    </row>
    <row r="449" spans="3:12">
      <c r="C449" s="17"/>
      <c r="L449" s="20" t="str">
        <f t="shared" si="7"/>
        <v/>
      </c>
    </row>
    <row r="450" spans="3:12">
      <c r="C450" s="17"/>
      <c r="L450" s="20" t="str">
        <f t="shared" si="7"/>
        <v/>
      </c>
    </row>
    <row r="451" spans="3:12">
      <c r="C451" s="17"/>
      <c r="L451" s="20" t="str">
        <f t="shared" si="7"/>
        <v/>
      </c>
    </row>
    <row r="452" spans="3:12">
      <c r="C452" s="17"/>
      <c r="L452" s="20" t="str">
        <f t="shared" si="7"/>
        <v/>
      </c>
    </row>
    <row r="453" spans="3:12">
      <c r="C453" s="17"/>
      <c r="L453" s="20" t="str">
        <f t="shared" si="7"/>
        <v/>
      </c>
    </row>
    <row r="454" spans="3:12">
      <c r="C454" s="17"/>
      <c r="L454" s="20" t="str">
        <f t="shared" si="7"/>
        <v/>
      </c>
    </row>
    <row r="455" spans="3:12">
      <c r="C455" s="17"/>
      <c r="L455" s="20" t="str">
        <f t="shared" si="7"/>
        <v/>
      </c>
    </row>
    <row r="456" spans="3:12">
      <c r="C456" s="17"/>
      <c r="L456" s="20" t="str">
        <f t="shared" ref="L456:L519" si="8">IF(AND(J456&lt;&gt;"Grand total",J456&lt;&gt;0),1,"")</f>
        <v/>
      </c>
    </row>
    <row r="457" spans="3:12">
      <c r="C457" s="17"/>
      <c r="L457" s="20" t="str">
        <f t="shared" si="8"/>
        <v/>
      </c>
    </row>
    <row r="458" spans="3:12">
      <c r="C458" s="17"/>
      <c r="L458" s="20" t="str">
        <f t="shared" si="8"/>
        <v/>
      </c>
    </row>
    <row r="459" spans="3:12">
      <c r="C459" s="17"/>
      <c r="L459" s="20" t="str">
        <f t="shared" si="8"/>
        <v/>
      </c>
    </row>
    <row r="460" spans="3:12">
      <c r="C460" s="17"/>
      <c r="L460" s="20" t="str">
        <f t="shared" si="8"/>
        <v/>
      </c>
    </row>
    <row r="461" spans="3:12">
      <c r="C461" s="17"/>
      <c r="L461" s="20" t="str">
        <f t="shared" si="8"/>
        <v/>
      </c>
    </row>
    <row r="462" spans="3:12">
      <c r="C462" s="17"/>
      <c r="L462" s="20" t="str">
        <f t="shared" si="8"/>
        <v/>
      </c>
    </row>
    <row r="463" spans="3:12">
      <c r="C463" s="17"/>
      <c r="L463" s="20" t="str">
        <f t="shared" si="8"/>
        <v/>
      </c>
    </row>
    <row r="464" spans="3:12">
      <c r="C464" s="17"/>
      <c r="L464" s="20" t="str">
        <f t="shared" si="8"/>
        <v/>
      </c>
    </row>
    <row r="465" spans="3:12">
      <c r="C465" s="17"/>
      <c r="L465" s="20" t="str">
        <f t="shared" si="8"/>
        <v/>
      </c>
    </row>
    <row r="466" spans="3:12">
      <c r="C466" s="17"/>
      <c r="L466" s="20" t="str">
        <f t="shared" si="8"/>
        <v/>
      </c>
    </row>
    <row r="467" spans="3:12">
      <c r="C467" s="17"/>
      <c r="L467" s="20" t="str">
        <f t="shared" si="8"/>
        <v/>
      </c>
    </row>
    <row r="468" spans="3:12">
      <c r="C468" s="17"/>
      <c r="L468" s="20" t="str">
        <f t="shared" si="8"/>
        <v/>
      </c>
    </row>
    <row r="469" spans="3:12">
      <c r="C469" s="17"/>
      <c r="L469" s="20" t="str">
        <f t="shared" si="8"/>
        <v/>
      </c>
    </row>
    <row r="470" spans="3:12">
      <c r="C470" s="17"/>
      <c r="L470" s="20" t="str">
        <f t="shared" si="8"/>
        <v/>
      </c>
    </row>
    <row r="471" spans="3:12">
      <c r="C471" s="17"/>
      <c r="L471" s="20" t="str">
        <f t="shared" si="8"/>
        <v/>
      </c>
    </row>
    <row r="472" spans="3:12">
      <c r="C472" s="17"/>
      <c r="L472" s="20" t="str">
        <f t="shared" si="8"/>
        <v/>
      </c>
    </row>
    <row r="473" spans="3:12">
      <c r="C473" s="17"/>
      <c r="L473" s="20" t="str">
        <f t="shared" si="8"/>
        <v/>
      </c>
    </row>
    <row r="474" spans="3:12">
      <c r="C474" s="17"/>
      <c r="L474" s="20" t="str">
        <f t="shared" si="8"/>
        <v/>
      </c>
    </row>
    <row r="475" spans="3:12">
      <c r="C475" s="17"/>
      <c r="L475" s="20" t="str">
        <f t="shared" si="8"/>
        <v/>
      </c>
    </row>
    <row r="476" spans="3:12">
      <c r="C476" s="17"/>
      <c r="L476" s="20" t="str">
        <f t="shared" si="8"/>
        <v/>
      </c>
    </row>
    <row r="477" spans="3:12">
      <c r="C477" s="17"/>
      <c r="L477" s="20" t="str">
        <f t="shared" si="8"/>
        <v/>
      </c>
    </row>
    <row r="478" spans="3:12">
      <c r="C478" s="17"/>
      <c r="L478" s="20" t="str">
        <f t="shared" si="8"/>
        <v/>
      </c>
    </row>
    <row r="479" spans="3:12">
      <c r="C479" s="17"/>
      <c r="L479" s="20" t="str">
        <f t="shared" si="8"/>
        <v/>
      </c>
    </row>
    <row r="480" spans="3:12">
      <c r="C480" s="17"/>
      <c r="L480" s="20" t="str">
        <f t="shared" si="8"/>
        <v/>
      </c>
    </row>
    <row r="481" spans="3:12">
      <c r="C481" s="17"/>
      <c r="L481" s="20" t="str">
        <f t="shared" si="8"/>
        <v/>
      </c>
    </row>
    <row r="482" spans="3:12">
      <c r="C482" s="17"/>
      <c r="L482" s="20" t="str">
        <f t="shared" si="8"/>
        <v/>
      </c>
    </row>
    <row r="483" spans="3:12">
      <c r="C483" s="17"/>
      <c r="L483" s="20" t="str">
        <f t="shared" si="8"/>
        <v/>
      </c>
    </row>
    <row r="484" spans="3:12">
      <c r="C484" s="17"/>
      <c r="L484" s="20" t="str">
        <f t="shared" si="8"/>
        <v/>
      </c>
    </row>
    <row r="485" spans="3:12">
      <c r="C485" s="17"/>
      <c r="L485" s="20" t="str">
        <f t="shared" si="8"/>
        <v/>
      </c>
    </row>
    <row r="486" spans="3:12">
      <c r="C486" s="17"/>
      <c r="L486" s="20" t="str">
        <f t="shared" si="8"/>
        <v/>
      </c>
    </row>
    <row r="487" spans="3:12">
      <c r="C487" s="17"/>
      <c r="L487" s="20" t="str">
        <f t="shared" si="8"/>
        <v/>
      </c>
    </row>
    <row r="488" spans="3:12">
      <c r="C488" s="17"/>
      <c r="L488" s="20" t="str">
        <f t="shared" si="8"/>
        <v/>
      </c>
    </row>
    <row r="489" spans="3:12">
      <c r="C489" s="17"/>
      <c r="L489" s="20" t="str">
        <f t="shared" si="8"/>
        <v/>
      </c>
    </row>
    <row r="490" spans="3:12">
      <c r="C490" s="17"/>
      <c r="L490" s="20" t="str">
        <f t="shared" si="8"/>
        <v/>
      </c>
    </row>
    <row r="491" spans="3:12">
      <c r="C491" s="17"/>
      <c r="L491" s="20" t="str">
        <f t="shared" si="8"/>
        <v/>
      </c>
    </row>
    <row r="492" spans="3:12">
      <c r="C492" s="17"/>
      <c r="L492" s="20" t="str">
        <f t="shared" si="8"/>
        <v/>
      </c>
    </row>
    <row r="493" spans="3:12">
      <c r="C493" s="17"/>
      <c r="L493" s="20" t="str">
        <f t="shared" si="8"/>
        <v/>
      </c>
    </row>
    <row r="494" spans="3:12">
      <c r="C494" s="17"/>
      <c r="L494" s="20" t="str">
        <f t="shared" si="8"/>
        <v/>
      </c>
    </row>
    <row r="495" spans="3:12">
      <c r="C495" s="17"/>
      <c r="L495" s="20" t="str">
        <f t="shared" si="8"/>
        <v/>
      </c>
    </row>
    <row r="496" spans="3:12">
      <c r="C496" s="17"/>
      <c r="L496" s="20" t="str">
        <f t="shared" si="8"/>
        <v/>
      </c>
    </row>
    <row r="497" spans="3:12">
      <c r="C497" s="17"/>
      <c r="L497" s="20" t="str">
        <f t="shared" si="8"/>
        <v/>
      </c>
    </row>
    <row r="498" spans="3:12">
      <c r="C498" s="17"/>
      <c r="L498" s="20" t="str">
        <f t="shared" si="8"/>
        <v/>
      </c>
    </row>
    <row r="499" spans="3:12">
      <c r="C499" s="17"/>
      <c r="L499" s="20" t="str">
        <f t="shared" si="8"/>
        <v/>
      </c>
    </row>
    <row r="500" spans="3:12">
      <c r="C500" s="17"/>
      <c r="L500" s="20" t="str">
        <f t="shared" si="8"/>
        <v/>
      </c>
    </row>
    <row r="501" spans="3:12">
      <c r="C501" s="17"/>
      <c r="L501" s="20" t="str">
        <f t="shared" si="8"/>
        <v/>
      </c>
    </row>
    <row r="502" spans="3:12">
      <c r="C502" s="17"/>
      <c r="L502" s="20" t="str">
        <f t="shared" si="8"/>
        <v/>
      </c>
    </row>
    <row r="503" spans="3:12">
      <c r="C503" s="17"/>
      <c r="L503" s="20" t="str">
        <f t="shared" si="8"/>
        <v/>
      </c>
    </row>
    <row r="504" spans="3:12">
      <c r="C504" s="17"/>
      <c r="L504" s="20" t="str">
        <f t="shared" si="8"/>
        <v/>
      </c>
    </row>
    <row r="505" spans="3:12">
      <c r="C505" s="17"/>
      <c r="L505" s="20" t="str">
        <f t="shared" si="8"/>
        <v/>
      </c>
    </row>
    <row r="506" spans="3:12">
      <c r="C506" s="17"/>
      <c r="L506" s="20" t="str">
        <f t="shared" si="8"/>
        <v/>
      </c>
    </row>
    <row r="507" spans="3:12">
      <c r="C507" s="17"/>
      <c r="L507" s="20" t="str">
        <f t="shared" si="8"/>
        <v/>
      </c>
    </row>
    <row r="508" spans="3:12">
      <c r="C508" s="17"/>
      <c r="L508" s="20" t="str">
        <f t="shared" si="8"/>
        <v/>
      </c>
    </row>
    <row r="509" spans="3:12">
      <c r="C509" s="17"/>
      <c r="L509" s="20" t="str">
        <f t="shared" si="8"/>
        <v/>
      </c>
    </row>
    <row r="510" spans="3:12">
      <c r="C510" s="17"/>
      <c r="L510" s="20" t="str">
        <f t="shared" si="8"/>
        <v/>
      </c>
    </row>
    <row r="511" spans="3:12">
      <c r="C511" s="17"/>
      <c r="L511" s="20" t="str">
        <f t="shared" si="8"/>
        <v/>
      </c>
    </row>
    <row r="512" spans="3:12">
      <c r="C512" s="17"/>
      <c r="L512" s="20" t="str">
        <f t="shared" si="8"/>
        <v/>
      </c>
    </row>
    <row r="513" spans="3:12">
      <c r="C513" s="17"/>
      <c r="L513" s="20" t="str">
        <f t="shared" si="8"/>
        <v/>
      </c>
    </row>
    <row r="514" spans="3:12">
      <c r="C514" s="17"/>
      <c r="L514" s="20" t="str">
        <f t="shared" si="8"/>
        <v/>
      </c>
    </row>
    <row r="515" spans="3:12">
      <c r="C515" s="17"/>
      <c r="L515" s="20" t="str">
        <f t="shared" si="8"/>
        <v/>
      </c>
    </row>
    <row r="516" spans="3:12">
      <c r="C516" s="17"/>
      <c r="L516" s="20" t="str">
        <f t="shared" si="8"/>
        <v/>
      </c>
    </row>
    <row r="517" spans="3:12">
      <c r="C517" s="17"/>
      <c r="L517" s="20" t="str">
        <f t="shared" si="8"/>
        <v/>
      </c>
    </row>
    <row r="518" spans="3:12">
      <c r="C518" s="17"/>
      <c r="L518" s="20" t="str">
        <f t="shared" si="8"/>
        <v/>
      </c>
    </row>
    <row r="519" spans="3:12">
      <c r="C519" s="17"/>
      <c r="L519" s="20" t="str">
        <f t="shared" si="8"/>
        <v/>
      </c>
    </row>
    <row r="520" spans="3:12">
      <c r="C520" s="17"/>
      <c r="L520" s="20" t="str">
        <f t="shared" ref="L520:L583" si="9">IF(AND(J520&lt;&gt;"Grand total",J520&lt;&gt;0),1,"")</f>
        <v/>
      </c>
    </row>
    <row r="521" spans="3:12">
      <c r="C521" s="17"/>
      <c r="L521" s="20" t="str">
        <f t="shared" si="9"/>
        <v/>
      </c>
    </row>
    <row r="522" spans="3:12">
      <c r="C522" s="17"/>
      <c r="L522" s="20" t="str">
        <f t="shared" si="9"/>
        <v/>
      </c>
    </row>
    <row r="523" spans="3:12">
      <c r="C523" s="17"/>
      <c r="L523" s="20" t="str">
        <f t="shared" si="9"/>
        <v/>
      </c>
    </row>
    <row r="524" spans="3:12">
      <c r="C524" s="17"/>
      <c r="L524" s="20" t="str">
        <f t="shared" si="9"/>
        <v/>
      </c>
    </row>
    <row r="525" spans="3:12">
      <c r="C525" s="17"/>
      <c r="L525" s="20" t="str">
        <f t="shared" si="9"/>
        <v/>
      </c>
    </row>
    <row r="526" spans="3:12">
      <c r="C526" s="17"/>
      <c r="L526" s="20" t="str">
        <f t="shared" si="9"/>
        <v/>
      </c>
    </row>
    <row r="527" spans="3:12">
      <c r="C527" s="17"/>
      <c r="L527" s="20" t="str">
        <f t="shared" si="9"/>
        <v/>
      </c>
    </row>
    <row r="528" spans="3:12">
      <c r="C528" s="17"/>
      <c r="L528" s="20" t="str">
        <f t="shared" si="9"/>
        <v/>
      </c>
    </row>
    <row r="529" spans="3:12">
      <c r="C529" s="17"/>
      <c r="L529" s="20" t="str">
        <f t="shared" si="9"/>
        <v/>
      </c>
    </row>
    <row r="530" spans="3:12">
      <c r="C530" s="17"/>
      <c r="L530" s="20" t="str">
        <f t="shared" si="9"/>
        <v/>
      </c>
    </row>
    <row r="531" spans="3:12">
      <c r="C531" s="17"/>
      <c r="L531" s="20" t="str">
        <f t="shared" si="9"/>
        <v/>
      </c>
    </row>
    <row r="532" spans="3:12">
      <c r="C532" s="17"/>
      <c r="L532" s="20" t="str">
        <f t="shared" si="9"/>
        <v/>
      </c>
    </row>
    <row r="533" spans="3:12">
      <c r="C533" s="17"/>
      <c r="L533" s="20" t="str">
        <f t="shared" si="9"/>
        <v/>
      </c>
    </row>
    <row r="534" spans="3:12">
      <c r="C534" s="17"/>
      <c r="L534" s="20" t="str">
        <f t="shared" si="9"/>
        <v/>
      </c>
    </row>
    <row r="535" spans="3:12">
      <c r="C535" s="17"/>
      <c r="L535" s="20" t="str">
        <f t="shared" si="9"/>
        <v/>
      </c>
    </row>
    <row r="536" spans="3:12">
      <c r="C536" s="17"/>
      <c r="L536" s="20" t="str">
        <f t="shared" si="9"/>
        <v/>
      </c>
    </row>
    <row r="537" spans="3:12">
      <c r="C537" s="17"/>
      <c r="L537" s="20" t="str">
        <f t="shared" si="9"/>
        <v/>
      </c>
    </row>
    <row r="538" spans="3:12">
      <c r="C538" s="17"/>
      <c r="L538" s="20" t="str">
        <f t="shared" si="9"/>
        <v/>
      </c>
    </row>
    <row r="539" spans="3:12">
      <c r="C539" s="17"/>
      <c r="L539" s="20" t="str">
        <f t="shared" si="9"/>
        <v/>
      </c>
    </row>
    <row r="540" spans="3:12">
      <c r="C540" s="17"/>
      <c r="L540" s="20" t="str">
        <f t="shared" si="9"/>
        <v/>
      </c>
    </row>
    <row r="541" spans="3:12">
      <c r="C541" s="17"/>
      <c r="L541" s="20" t="str">
        <f t="shared" si="9"/>
        <v/>
      </c>
    </row>
    <row r="542" spans="3:12">
      <c r="C542" s="17"/>
      <c r="L542" s="20" t="str">
        <f t="shared" si="9"/>
        <v/>
      </c>
    </row>
    <row r="543" spans="3:12">
      <c r="C543" s="17"/>
      <c r="L543" s="20" t="str">
        <f t="shared" si="9"/>
        <v/>
      </c>
    </row>
    <row r="544" spans="3:12">
      <c r="C544" s="17"/>
      <c r="L544" s="20" t="str">
        <f t="shared" si="9"/>
        <v/>
      </c>
    </row>
    <row r="545" spans="3:12">
      <c r="C545" s="17"/>
      <c r="L545" s="20" t="str">
        <f t="shared" si="9"/>
        <v/>
      </c>
    </row>
    <row r="546" spans="3:12">
      <c r="C546" s="17"/>
      <c r="L546" s="20" t="str">
        <f t="shared" si="9"/>
        <v/>
      </c>
    </row>
    <row r="547" spans="3:12">
      <c r="C547" s="17"/>
      <c r="L547" s="20" t="str">
        <f t="shared" si="9"/>
        <v/>
      </c>
    </row>
    <row r="548" spans="3:12">
      <c r="C548" s="17"/>
      <c r="L548" s="20" t="str">
        <f t="shared" si="9"/>
        <v/>
      </c>
    </row>
    <row r="549" spans="3:12">
      <c r="C549" s="17"/>
      <c r="L549" s="20" t="str">
        <f t="shared" si="9"/>
        <v/>
      </c>
    </row>
    <row r="550" spans="3:12">
      <c r="C550" s="17"/>
      <c r="L550" s="20" t="str">
        <f t="shared" si="9"/>
        <v/>
      </c>
    </row>
    <row r="551" spans="3:12">
      <c r="C551" s="17"/>
      <c r="L551" s="20" t="str">
        <f t="shared" si="9"/>
        <v/>
      </c>
    </row>
    <row r="552" spans="3:12">
      <c r="C552" s="17"/>
      <c r="L552" s="20" t="str">
        <f t="shared" si="9"/>
        <v/>
      </c>
    </row>
    <row r="553" spans="3:12">
      <c r="C553" s="17"/>
      <c r="L553" s="20" t="str">
        <f t="shared" si="9"/>
        <v/>
      </c>
    </row>
    <row r="554" spans="3:12">
      <c r="C554" s="17"/>
      <c r="L554" s="20" t="str">
        <f t="shared" si="9"/>
        <v/>
      </c>
    </row>
    <row r="555" spans="3:12">
      <c r="C555" s="17"/>
      <c r="L555" s="20" t="str">
        <f t="shared" si="9"/>
        <v/>
      </c>
    </row>
    <row r="556" spans="3:12">
      <c r="C556" s="17"/>
      <c r="L556" s="20" t="str">
        <f t="shared" si="9"/>
        <v/>
      </c>
    </row>
    <row r="557" spans="3:12">
      <c r="C557" s="17"/>
      <c r="L557" s="20" t="str">
        <f t="shared" si="9"/>
        <v/>
      </c>
    </row>
    <row r="558" spans="3:12">
      <c r="C558" s="17"/>
      <c r="L558" s="20" t="str">
        <f t="shared" si="9"/>
        <v/>
      </c>
    </row>
    <row r="559" spans="3:12">
      <c r="C559" s="17"/>
      <c r="L559" s="20" t="str">
        <f t="shared" si="9"/>
        <v/>
      </c>
    </row>
    <row r="560" spans="3:12">
      <c r="C560" s="17"/>
      <c r="L560" s="20" t="str">
        <f t="shared" si="9"/>
        <v/>
      </c>
    </row>
    <row r="561" spans="3:12">
      <c r="C561" s="17"/>
      <c r="L561" s="20" t="str">
        <f t="shared" si="9"/>
        <v/>
      </c>
    </row>
    <row r="562" spans="3:12">
      <c r="C562" s="17"/>
      <c r="L562" s="20" t="str">
        <f t="shared" si="9"/>
        <v/>
      </c>
    </row>
    <row r="563" spans="3:12">
      <c r="C563" s="17"/>
      <c r="L563" s="20" t="str">
        <f t="shared" si="9"/>
        <v/>
      </c>
    </row>
    <row r="564" spans="3:12">
      <c r="C564" s="17"/>
      <c r="L564" s="20" t="str">
        <f t="shared" si="9"/>
        <v/>
      </c>
    </row>
    <row r="565" spans="3:12">
      <c r="C565" s="17"/>
      <c r="L565" s="20" t="str">
        <f t="shared" si="9"/>
        <v/>
      </c>
    </row>
    <row r="566" spans="3:12">
      <c r="C566" s="17"/>
      <c r="L566" s="20" t="str">
        <f t="shared" si="9"/>
        <v/>
      </c>
    </row>
    <row r="567" spans="3:12">
      <c r="C567" s="17"/>
      <c r="L567" s="20" t="str">
        <f t="shared" si="9"/>
        <v/>
      </c>
    </row>
    <row r="568" spans="3:12">
      <c r="C568" s="17"/>
      <c r="L568" s="20" t="str">
        <f t="shared" si="9"/>
        <v/>
      </c>
    </row>
    <row r="569" spans="3:12">
      <c r="C569" s="17"/>
      <c r="L569" s="20" t="str">
        <f t="shared" si="9"/>
        <v/>
      </c>
    </row>
    <row r="570" spans="3:12">
      <c r="C570" s="17"/>
      <c r="L570" s="20" t="str">
        <f t="shared" si="9"/>
        <v/>
      </c>
    </row>
    <row r="571" spans="3:12">
      <c r="C571" s="17"/>
      <c r="L571" s="20" t="str">
        <f t="shared" si="9"/>
        <v/>
      </c>
    </row>
    <row r="572" spans="3:12">
      <c r="C572" s="17"/>
      <c r="L572" s="20" t="str">
        <f t="shared" si="9"/>
        <v/>
      </c>
    </row>
    <row r="573" spans="3:12">
      <c r="C573" s="17"/>
      <c r="L573" s="20" t="str">
        <f t="shared" si="9"/>
        <v/>
      </c>
    </row>
    <row r="574" spans="3:12">
      <c r="C574" s="17"/>
      <c r="L574" s="20" t="str">
        <f t="shared" si="9"/>
        <v/>
      </c>
    </row>
    <row r="575" spans="3:12">
      <c r="C575" s="17"/>
      <c r="L575" s="20" t="str">
        <f t="shared" si="9"/>
        <v/>
      </c>
    </row>
    <row r="576" spans="3:12">
      <c r="C576" s="17"/>
      <c r="L576" s="20" t="str">
        <f t="shared" si="9"/>
        <v/>
      </c>
    </row>
    <row r="577" spans="3:12">
      <c r="C577" s="17"/>
      <c r="L577" s="20" t="str">
        <f t="shared" si="9"/>
        <v/>
      </c>
    </row>
    <row r="578" spans="3:12">
      <c r="C578" s="17"/>
      <c r="L578" s="20" t="str">
        <f t="shared" si="9"/>
        <v/>
      </c>
    </row>
    <row r="579" spans="3:12">
      <c r="C579" s="17"/>
      <c r="L579" s="20" t="str">
        <f t="shared" si="9"/>
        <v/>
      </c>
    </row>
    <row r="580" spans="3:12">
      <c r="C580" s="17"/>
      <c r="L580" s="20" t="str">
        <f t="shared" si="9"/>
        <v/>
      </c>
    </row>
    <row r="581" spans="3:12">
      <c r="C581" s="17"/>
      <c r="L581" s="20" t="str">
        <f t="shared" si="9"/>
        <v/>
      </c>
    </row>
    <row r="582" spans="3:12">
      <c r="C582" s="17"/>
      <c r="L582" s="20" t="str">
        <f t="shared" si="9"/>
        <v/>
      </c>
    </row>
    <row r="583" spans="3:12">
      <c r="C583" s="17"/>
      <c r="L583" s="20" t="str">
        <f t="shared" si="9"/>
        <v/>
      </c>
    </row>
    <row r="584" spans="3:12">
      <c r="C584" s="17"/>
      <c r="L584" s="20" t="str">
        <f t="shared" ref="L584:L647" si="10">IF(AND(J584&lt;&gt;"Grand total",J584&lt;&gt;0),1,"")</f>
        <v/>
      </c>
    </row>
    <row r="585" spans="3:12">
      <c r="C585" s="17"/>
      <c r="L585" s="20" t="str">
        <f t="shared" si="10"/>
        <v/>
      </c>
    </row>
    <row r="586" spans="3:12">
      <c r="C586" s="17"/>
      <c r="L586" s="20" t="str">
        <f t="shared" si="10"/>
        <v/>
      </c>
    </row>
    <row r="587" spans="3:12">
      <c r="C587" s="17"/>
      <c r="L587" s="20" t="str">
        <f t="shared" si="10"/>
        <v/>
      </c>
    </row>
    <row r="588" spans="3:12">
      <c r="C588" s="17"/>
      <c r="L588" s="20" t="str">
        <f t="shared" si="10"/>
        <v/>
      </c>
    </row>
    <row r="589" spans="3:12">
      <c r="C589" s="17"/>
      <c r="L589" s="20" t="str">
        <f t="shared" si="10"/>
        <v/>
      </c>
    </row>
    <row r="590" spans="3:12">
      <c r="C590" s="17"/>
      <c r="L590" s="20" t="str">
        <f t="shared" si="10"/>
        <v/>
      </c>
    </row>
    <row r="591" spans="3:12">
      <c r="C591" s="17"/>
      <c r="L591" s="20" t="str">
        <f t="shared" si="10"/>
        <v/>
      </c>
    </row>
    <row r="592" spans="3:12">
      <c r="C592" s="17"/>
      <c r="L592" s="20" t="str">
        <f t="shared" si="10"/>
        <v/>
      </c>
    </row>
    <row r="593" spans="3:12">
      <c r="C593" s="17"/>
      <c r="L593" s="20" t="str">
        <f t="shared" si="10"/>
        <v/>
      </c>
    </row>
    <row r="594" spans="3:12">
      <c r="C594" s="17"/>
      <c r="L594" s="20" t="str">
        <f t="shared" si="10"/>
        <v/>
      </c>
    </row>
    <row r="595" spans="3:12">
      <c r="C595" s="17"/>
      <c r="L595" s="20" t="str">
        <f t="shared" si="10"/>
        <v/>
      </c>
    </row>
    <row r="596" spans="3:12">
      <c r="C596" s="17"/>
      <c r="L596" s="20" t="str">
        <f t="shared" si="10"/>
        <v/>
      </c>
    </row>
    <row r="597" spans="3:12">
      <c r="C597" s="17"/>
      <c r="L597" s="20" t="str">
        <f t="shared" si="10"/>
        <v/>
      </c>
    </row>
    <row r="598" spans="3:12">
      <c r="C598" s="17"/>
      <c r="L598" s="20" t="str">
        <f t="shared" si="10"/>
        <v/>
      </c>
    </row>
    <row r="599" spans="3:12">
      <c r="C599" s="17"/>
      <c r="L599" s="20" t="str">
        <f t="shared" si="10"/>
        <v/>
      </c>
    </row>
    <row r="600" spans="3:12">
      <c r="C600" s="17"/>
      <c r="L600" s="20" t="str">
        <f t="shared" si="10"/>
        <v/>
      </c>
    </row>
    <row r="601" spans="3:12">
      <c r="C601" s="17"/>
      <c r="L601" s="20" t="str">
        <f t="shared" si="10"/>
        <v/>
      </c>
    </row>
    <row r="602" spans="3:12">
      <c r="C602" s="17"/>
      <c r="L602" s="20" t="str">
        <f t="shared" si="10"/>
        <v/>
      </c>
    </row>
    <row r="603" spans="3:12">
      <c r="C603" s="17"/>
      <c r="L603" s="20" t="str">
        <f t="shared" si="10"/>
        <v/>
      </c>
    </row>
    <row r="604" spans="3:12">
      <c r="C604" s="17"/>
      <c r="L604" s="20" t="str">
        <f t="shared" si="10"/>
        <v/>
      </c>
    </row>
    <row r="605" spans="3:12">
      <c r="C605" s="17"/>
      <c r="L605" s="20" t="str">
        <f t="shared" si="10"/>
        <v/>
      </c>
    </row>
    <row r="606" spans="3:12">
      <c r="C606" s="17"/>
      <c r="L606" s="20" t="str">
        <f t="shared" si="10"/>
        <v/>
      </c>
    </row>
    <row r="607" spans="3:12">
      <c r="C607" s="17"/>
      <c r="L607" s="20" t="str">
        <f t="shared" si="10"/>
        <v/>
      </c>
    </row>
    <row r="608" spans="3:12">
      <c r="C608" s="17"/>
      <c r="L608" s="20" t="str">
        <f t="shared" si="10"/>
        <v/>
      </c>
    </row>
    <row r="609" spans="3:12">
      <c r="C609" s="17"/>
      <c r="L609" s="20" t="str">
        <f t="shared" si="10"/>
        <v/>
      </c>
    </row>
    <row r="610" spans="3:12">
      <c r="C610" s="17"/>
      <c r="L610" s="20" t="str">
        <f t="shared" si="10"/>
        <v/>
      </c>
    </row>
    <row r="611" spans="3:12">
      <c r="C611" s="17"/>
      <c r="L611" s="20" t="str">
        <f t="shared" si="10"/>
        <v/>
      </c>
    </row>
    <row r="612" spans="3:12">
      <c r="C612" s="17"/>
      <c r="L612" s="20" t="str">
        <f t="shared" si="10"/>
        <v/>
      </c>
    </row>
    <row r="613" spans="3:12">
      <c r="C613" s="17"/>
      <c r="L613" s="20" t="str">
        <f t="shared" si="10"/>
        <v/>
      </c>
    </row>
    <row r="614" spans="3:12">
      <c r="C614" s="17"/>
      <c r="L614" s="20" t="str">
        <f t="shared" si="10"/>
        <v/>
      </c>
    </row>
    <row r="615" spans="3:12">
      <c r="C615" s="17"/>
      <c r="L615" s="20" t="str">
        <f t="shared" si="10"/>
        <v/>
      </c>
    </row>
    <row r="616" spans="3:12">
      <c r="C616" s="17"/>
      <c r="L616" s="20" t="str">
        <f t="shared" si="10"/>
        <v/>
      </c>
    </row>
    <row r="617" spans="3:12">
      <c r="C617" s="17"/>
      <c r="L617" s="20" t="str">
        <f t="shared" si="10"/>
        <v/>
      </c>
    </row>
    <row r="618" spans="3:12">
      <c r="C618" s="17"/>
      <c r="L618" s="20" t="str">
        <f t="shared" si="10"/>
        <v/>
      </c>
    </row>
    <row r="619" spans="3:12">
      <c r="C619" s="17"/>
      <c r="L619" s="20" t="str">
        <f t="shared" si="10"/>
        <v/>
      </c>
    </row>
    <row r="620" spans="3:12">
      <c r="C620" s="17"/>
      <c r="L620" s="20" t="str">
        <f t="shared" si="10"/>
        <v/>
      </c>
    </row>
    <row r="621" spans="3:12">
      <c r="C621" s="17"/>
      <c r="L621" s="20" t="str">
        <f t="shared" si="10"/>
        <v/>
      </c>
    </row>
    <row r="622" spans="3:12">
      <c r="C622" s="17"/>
      <c r="L622" s="20" t="str">
        <f t="shared" si="10"/>
        <v/>
      </c>
    </row>
    <row r="623" spans="3:12">
      <c r="C623" s="17"/>
      <c r="L623" s="20" t="str">
        <f t="shared" si="10"/>
        <v/>
      </c>
    </row>
    <row r="624" spans="3:12">
      <c r="C624" s="17"/>
      <c r="L624" s="20" t="str">
        <f t="shared" si="10"/>
        <v/>
      </c>
    </row>
    <row r="625" spans="3:12">
      <c r="C625" s="17"/>
      <c r="L625" s="20" t="str">
        <f t="shared" si="10"/>
        <v/>
      </c>
    </row>
    <row r="626" spans="3:12">
      <c r="C626" s="17"/>
      <c r="L626" s="20" t="str">
        <f t="shared" si="10"/>
        <v/>
      </c>
    </row>
    <row r="627" spans="3:12">
      <c r="C627" s="17"/>
      <c r="L627" s="20" t="str">
        <f t="shared" si="10"/>
        <v/>
      </c>
    </row>
    <row r="628" spans="3:12">
      <c r="C628" s="17"/>
      <c r="L628" s="20" t="str">
        <f t="shared" si="10"/>
        <v/>
      </c>
    </row>
    <row r="629" spans="3:12">
      <c r="C629" s="17"/>
      <c r="L629" s="20" t="str">
        <f t="shared" si="10"/>
        <v/>
      </c>
    </row>
    <row r="630" spans="3:12">
      <c r="C630" s="17"/>
      <c r="L630" s="20" t="str">
        <f t="shared" si="10"/>
        <v/>
      </c>
    </row>
    <row r="631" spans="3:12">
      <c r="C631" s="17"/>
      <c r="L631" s="20" t="str">
        <f t="shared" si="10"/>
        <v/>
      </c>
    </row>
    <row r="632" spans="3:12">
      <c r="C632" s="17"/>
      <c r="L632" s="20" t="str">
        <f t="shared" si="10"/>
        <v/>
      </c>
    </row>
    <row r="633" spans="3:12">
      <c r="C633" s="17"/>
      <c r="L633" s="20" t="str">
        <f t="shared" si="10"/>
        <v/>
      </c>
    </row>
    <row r="634" spans="3:12">
      <c r="C634" s="17"/>
      <c r="L634" s="20" t="str">
        <f t="shared" si="10"/>
        <v/>
      </c>
    </row>
    <row r="635" spans="3:12">
      <c r="C635" s="17"/>
      <c r="L635" s="20" t="str">
        <f t="shared" si="10"/>
        <v/>
      </c>
    </row>
    <row r="636" spans="3:12">
      <c r="C636" s="17"/>
      <c r="L636" s="20" t="str">
        <f t="shared" si="10"/>
        <v/>
      </c>
    </row>
    <row r="637" spans="3:12">
      <c r="C637" s="17"/>
      <c r="L637" s="20" t="str">
        <f t="shared" si="10"/>
        <v/>
      </c>
    </row>
    <row r="638" spans="3:12">
      <c r="C638" s="17"/>
      <c r="L638" s="20" t="str">
        <f t="shared" si="10"/>
        <v/>
      </c>
    </row>
    <row r="639" spans="3:12">
      <c r="C639" s="17"/>
      <c r="L639" s="20" t="str">
        <f t="shared" si="10"/>
        <v/>
      </c>
    </row>
    <row r="640" spans="3:12">
      <c r="C640" s="17"/>
      <c r="L640" s="20" t="str">
        <f t="shared" si="10"/>
        <v/>
      </c>
    </row>
    <row r="641" spans="3:12">
      <c r="C641" s="17"/>
      <c r="L641" s="20" t="str">
        <f t="shared" si="10"/>
        <v/>
      </c>
    </row>
    <row r="642" spans="3:12">
      <c r="C642" s="17"/>
      <c r="L642" s="20" t="str">
        <f t="shared" si="10"/>
        <v/>
      </c>
    </row>
    <row r="643" spans="3:12">
      <c r="C643" s="17"/>
      <c r="L643" s="20" t="str">
        <f t="shared" si="10"/>
        <v/>
      </c>
    </row>
    <row r="644" spans="3:12">
      <c r="C644" s="17"/>
      <c r="L644" s="20" t="str">
        <f t="shared" si="10"/>
        <v/>
      </c>
    </row>
    <row r="645" spans="3:12">
      <c r="C645" s="17"/>
      <c r="L645" s="20" t="str">
        <f t="shared" si="10"/>
        <v/>
      </c>
    </row>
    <row r="646" spans="3:12">
      <c r="C646" s="17"/>
      <c r="L646" s="20" t="str">
        <f t="shared" si="10"/>
        <v/>
      </c>
    </row>
    <row r="647" spans="3:12">
      <c r="C647" s="17"/>
      <c r="L647" s="20" t="str">
        <f t="shared" si="10"/>
        <v/>
      </c>
    </row>
    <row r="648" spans="3:12">
      <c r="C648" s="17"/>
      <c r="L648" s="20" t="str">
        <f t="shared" ref="L648:L711" si="11">IF(AND(J648&lt;&gt;"Grand total",J648&lt;&gt;0),1,"")</f>
        <v/>
      </c>
    </row>
    <row r="649" spans="3:12">
      <c r="C649" s="17"/>
      <c r="L649" s="20" t="str">
        <f t="shared" si="11"/>
        <v/>
      </c>
    </row>
    <row r="650" spans="3:12">
      <c r="C650" s="17"/>
      <c r="L650" s="20" t="str">
        <f t="shared" si="11"/>
        <v/>
      </c>
    </row>
    <row r="651" spans="3:12">
      <c r="C651" s="17"/>
      <c r="L651" s="20" t="str">
        <f t="shared" si="11"/>
        <v/>
      </c>
    </row>
    <row r="652" spans="3:12">
      <c r="C652" s="17"/>
      <c r="L652" s="20" t="str">
        <f t="shared" si="11"/>
        <v/>
      </c>
    </row>
    <row r="653" spans="3:12">
      <c r="C653" s="17"/>
      <c r="L653" s="20" t="str">
        <f t="shared" si="11"/>
        <v/>
      </c>
    </row>
    <row r="654" spans="3:12">
      <c r="C654" s="17"/>
      <c r="L654" s="20" t="str">
        <f t="shared" si="11"/>
        <v/>
      </c>
    </row>
    <row r="655" spans="3:12">
      <c r="C655" s="17"/>
      <c r="L655" s="20" t="str">
        <f t="shared" si="11"/>
        <v/>
      </c>
    </row>
    <row r="656" spans="3:12">
      <c r="C656" s="17"/>
      <c r="L656" s="20" t="str">
        <f t="shared" si="11"/>
        <v/>
      </c>
    </row>
    <row r="657" spans="3:12">
      <c r="C657" s="17"/>
      <c r="L657" s="20" t="str">
        <f t="shared" si="11"/>
        <v/>
      </c>
    </row>
    <row r="658" spans="3:12">
      <c r="C658" s="17"/>
      <c r="L658" s="20" t="str">
        <f t="shared" si="11"/>
        <v/>
      </c>
    </row>
    <row r="659" spans="3:12">
      <c r="C659" s="17"/>
      <c r="L659" s="20" t="str">
        <f t="shared" si="11"/>
        <v/>
      </c>
    </row>
    <row r="660" spans="3:12">
      <c r="C660" s="17"/>
      <c r="L660" s="20" t="str">
        <f t="shared" si="11"/>
        <v/>
      </c>
    </row>
    <row r="661" spans="3:12">
      <c r="C661" s="17"/>
      <c r="L661" s="20" t="str">
        <f t="shared" si="11"/>
        <v/>
      </c>
    </row>
    <row r="662" spans="3:12">
      <c r="C662" s="17"/>
      <c r="L662" s="20" t="str">
        <f t="shared" si="11"/>
        <v/>
      </c>
    </row>
    <row r="663" spans="3:12">
      <c r="C663" s="17"/>
      <c r="L663" s="20" t="str">
        <f t="shared" si="11"/>
        <v/>
      </c>
    </row>
    <row r="664" spans="3:12">
      <c r="C664" s="17"/>
      <c r="L664" s="20" t="str">
        <f t="shared" si="11"/>
        <v/>
      </c>
    </row>
    <row r="665" spans="3:12">
      <c r="C665" s="17"/>
      <c r="L665" s="20" t="str">
        <f t="shared" si="11"/>
        <v/>
      </c>
    </row>
    <row r="666" spans="3:12">
      <c r="C666" s="17"/>
      <c r="L666" s="20" t="str">
        <f t="shared" si="11"/>
        <v/>
      </c>
    </row>
    <row r="667" spans="3:12">
      <c r="C667" s="17"/>
      <c r="L667" s="20" t="str">
        <f t="shared" si="11"/>
        <v/>
      </c>
    </row>
    <row r="668" spans="3:12">
      <c r="C668" s="17"/>
      <c r="L668" s="20" t="str">
        <f t="shared" si="11"/>
        <v/>
      </c>
    </row>
    <row r="669" spans="3:12">
      <c r="C669" s="17"/>
      <c r="L669" s="20" t="str">
        <f t="shared" si="11"/>
        <v/>
      </c>
    </row>
    <row r="670" spans="3:12">
      <c r="C670" s="17"/>
      <c r="L670" s="20" t="str">
        <f t="shared" si="11"/>
        <v/>
      </c>
    </row>
    <row r="671" spans="3:12">
      <c r="C671" s="17"/>
      <c r="L671" s="20" t="str">
        <f t="shared" si="11"/>
        <v/>
      </c>
    </row>
    <row r="672" spans="3:12">
      <c r="C672" s="17"/>
      <c r="L672" s="20" t="str">
        <f t="shared" si="11"/>
        <v/>
      </c>
    </row>
    <row r="673" spans="3:12">
      <c r="C673" s="17"/>
      <c r="L673" s="20" t="str">
        <f t="shared" si="11"/>
        <v/>
      </c>
    </row>
    <row r="674" spans="3:12">
      <c r="C674" s="17"/>
      <c r="L674" s="20" t="str">
        <f t="shared" si="11"/>
        <v/>
      </c>
    </row>
    <row r="675" spans="3:12">
      <c r="C675" s="17"/>
      <c r="L675" s="20" t="str">
        <f t="shared" si="11"/>
        <v/>
      </c>
    </row>
    <row r="676" spans="3:12">
      <c r="C676" s="17"/>
      <c r="L676" s="20" t="str">
        <f t="shared" si="11"/>
        <v/>
      </c>
    </row>
    <row r="677" spans="3:12">
      <c r="C677" s="17"/>
      <c r="L677" s="20" t="str">
        <f t="shared" si="11"/>
        <v/>
      </c>
    </row>
    <row r="678" spans="3:12">
      <c r="C678" s="17"/>
      <c r="L678" s="20" t="str">
        <f t="shared" si="11"/>
        <v/>
      </c>
    </row>
    <row r="679" spans="3:12">
      <c r="C679" s="17"/>
      <c r="L679" s="20" t="str">
        <f t="shared" si="11"/>
        <v/>
      </c>
    </row>
    <row r="680" spans="3:12">
      <c r="C680" s="17"/>
      <c r="L680" s="20" t="str">
        <f t="shared" si="11"/>
        <v/>
      </c>
    </row>
    <row r="681" spans="3:12">
      <c r="C681" s="17"/>
      <c r="L681" s="20" t="str">
        <f t="shared" si="11"/>
        <v/>
      </c>
    </row>
    <row r="682" spans="3:12">
      <c r="C682" s="17"/>
      <c r="L682" s="20" t="str">
        <f t="shared" si="11"/>
        <v/>
      </c>
    </row>
    <row r="683" spans="3:12">
      <c r="C683" s="17"/>
      <c r="L683" s="20" t="str">
        <f t="shared" si="11"/>
        <v/>
      </c>
    </row>
    <row r="684" spans="3:12">
      <c r="C684" s="17"/>
      <c r="L684" s="20" t="str">
        <f t="shared" si="11"/>
        <v/>
      </c>
    </row>
    <row r="685" spans="3:12">
      <c r="C685" s="17"/>
      <c r="L685" s="20" t="str">
        <f t="shared" si="11"/>
        <v/>
      </c>
    </row>
    <row r="686" spans="3:12">
      <c r="C686" s="17"/>
      <c r="L686" s="20" t="str">
        <f t="shared" si="11"/>
        <v/>
      </c>
    </row>
    <row r="687" spans="3:12">
      <c r="C687" s="17"/>
      <c r="L687" s="20" t="str">
        <f t="shared" si="11"/>
        <v/>
      </c>
    </row>
    <row r="688" spans="3:12">
      <c r="C688" s="17"/>
      <c r="L688" s="20" t="str">
        <f t="shared" si="11"/>
        <v/>
      </c>
    </row>
    <row r="689" spans="3:12">
      <c r="C689" s="17"/>
      <c r="L689" s="20" t="str">
        <f t="shared" si="11"/>
        <v/>
      </c>
    </row>
    <row r="690" spans="3:12">
      <c r="C690" s="17"/>
      <c r="L690" s="20" t="str">
        <f t="shared" si="11"/>
        <v/>
      </c>
    </row>
    <row r="691" spans="3:12">
      <c r="C691" s="17"/>
      <c r="L691" s="20" t="str">
        <f t="shared" si="11"/>
        <v/>
      </c>
    </row>
    <row r="692" spans="3:12">
      <c r="C692" s="17"/>
      <c r="L692" s="20" t="str">
        <f t="shared" si="11"/>
        <v/>
      </c>
    </row>
    <row r="693" spans="3:12">
      <c r="C693" s="17"/>
      <c r="L693" s="20" t="str">
        <f t="shared" si="11"/>
        <v/>
      </c>
    </row>
    <row r="694" spans="3:12">
      <c r="C694" s="17"/>
      <c r="L694" s="20" t="str">
        <f t="shared" si="11"/>
        <v/>
      </c>
    </row>
    <row r="695" spans="3:12">
      <c r="C695" s="17"/>
      <c r="L695" s="20" t="str">
        <f t="shared" si="11"/>
        <v/>
      </c>
    </row>
    <row r="696" spans="3:12">
      <c r="C696" s="17"/>
      <c r="L696" s="20" t="str">
        <f t="shared" si="11"/>
        <v/>
      </c>
    </row>
    <row r="697" spans="3:12">
      <c r="C697" s="17"/>
      <c r="L697" s="20" t="str">
        <f t="shared" si="11"/>
        <v/>
      </c>
    </row>
    <row r="698" spans="3:12">
      <c r="C698" s="17"/>
      <c r="L698" s="20" t="str">
        <f t="shared" si="11"/>
        <v/>
      </c>
    </row>
    <row r="699" spans="3:12">
      <c r="C699" s="17"/>
      <c r="L699" s="20" t="str">
        <f t="shared" si="11"/>
        <v/>
      </c>
    </row>
    <row r="700" spans="3:12">
      <c r="C700" s="17"/>
      <c r="L700" s="20" t="str">
        <f t="shared" si="11"/>
        <v/>
      </c>
    </row>
    <row r="701" spans="3:12">
      <c r="C701" s="17"/>
      <c r="L701" s="20" t="str">
        <f t="shared" si="11"/>
        <v/>
      </c>
    </row>
    <row r="702" spans="3:12">
      <c r="C702" s="17"/>
      <c r="L702" s="20" t="str">
        <f t="shared" si="11"/>
        <v/>
      </c>
    </row>
    <row r="703" spans="3:12">
      <c r="C703" s="17"/>
      <c r="L703" s="20" t="str">
        <f t="shared" si="11"/>
        <v/>
      </c>
    </row>
    <row r="704" spans="3:12">
      <c r="C704" s="17"/>
      <c r="L704" s="20" t="str">
        <f t="shared" si="11"/>
        <v/>
      </c>
    </row>
    <row r="705" spans="3:12">
      <c r="C705" s="17"/>
      <c r="L705" s="20" t="str">
        <f t="shared" si="11"/>
        <v/>
      </c>
    </row>
    <row r="706" spans="3:12">
      <c r="C706" s="17"/>
      <c r="L706" s="20" t="str">
        <f t="shared" si="11"/>
        <v/>
      </c>
    </row>
    <row r="707" spans="3:12">
      <c r="C707" s="17"/>
      <c r="L707" s="20" t="str">
        <f t="shared" si="11"/>
        <v/>
      </c>
    </row>
    <row r="708" spans="3:12">
      <c r="C708" s="17"/>
      <c r="L708" s="20" t="str">
        <f t="shared" si="11"/>
        <v/>
      </c>
    </row>
    <row r="709" spans="3:12">
      <c r="C709" s="17"/>
      <c r="L709" s="20" t="str">
        <f t="shared" si="11"/>
        <v/>
      </c>
    </row>
    <row r="710" spans="3:12">
      <c r="C710" s="17"/>
      <c r="L710" s="20" t="str">
        <f t="shared" si="11"/>
        <v/>
      </c>
    </row>
    <row r="711" spans="3:12">
      <c r="C711" s="17"/>
      <c r="L711" s="20" t="str">
        <f t="shared" si="11"/>
        <v/>
      </c>
    </row>
    <row r="712" spans="3:12">
      <c r="C712" s="17"/>
      <c r="L712" s="20" t="str">
        <f t="shared" ref="L712:L775" si="12">IF(AND(J712&lt;&gt;"Grand total",J712&lt;&gt;0),1,"")</f>
        <v/>
      </c>
    </row>
    <row r="713" spans="3:12">
      <c r="C713" s="17"/>
      <c r="L713" s="20" t="str">
        <f t="shared" si="12"/>
        <v/>
      </c>
    </row>
    <row r="714" spans="3:12">
      <c r="C714" s="17"/>
      <c r="L714" s="20" t="str">
        <f t="shared" si="12"/>
        <v/>
      </c>
    </row>
    <row r="715" spans="3:12">
      <c r="C715" s="17"/>
      <c r="L715" s="20" t="str">
        <f t="shared" si="12"/>
        <v/>
      </c>
    </row>
    <row r="716" spans="3:12">
      <c r="C716" s="17"/>
      <c r="L716" s="20" t="str">
        <f t="shared" si="12"/>
        <v/>
      </c>
    </row>
    <row r="717" spans="3:12">
      <c r="C717" s="17"/>
      <c r="L717" s="20" t="str">
        <f t="shared" si="12"/>
        <v/>
      </c>
    </row>
    <row r="718" spans="3:12">
      <c r="C718" s="17"/>
      <c r="L718" s="20" t="str">
        <f t="shared" si="12"/>
        <v/>
      </c>
    </row>
    <row r="719" spans="3:12">
      <c r="C719" s="17"/>
      <c r="L719" s="20" t="str">
        <f t="shared" si="12"/>
        <v/>
      </c>
    </row>
    <row r="720" spans="3:12">
      <c r="C720" s="17"/>
      <c r="L720" s="20" t="str">
        <f t="shared" si="12"/>
        <v/>
      </c>
    </row>
    <row r="721" spans="3:12">
      <c r="C721" s="17"/>
      <c r="L721" s="20" t="str">
        <f t="shared" si="12"/>
        <v/>
      </c>
    </row>
    <row r="722" spans="3:12">
      <c r="C722" s="17"/>
      <c r="L722" s="20" t="str">
        <f t="shared" si="12"/>
        <v/>
      </c>
    </row>
    <row r="723" spans="3:12">
      <c r="C723" s="17"/>
      <c r="L723" s="20" t="str">
        <f t="shared" si="12"/>
        <v/>
      </c>
    </row>
    <row r="724" spans="3:12">
      <c r="C724" s="17"/>
      <c r="L724" s="20" t="str">
        <f t="shared" si="12"/>
        <v/>
      </c>
    </row>
    <row r="725" spans="3:12">
      <c r="C725" s="17"/>
      <c r="L725" s="20" t="str">
        <f t="shared" si="12"/>
        <v/>
      </c>
    </row>
    <row r="726" spans="3:12">
      <c r="C726" s="17"/>
      <c r="L726" s="20" t="str">
        <f t="shared" si="12"/>
        <v/>
      </c>
    </row>
    <row r="727" spans="3:12">
      <c r="C727" s="17"/>
      <c r="L727" s="20" t="str">
        <f t="shared" si="12"/>
        <v/>
      </c>
    </row>
    <row r="728" spans="3:12">
      <c r="C728" s="17"/>
      <c r="L728" s="20" t="str">
        <f t="shared" si="12"/>
        <v/>
      </c>
    </row>
    <row r="729" spans="3:12">
      <c r="C729" s="17"/>
      <c r="L729" s="20" t="str">
        <f t="shared" si="12"/>
        <v/>
      </c>
    </row>
    <row r="730" spans="3:12">
      <c r="C730" s="17"/>
      <c r="L730" s="20" t="str">
        <f t="shared" si="12"/>
        <v/>
      </c>
    </row>
    <row r="731" spans="3:12">
      <c r="C731" s="17"/>
      <c r="L731" s="20" t="str">
        <f t="shared" si="12"/>
        <v/>
      </c>
    </row>
    <row r="732" spans="3:12">
      <c r="C732" s="17"/>
      <c r="L732" s="20" t="str">
        <f t="shared" si="12"/>
        <v/>
      </c>
    </row>
    <row r="733" spans="3:12">
      <c r="C733" s="17"/>
      <c r="L733" s="20" t="str">
        <f t="shared" si="12"/>
        <v/>
      </c>
    </row>
    <row r="734" spans="3:12">
      <c r="C734" s="17"/>
      <c r="L734" s="20" t="str">
        <f t="shared" si="12"/>
        <v/>
      </c>
    </row>
    <row r="735" spans="3:12">
      <c r="C735" s="17"/>
      <c r="L735" s="20" t="str">
        <f t="shared" si="12"/>
        <v/>
      </c>
    </row>
    <row r="736" spans="3:12">
      <c r="C736" s="17"/>
      <c r="L736" s="20" t="str">
        <f t="shared" si="12"/>
        <v/>
      </c>
    </row>
    <row r="737" spans="3:12">
      <c r="C737" s="17"/>
      <c r="L737" s="20" t="str">
        <f t="shared" si="12"/>
        <v/>
      </c>
    </row>
    <row r="738" spans="3:12">
      <c r="C738" s="17"/>
      <c r="L738" s="20" t="str">
        <f t="shared" si="12"/>
        <v/>
      </c>
    </row>
    <row r="739" spans="3:12">
      <c r="C739" s="17"/>
      <c r="L739" s="20" t="str">
        <f t="shared" si="12"/>
        <v/>
      </c>
    </row>
    <row r="740" spans="3:12">
      <c r="C740" s="17"/>
      <c r="L740" s="20" t="str">
        <f t="shared" si="12"/>
        <v/>
      </c>
    </row>
    <row r="741" spans="3:12">
      <c r="C741" s="17"/>
      <c r="L741" s="20" t="str">
        <f t="shared" si="12"/>
        <v/>
      </c>
    </row>
    <row r="742" spans="3:12">
      <c r="C742" s="17"/>
      <c r="L742" s="20" t="str">
        <f t="shared" si="12"/>
        <v/>
      </c>
    </row>
    <row r="743" spans="3:12">
      <c r="C743" s="17"/>
      <c r="L743" s="20" t="str">
        <f t="shared" si="12"/>
        <v/>
      </c>
    </row>
    <row r="744" spans="3:12">
      <c r="C744" s="17"/>
      <c r="L744" s="20" t="str">
        <f t="shared" si="12"/>
        <v/>
      </c>
    </row>
    <row r="745" spans="3:12">
      <c r="C745" s="17"/>
      <c r="L745" s="20" t="str">
        <f t="shared" si="12"/>
        <v/>
      </c>
    </row>
    <row r="746" spans="3:12">
      <c r="C746" s="17"/>
      <c r="L746" s="20" t="str">
        <f t="shared" si="12"/>
        <v/>
      </c>
    </row>
    <row r="747" spans="3:12">
      <c r="C747" s="17"/>
      <c r="L747" s="20" t="str">
        <f t="shared" si="12"/>
        <v/>
      </c>
    </row>
    <row r="748" spans="3:12">
      <c r="C748" s="17"/>
      <c r="L748" s="20" t="str">
        <f t="shared" si="12"/>
        <v/>
      </c>
    </row>
    <row r="749" spans="3:12">
      <c r="C749" s="17"/>
      <c r="L749" s="20" t="str">
        <f t="shared" si="12"/>
        <v/>
      </c>
    </row>
    <row r="750" spans="3:12">
      <c r="C750" s="17"/>
      <c r="L750" s="20" t="str">
        <f t="shared" si="12"/>
        <v/>
      </c>
    </row>
    <row r="751" spans="3:12">
      <c r="C751" s="17"/>
      <c r="L751" s="20" t="str">
        <f t="shared" si="12"/>
        <v/>
      </c>
    </row>
    <row r="752" spans="3:12">
      <c r="C752" s="17"/>
      <c r="L752" s="20" t="str">
        <f t="shared" si="12"/>
        <v/>
      </c>
    </row>
    <row r="753" spans="3:12">
      <c r="C753" s="17"/>
      <c r="L753" s="20" t="str">
        <f t="shared" si="12"/>
        <v/>
      </c>
    </row>
    <row r="754" spans="3:12">
      <c r="C754" s="17"/>
      <c r="L754" s="20" t="str">
        <f t="shared" si="12"/>
        <v/>
      </c>
    </row>
    <row r="755" spans="3:12">
      <c r="C755" s="17"/>
      <c r="L755" s="20" t="str">
        <f t="shared" si="12"/>
        <v/>
      </c>
    </row>
    <row r="756" spans="3:12">
      <c r="C756" s="17"/>
      <c r="L756" s="20" t="str">
        <f t="shared" si="12"/>
        <v/>
      </c>
    </row>
    <row r="757" spans="3:12">
      <c r="C757" s="17"/>
      <c r="L757" s="20" t="str">
        <f t="shared" si="12"/>
        <v/>
      </c>
    </row>
    <row r="758" spans="3:12">
      <c r="C758" s="17"/>
      <c r="L758" s="20" t="str">
        <f t="shared" si="12"/>
        <v/>
      </c>
    </row>
    <row r="759" spans="3:12">
      <c r="C759" s="17"/>
      <c r="L759" s="20" t="str">
        <f t="shared" si="12"/>
        <v/>
      </c>
    </row>
    <row r="760" spans="3:12">
      <c r="C760" s="17"/>
      <c r="L760" s="20" t="str">
        <f t="shared" si="12"/>
        <v/>
      </c>
    </row>
    <row r="761" spans="3:12">
      <c r="C761" s="17"/>
      <c r="L761" s="20" t="str">
        <f t="shared" si="12"/>
        <v/>
      </c>
    </row>
    <row r="762" spans="3:12">
      <c r="C762" s="17"/>
      <c r="L762" s="20" t="str">
        <f t="shared" si="12"/>
        <v/>
      </c>
    </row>
    <row r="763" spans="3:12">
      <c r="C763" s="17"/>
      <c r="L763" s="20" t="str">
        <f t="shared" si="12"/>
        <v/>
      </c>
    </row>
    <row r="764" spans="3:12">
      <c r="C764" s="17"/>
      <c r="L764" s="20" t="str">
        <f t="shared" si="12"/>
        <v/>
      </c>
    </row>
    <row r="765" spans="3:12">
      <c r="C765" s="17"/>
      <c r="L765" s="20" t="str">
        <f t="shared" si="12"/>
        <v/>
      </c>
    </row>
    <row r="766" spans="3:12">
      <c r="C766" s="17"/>
      <c r="L766" s="20" t="str">
        <f t="shared" si="12"/>
        <v/>
      </c>
    </row>
    <row r="767" spans="3:12">
      <c r="C767" s="17"/>
      <c r="L767" s="20" t="str">
        <f t="shared" si="12"/>
        <v/>
      </c>
    </row>
    <row r="768" spans="3:12">
      <c r="C768" s="17"/>
      <c r="L768" s="20" t="str">
        <f t="shared" si="12"/>
        <v/>
      </c>
    </row>
    <row r="769" spans="3:12">
      <c r="C769" s="17"/>
      <c r="L769" s="20" t="str">
        <f t="shared" si="12"/>
        <v/>
      </c>
    </row>
    <row r="770" spans="3:12">
      <c r="C770" s="17"/>
      <c r="L770" s="20" t="str">
        <f t="shared" si="12"/>
        <v/>
      </c>
    </row>
    <row r="771" spans="3:12">
      <c r="C771" s="17"/>
      <c r="L771" s="20" t="str">
        <f t="shared" si="12"/>
        <v/>
      </c>
    </row>
    <row r="772" spans="3:12">
      <c r="C772" s="17"/>
      <c r="L772" s="20" t="str">
        <f t="shared" si="12"/>
        <v/>
      </c>
    </row>
    <row r="773" spans="3:12">
      <c r="C773" s="17"/>
      <c r="L773" s="20" t="str">
        <f t="shared" si="12"/>
        <v/>
      </c>
    </row>
    <row r="774" spans="3:12">
      <c r="C774" s="17"/>
      <c r="L774" s="20" t="str">
        <f t="shared" si="12"/>
        <v/>
      </c>
    </row>
    <row r="775" spans="3:12">
      <c r="C775" s="17"/>
      <c r="L775" s="20" t="str">
        <f t="shared" si="12"/>
        <v/>
      </c>
    </row>
    <row r="776" spans="3:12">
      <c r="C776" s="17"/>
      <c r="L776" s="20" t="str">
        <f t="shared" ref="L776:L839" si="13">IF(AND(J776&lt;&gt;"Grand total",J776&lt;&gt;0),1,"")</f>
        <v/>
      </c>
    </row>
    <row r="777" spans="3:12">
      <c r="C777" s="17"/>
      <c r="L777" s="20" t="str">
        <f t="shared" si="13"/>
        <v/>
      </c>
    </row>
    <row r="778" spans="3:12">
      <c r="C778" s="17"/>
      <c r="L778" s="20" t="str">
        <f t="shared" si="13"/>
        <v/>
      </c>
    </row>
    <row r="779" spans="3:12">
      <c r="C779" s="17"/>
      <c r="L779" s="20" t="str">
        <f t="shared" si="13"/>
        <v/>
      </c>
    </row>
    <row r="780" spans="3:12">
      <c r="C780" s="17"/>
      <c r="L780" s="20" t="str">
        <f t="shared" si="13"/>
        <v/>
      </c>
    </row>
    <row r="781" spans="3:12">
      <c r="C781" s="17"/>
      <c r="L781" s="20" t="str">
        <f t="shared" si="13"/>
        <v/>
      </c>
    </row>
    <row r="782" spans="3:12">
      <c r="C782" s="17"/>
      <c r="L782" s="20" t="str">
        <f t="shared" si="13"/>
        <v/>
      </c>
    </row>
    <row r="783" spans="3:12">
      <c r="C783" s="17"/>
      <c r="L783" s="20" t="str">
        <f t="shared" si="13"/>
        <v/>
      </c>
    </row>
    <row r="784" spans="3:12">
      <c r="C784" s="17"/>
      <c r="L784" s="20" t="str">
        <f t="shared" si="13"/>
        <v/>
      </c>
    </row>
    <row r="785" spans="3:12">
      <c r="C785" s="17"/>
      <c r="L785" s="20" t="str">
        <f t="shared" si="13"/>
        <v/>
      </c>
    </row>
    <row r="786" spans="3:12">
      <c r="C786" s="17"/>
      <c r="L786" s="20" t="str">
        <f t="shared" si="13"/>
        <v/>
      </c>
    </row>
    <row r="787" spans="3:12">
      <c r="C787" s="17"/>
      <c r="L787" s="20" t="str">
        <f t="shared" si="13"/>
        <v/>
      </c>
    </row>
    <row r="788" spans="3:12">
      <c r="C788" s="17"/>
      <c r="L788" s="20" t="str">
        <f t="shared" si="13"/>
        <v/>
      </c>
    </row>
    <row r="789" spans="3:12">
      <c r="C789" s="17"/>
      <c r="L789" s="20" t="str">
        <f t="shared" si="13"/>
        <v/>
      </c>
    </row>
    <row r="790" spans="3:12">
      <c r="C790" s="17"/>
      <c r="L790" s="20" t="str">
        <f t="shared" si="13"/>
        <v/>
      </c>
    </row>
    <row r="791" spans="3:12">
      <c r="C791" s="17"/>
      <c r="L791" s="20" t="str">
        <f t="shared" si="13"/>
        <v/>
      </c>
    </row>
    <row r="792" spans="3:12">
      <c r="C792" s="17"/>
      <c r="L792" s="20" t="str">
        <f t="shared" si="13"/>
        <v/>
      </c>
    </row>
    <row r="793" spans="3:12">
      <c r="C793" s="17"/>
      <c r="L793" s="20" t="str">
        <f t="shared" si="13"/>
        <v/>
      </c>
    </row>
    <row r="794" spans="3:12">
      <c r="C794" s="17"/>
      <c r="L794" s="20" t="str">
        <f t="shared" si="13"/>
        <v/>
      </c>
    </row>
    <row r="795" spans="3:12">
      <c r="C795" s="17"/>
      <c r="L795" s="20" t="str">
        <f t="shared" si="13"/>
        <v/>
      </c>
    </row>
    <row r="796" spans="3:12">
      <c r="C796" s="17"/>
      <c r="L796" s="20" t="str">
        <f t="shared" si="13"/>
        <v/>
      </c>
    </row>
    <row r="797" spans="3:12">
      <c r="C797" s="17"/>
      <c r="L797" s="20" t="str">
        <f t="shared" si="13"/>
        <v/>
      </c>
    </row>
    <row r="798" spans="3:12">
      <c r="C798" s="17"/>
      <c r="L798" s="20" t="str">
        <f t="shared" si="13"/>
        <v/>
      </c>
    </row>
    <row r="799" spans="3:12">
      <c r="C799" s="17"/>
      <c r="L799" s="20" t="str">
        <f t="shared" si="13"/>
        <v/>
      </c>
    </row>
    <row r="800" spans="3:12">
      <c r="C800" s="17"/>
      <c r="L800" s="20" t="str">
        <f t="shared" si="13"/>
        <v/>
      </c>
    </row>
    <row r="801" spans="3:12">
      <c r="C801" s="17"/>
      <c r="L801" s="20" t="str">
        <f t="shared" si="13"/>
        <v/>
      </c>
    </row>
    <row r="802" spans="3:12">
      <c r="C802" s="17"/>
      <c r="L802" s="20" t="str">
        <f t="shared" si="13"/>
        <v/>
      </c>
    </row>
    <row r="803" spans="3:12">
      <c r="C803" s="17"/>
      <c r="L803" s="20" t="str">
        <f t="shared" si="13"/>
        <v/>
      </c>
    </row>
    <row r="804" spans="3:12">
      <c r="C804" s="17"/>
      <c r="L804" s="20" t="str">
        <f t="shared" si="13"/>
        <v/>
      </c>
    </row>
    <row r="805" spans="3:12">
      <c r="C805" s="17"/>
      <c r="L805" s="20" t="str">
        <f t="shared" si="13"/>
        <v/>
      </c>
    </row>
    <row r="806" spans="3:12">
      <c r="C806" s="17"/>
      <c r="L806" s="20" t="str">
        <f t="shared" si="13"/>
        <v/>
      </c>
    </row>
    <row r="807" spans="3:12">
      <c r="C807" s="17"/>
      <c r="L807" s="20" t="str">
        <f t="shared" si="13"/>
        <v/>
      </c>
    </row>
    <row r="808" spans="3:12">
      <c r="C808" s="17"/>
      <c r="L808" s="20" t="str">
        <f t="shared" si="13"/>
        <v/>
      </c>
    </row>
    <row r="809" spans="3:12">
      <c r="C809" s="17"/>
      <c r="L809" s="20" t="str">
        <f t="shared" si="13"/>
        <v/>
      </c>
    </row>
    <row r="810" spans="3:12">
      <c r="C810" s="17"/>
      <c r="L810" s="20" t="str">
        <f t="shared" si="13"/>
        <v/>
      </c>
    </row>
    <row r="811" spans="3:12">
      <c r="C811" s="17"/>
      <c r="L811" s="20" t="str">
        <f t="shared" si="13"/>
        <v/>
      </c>
    </row>
    <row r="812" spans="3:12">
      <c r="C812" s="17"/>
      <c r="L812" s="20" t="str">
        <f t="shared" si="13"/>
        <v/>
      </c>
    </row>
    <row r="813" spans="3:12">
      <c r="C813" s="17"/>
      <c r="L813" s="20" t="str">
        <f t="shared" si="13"/>
        <v/>
      </c>
    </row>
    <row r="814" spans="3:12">
      <c r="C814" s="17"/>
      <c r="L814" s="20" t="str">
        <f t="shared" si="13"/>
        <v/>
      </c>
    </row>
    <row r="815" spans="3:12">
      <c r="C815" s="17"/>
      <c r="L815" s="20" t="str">
        <f t="shared" si="13"/>
        <v/>
      </c>
    </row>
    <row r="816" spans="3:12">
      <c r="C816" s="17"/>
      <c r="L816" s="20" t="str">
        <f t="shared" si="13"/>
        <v/>
      </c>
    </row>
    <row r="817" spans="3:12">
      <c r="C817" s="17"/>
      <c r="L817" s="20" t="str">
        <f t="shared" si="13"/>
        <v/>
      </c>
    </row>
    <row r="818" spans="3:12">
      <c r="C818" s="17"/>
      <c r="L818" s="20" t="str">
        <f t="shared" si="13"/>
        <v/>
      </c>
    </row>
    <row r="819" spans="3:12">
      <c r="C819" s="17"/>
      <c r="L819" s="20" t="str">
        <f t="shared" si="13"/>
        <v/>
      </c>
    </row>
    <row r="820" spans="3:12">
      <c r="C820" s="17"/>
      <c r="L820" s="20" t="str">
        <f t="shared" si="13"/>
        <v/>
      </c>
    </row>
    <row r="821" spans="3:12">
      <c r="C821" s="17"/>
      <c r="L821" s="20" t="str">
        <f t="shared" si="13"/>
        <v/>
      </c>
    </row>
    <row r="822" spans="3:12">
      <c r="C822" s="17"/>
      <c r="L822" s="20" t="str">
        <f t="shared" si="13"/>
        <v/>
      </c>
    </row>
    <row r="823" spans="3:12">
      <c r="C823" s="17"/>
      <c r="L823" s="20" t="str">
        <f t="shared" si="13"/>
        <v/>
      </c>
    </row>
    <row r="824" spans="3:12">
      <c r="C824" s="17"/>
      <c r="L824" s="20" t="str">
        <f t="shared" si="13"/>
        <v/>
      </c>
    </row>
    <row r="825" spans="3:12">
      <c r="C825" s="17"/>
      <c r="L825" s="20" t="str">
        <f t="shared" si="13"/>
        <v/>
      </c>
    </row>
    <row r="826" spans="3:12">
      <c r="C826" s="17"/>
      <c r="L826" s="20" t="str">
        <f t="shared" si="13"/>
        <v/>
      </c>
    </row>
    <row r="827" spans="3:12">
      <c r="C827" s="17"/>
      <c r="L827" s="20" t="str">
        <f t="shared" si="13"/>
        <v/>
      </c>
    </row>
    <row r="828" spans="3:12">
      <c r="C828" s="17"/>
      <c r="L828" s="20" t="str">
        <f t="shared" si="13"/>
        <v/>
      </c>
    </row>
    <row r="829" spans="3:12">
      <c r="C829" s="17"/>
      <c r="L829" s="20" t="str">
        <f t="shared" si="13"/>
        <v/>
      </c>
    </row>
    <row r="830" spans="3:12">
      <c r="L830" s="20" t="str">
        <f t="shared" si="13"/>
        <v/>
      </c>
    </row>
    <row r="831" spans="3:12">
      <c r="L831" s="20" t="str">
        <f t="shared" si="13"/>
        <v/>
      </c>
    </row>
    <row r="832" spans="3:12">
      <c r="L832" s="20" t="str">
        <f t="shared" si="13"/>
        <v/>
      </c>
    </row>
    <row r="833" spans="12:12">
      <c r="L833" s="20" t="str">
        <f t="shared" si="13"/>
        <v/>
      </c>
    </row>
    <row r="834" spans="12:12">
      <c r="L834" s="20" t="str">
        <f t="shared" si="13"/>
        <v/>
      </c>
    </row>
    <row r="835" spans="12:12">
      <c r="L835" s="20" t="str">
        <f t="shared" si="13"/>
        <v/>
      </c>
    </row>
    <row r="836" spans="12:12">
      <c r="L836" s="20" t="str">
        <f t="shared" si="13"/>
        <v/>
      </c>
    </row>
    <row r="837" spans="12:12">
      <c r="L837" s="20" t="str">
        <f t="shared" si="13"/>
        <v/>
      </c>
    </row>
    <row r="838" spans="12:12">
      <c r="L838" s="20" t="str">
        <f t="shared" si="13"/>
        <v/>
      </c>
    </row>
    <row r="839" spans="12:12">
      <c r="L839" s="20" t="str">
        <f t="shared" si="13"/>
        <v/>
      </c>
    </row>
    <row r="840" spans="12:12">
      <c r="L840" s="20" t="str">
        <f t="shared" ref="L840:L903" si="14">IF(AND(J840&lt;&gt;"Grand total",J840&lt;&gt;0),1,"")</f>
        <v/>
      </c>
    </row>
    <row r="841" spans="12:12">
      <c r="L841" s="20" t="str">
        <f t="shared" si="14"/>
        <v/>
      </c>
    </row>
    <row r="842" spans="12:12">
      <c r="L842" s="20" t="str">
        <f t="shared" si="14"/>
        <v/>
      </c>
    </row>
    <row r="843" spans="12:12">
      <c r="L843" s="20" t="str">
        <f t="shared" si="14"/>
        <v/>
      </c>
    </row>
    <row r="844" spans="12:12">
      <c r="L844" s="20" t="str">
        <f t="shared" si="14"/>
        <v/>
      </c>
    </row>
    <row r="845" spans="12:12">
      <c r="L845" s="20" t="str">
        <f t="shared" si="14"/>
        <v/>
      </c>
    </row>
    <row r="846" spans="12:12">
      <c r="L846" s="20" t="str">
        <f t="shared" si="14"/>
        <v/>
      </c>
    </row>
    <row r="847" spans="12:12">
      <c r="L847" s="20" t="str">
        <f t="shared" si="14"/>
        <v/>
      </c>
    </row>
    <row r="848" spans="12:12">
      <c r="L848" s="20" t="str">
        <f t="shared" si="14"/>
        <v/>
      </c>
    </row>
    <row r="849" spans="12:12">
      <c r="L849" s="20" t="str">
        <f t="shared" si="14"/>
        <v/>
      </c>
    </row>
    <row r="850" spans="12:12">
      <c r="L850" s="20" t="str">
        <f t="shared" si="14"/>
        <v/>
      </c>
    </row>
    <row r="851" spans="12:12">
      <c r="L851" s="20" t="str">
        <f t="shared" si="14"/>
        <v/>
      </c>
    </row>
    <row r="852" spans="12:12">
      <c r="L852" s="20" t="str">
        <f t="shared" si="14"/>
        <v/>
      </c>
    </row>
    <row r="853" spans="12:12">
      <c r="L853" s="20" t="str">
        <f t="shared" si="14"/>
        <v/>
      </c>
    </row>
    <row r="854" spans="12:12">
      <c r="L854" s="20" t="str">
        <f t="shared" si="14"/>
        <v/>
      </c>
    </row>
    <row r="855" spans="12:12">
      <c r="L855" s="20" t="str">
        <f t="shared" si="14"/>
        <v/>
      </c>
    </row>
    <row r="856" spans="12:12">
      <c r="L856" s="20" t="str">
        <f t="shared" si="14"/>
        <v/>
      </c>
    </row>
    <row r="857" spans="12:12">
      <c r="L857" s="20" t="str">
        <f t="shared" si="14"/>
        <v/>
      </c>
    </row>
    <row r="858" spans="12:12">
      <c r="L858" s="20" t="str">
        <f t="shared" si="14"/>
        <v/>
      </c>
    </row>
    <row r="859" spans="12:12">
      <c r="L859" s="20" t="str">
        <f t="shared" si="14"/>
        <v/>
      </c>
    </row>
    <row r="860" spans="12:12">
      <c r="L860" s="20" t="str">
        <f t="shared" si="14"/>
        <v/>
      </c>
    </row>
    <row r="861" spans="12:12">
      <c r="L861" s="20" t="str">
        <f t="shared" si="14"/>
        <v/>
      </c>
    </row>
    <row r="862" spans="12:12">
      <c r="L862" s="20" t="str">
        <f t="shared" si="14"/>
        <v/>
      </c>
    </row>
    <row r="863" spans="12:12">
      <c r="L863" s="20" t="str">
        <f t="shared" si="14"/>
        <v/>
      </c>
    </row>
    <row r="864" spans="12:12">
      <c r="L864" s="20" t="str">
        <f t="shared" si="14"/>
        <v/>
      </c>
    </row>
    <row r="865" spans="12:12">
      <c r="L865" s="20" t="str">
        <f t="shared" si="14"/>
        <v/>
      </c>
    </row>
    <row r="866" spans="12:12">
      <c r="L866" s="20" t="str">
        <f t="shared" si="14"/>
        <v/>
      </c>
    </row>
    <row r="867" spans="12:12">
      <c r="L867" s="20" t="str">
        <f t="shared" si="14"/>
        <v/>
      </c>
    </row>
    <row r="868" spans="12:12">
      <c r="L868" s="20" t="str">
        <f t="shared" si="14"/>
        <v/>
      </c>
    </row>
    <row r="869" spans="12:12">
      <c r="L869" s="20" t="str">
        <f t="shared" si="14"/>
        <v/>
      </c>
    </row>
    <row r="870" spans="12:12">
      <c r="L870" s="20" t="str">
        <f t="shared" si="14"/>
        <v/>
      </c>
    </row>
    <row r="871" spans="12:12">
      <c r="L871" s="20" t="str">
        <f t="shared" si="14"/>
        <v/>
      </c>
    </row>
    <row r="872" spans="12:12">
      <c r="L872" s="20" t="str">
        <f t="shared" si="14"/>
        <v/>
      </c>
    </row>
    <row r="873" spans="12:12">
      <c r="L873" s="20" t="str">
        <f t="shared" si="14"/>
        <v/>
      </c>
    </row>
    <row r="874" spans="12:12">
      <c r="L874" s="20" t="str">
        <f t="shared" si="14"/>
        <v/>
      </c>
    </row>
    <row r="875" spans="12:12">
      <c r="L875" s="20" t="str">
        <f t="shared" si="14"/>
        <v/>
      </c>
    </row>
    <row r="876" spans="12:12">
      <c r="L876" s="20" t="str">
        <f t="shared" si="14"/>
        <v/>
      </c>
    </row>
    <row r="877" spans="12:12">
      <c r="L877" s="20" t="str">
        <f t="shared" si="14"/>
        <v/>
      </c>
    </row>
    <row r="878" spans="12:12">
      <c r="L878" s="20" t="str">
        <f t="shared" si="14"/>
        <v/>
      </c>
    </row>
    <row r="879" spans="12:12">
      <c r="L879" s="20" t="str">
        <f t="shared" si="14"/>
        <v/>
      </c>
    </row>
    <row r="880" spans="12:12">
      <c r="L880" s="20" t="str">
        <f t="shared" si="14"/>
        <v/>
      </c>
    </row>
    <row r="881" spans="12:12">
      <c r="L881" s="20" t="str">
        <f t="shared" si="14"/>
        <v/>
      </c>
    </row>
    <row r="882" spans="12:12">
      <c r="L882" s="20" t="str">
        <f t="shared" si="14"/>
        <v/>
      </c>
    </row>
    <row r="883" spans="12:12">
      <c r="L883" s="20" t="str">
        <f t="shared" si="14"/>
        <v/>
      </c>
    </row>
    <row r="884" spans="12:12">
      <c r="L884" s="20" t="str">
        <f t="shared" si="14"/>
        <v/>
      </c>
    </row>
    <row r="885" spans="12:12">
      <c r="L885" s="20" t="str">
        <f t="shared" si="14"/>
        <v/>
      </c>
    </row>
    <row r="886" spans="12:12">
      <c r="L886" s="20" t="str">
        <f t="shared" si="14"/>
        <v/>
      </c>
    </row>
    <row r="887" spans="12:12">
      <c r="L887" s="20" t="str">
        <f t="shared" si="14"/>
        <v/>
      </c>
    </row>
    <row r="888" spans="12:12">
      <c r="L888" s="20" t="str">
        <f t="shared" si="14"/>
        <v/>
      </c>
    </row>
    <row r="889" spans="12:12">
      <c r="L889" s="20" t="str">
        <f t="shared" si="14"/>
        <v/>
      </c>
    </row>
    <row r="890" spans="12:12">
      <c r="L890" s="20" t="str">
        <f t="shared" si="14"/>
        <v/>
      </c>
    </row>
    <row r="891" spans="12:12">
      <c r="L891" s="20" t="str">
        <f t="shared" si="14"/>
        <v/>
      </c>
    </row>
    <row r="892" spans="12:12">
      <c r="L892" s="20" t="str">
        <f t="shared" si="14"/>
        <v/>
      </c>
    </row>
    <row r="893" spans="12:12">
      <c r="L893" s="20" t="str">
        <f t="shared" si="14"/>
        <v/>
      </c>
    </row>
    <row r="894" spans="12:12">
      <c r="L894" s="20" t="str">
        <f t="shared" si="14"/>
        <v/>
      </c>
    </row>
    <row r="895" spans="12:12">
      <c r="L895" s="20" t="str">
        <f t="shared" si="14"/>
        <v/>
      </c>
    </row>
    <row r="896" spans="12:12">
      <c r="L896" s="20" t="str">
        <f t="shared" si="14"/>
        <v/>
      </c>
    </row>
    <row r="897" spans="12:12">
      <c r="L897" s="20" t="str">
        <f t="shared" si="14"/>
        <v/>
      </c>
    </row>
    <row r="898" spans="12:12">
      <c r="L898" s="20" t="str">
        <f t="shared" si="14"/>
        <v/>
      </c>
    </row>
    <row r="899" spans="12:12">
      <c r="L899" s="20" t="str">
        <f t="shared" si="14"/>
        <v/>
      </c>
    </row>
    <row r="900" spans="12:12">
      <c r="L900" s="20" t="str">
        <f t="shared" si="14"/>
        <v/>
      </c>
    </row>
    <row r="901" spans="12:12">
      <c r="L901" s="20" t="str">
        <f t="shared" si="14"/>
        <v/>
      </c>
    </row>
    <row r="902" spans="12:12">
      <c r="L902" s="20" t="str">
        <f t="shared" si="14"/>
        <v/>
      </c>
    </row>
    <row r="903" spans="12:12">
      <c r="L903" s="20" t="str">
        <f t="shared" si="14"/>
        <v/>
      </c>
    </row>
    <row r="904" spans="12:12">
      <c r="L904" s="20" t="str">
        <f t="shared" ref="L904:L967" si="15">IF(AND(J904&lt;&gt;"Grand total",J904&lt;&gt;0),1,"")</f>
        <v/>
      </c>
    </row>
    <row r="905" spans="12:12">
      <c r="L905" s="20" t="str">
        <f t="shared" si="15"/>
        <v/>
      </c>
    </row>
    <row r="906" spans="12:12">
      <c r="L906" s="20" t="str">
        <f t="shared" si="15"/>
        <v/>
      </c>
    </row>
    <row r="907" spans="12:12">
      <c r="L907" s="20" t="str">
        <f t="shared" si="15"/>
        <v/>
      </c>
    </row>
    <row r="908" spans="12:12">
      <c r="L908" s="20" t="str">
        <f t="shared" si="15"/>
        <v/>
      </c>
    </row>
    <row r="909" spans="12:12">
      <c r="L909" s="20" t="str">
        <f t="shared" si="15"/>
        <v/>
      </c>
    </row>
    <row r="910" spans="12:12">
      <c r="L910" s="20" t="str">
        <f t="shared" si="15"/>
        <v/>
      </c>
    </row>
    <row r="911" spans="12:12">
      <c r="L911" s="20" t="str">
        <f t="shared" si="15"/>
        <v/>
      </c>
    </row>
    <row r="912" spans="12:12">
      <c r="L912" s="20" t="str">
        <f t="shared" si="15"/>
        <v/>
      </c>
    </row>
    <row r="913" spans="12:12">
      <c r="L913" s="20" t="str">
        <f t="shared" si="15"/>
        <v/>
      </c>
    </row>
    <row r="914" spans="12:12">
      <c r="L914" s="20" t="str">
        <f t="shared" si="15"/>
        <v/>
      </c>
    </row>
    <row r="915" spans="12:12">
      <c r="L915" s="20" t="str">
        <f t="shared" si="15"/>
        <v/>
      </c>
    </row>
    <row r="916" spans="12:12">
      <c r="L916" s="20" t="str">
        <f t="shared" si="15"/>
        <v/>
      </c>
    </row>
    <row r="917" spans="12:12">
      <c r="L917" s="20" t="str">
        <f t="shared" si="15"/>
        <v/>
      </c>
    </row>
    <row r="918" spans="12:12">
      <c r="L918" s="20" t="str">
        <f t="shared" si="15"/>
        <v/>
      </c>
    </row>
    <row r="919" spans="12:12">
      <c r="L919" s="20" t="str">
        <f t="shared" si="15"/>
        <v/>
      </c>
    </row>
    <row r="920" spans="12:12">
      <c r="L920" s="20" t="str">
        <f t="shared" si="15"/>
        <v/>
      </c>
    </row>
    <row r="921" spans="12:12">
      <c r="L921" s="20" t="str">
        <f t="shared" si="15"/>
        <v/>
      </c>
    </row>
    <row r="922" spans="12:12">
      <c r="L922" s="20" t="str">
        <f t="shared" si="15"/>
        <v/>
      </c>
    </row>
    <row r="923" spans="12:12">
      <c r="L923" s="20" t="str">
        <f t="shared" si="15"/>
        <v/>
      </c>
    </row>
    <row r="924" spans="12:12">
      <c r="L924" s="20" t="str">
        <f t="shared" si="15"/>
        <v/>
      </c>
    </row>
    <row r="925" spans="12:12">
      <c r="L925" s="20" t="str">
        <f t="shared" si="15"/>
        <v/>
      </c>
    </row>
    <row r="926" spans="12:12">
      <c r="L926" s="20" t="str">
        <f t="shared" si="15"/>
        <v/>
      </c>
    </row>
    <row r="927" spans="12:12">
      <c r="L927" s="20" t="str">
        <f t="shared" si="15"/>
        <v/>
      </c>
    </row>
    <row r="928" spans="12:12">
      <c r="L928" s="20" t="str">
        <f t="shared" si="15"/>
        <v/>
      </c>
    </row>
    <row r="929" spans="12:12">
      <c r="L929" s="20" t="str">
        <f t="shared" si="15"/>
        <v/>
      </c>
    </row>
    <row r="930" spans="12:12">
      <c r="L930" s="20" t="str">
        <f t="shared" si="15"/>
        <v/>
      </c>
    </row>
    <row r="931" spans="12:12">
      <c r="L931" s="20" t="str">
        <f t="shared" si="15"/>
        <v/>
      </c>
    </row>
    <row r="932" spans="12:12">
      <c r="L932" s="20" t="str">
        <f t="shared" si="15"/>
        <v/>
      </c>
    </row>
    <row r="933" spans="12:12">
      <c r="L933" s="20" t="str">
        <f t="shared" si="15"/>
        <v/>
      </c>
    </row>
    <row r="934" spans="12:12">
      <c r="L934" s="20" t="str">
        <f t="shared" si="15"/>
        <v/>
      </c>
    </row>
    <row r="935" spans="12:12">
      <c r="L935" s="20" t="str">
        <f t="shared" si="15"/>
        <v/>
      </c>
    </row>
    <row r="936" spans="12:12">
      <c r="L936" s="20" t="str">
        <f t="shared" si="15"/>
        <v/>
      </c>
    </row>
    <row r="937" spans="12:12">
      <c r="L937" s="20" t="str">
        <f t="shared" si="15"/>
        <v/>
      </c>
    </row>
    <row r="938" spans="12:12">
      <c r="L938" s="20" t="str">
        <f t="shared" si="15"/>
        <v/>
      </c>
    </row>
    <row r="939" spans="12:12">
      <c r="L939" s="20" t="str">
        <f t="shared" si="15"/>
        <v/>
      </c>
    </row>
    <row r="940" spans="12:12">
      <c r="L940" s="20" t="str">
        <f t="shared" si="15"/>
        <v/>
      </c>
    </row>
    <row r="941" spans="12:12">
      <c r="L941" s="20" t="str">
        <f t="shared" si="15"/>
        <v/>
      </c>
    </row>
    <row r="942" spans="12:12">
      <c r="L942" s="20" t="str">
        <f t="shared" si="15"/>
        <v/>
      </c>
    </row>
    <row r="943" spans="12:12">
      <c r="L943" s="20" t="str">
        <f t="shared" si="15"/>
        <v/>
      </c>
    </row>
    <row r="944" spans="12:12">
      <c r="L944" s="20" t="str">
        <f t="shared" si="15"/>
        <v/>
      </c>
    </row>
    <row r="945" spans="12:12">
      <c r="L945" s="20" t="str">
        <f t="shared" si="15"/>
        <v/>
      </c>
    </row>
    <row r="946" spans="12:12">
      <c r="L946" s="20" t="str">
        <f t="shared" si="15"/>
        <v/>
      </c>
    </row>
    <row r="947" spans="12:12">
      <c r="L947" s="20" t="str">
        <f t="shared" si="15"/>
        <v/>
      </c>
    </row>
    <row r="948" spans="12:12">
      <c r="L948" s="20" t="str">
        <f t="shared" si="15"/>
        <v/>
      </c>
    </row>
    <row r="949" spans="12:12">
      <c r="L949" s="20" t="str">
        <f t="shared" si="15"/>
        <v/>
      </c>
    </row>
    <row r="950" spans="12:12">
      <c r="L950" s="20" t="str">
        <f t="shared" si="15"/>
        <v/>
      </c>
    </row>
    <row r="951" spans="12:12">
      <c r="L951" s="20" t="str">
        <f t="shared" si="15"/>
        <v/>
      </c>
    </row>
    <row r="952" spans="12:12">
      <c r="L952" s="20" t="str">
        <f t="shared" si="15"/>
        <v/>
      </c>
    </row>
    <row r="953" spans="12:12">
      <c r="L953" s="20" t="str">
        <f t="shared" si="15"/>
        <v/>
      </c>
    </row>
    <row r="954" spans="12:12">
      <c r="L954" s="20" t="str">
        <f t="shared" si="15"/>
        <v/>
      </c>
    </row>
    <row r="955" spans="12:12">
      <c r="L955" s="20" t="str">
        <f t="shared" si="15"/>
        <v/>
      </c>
    </row>
    <row r="956" spans="12:12">
      <c r="L956" s="20" t="str">
        <f t="shared" si="15"/>
        <v/>
      </c>
    </row>
    <row r="957" spans="12:12">
      <c r="L957" s="20" t="str">
        <f t="shared" si="15"/>
        <v/>
      </c>
    </row>
    <row r="958" spans="12:12">
      <c r="L958" s="20" t="str">
        <f t="shared" si="15"/>
        <v/>
      </c>
    </row>
    <row r="959" spans="12:12">
      <c r="L959" s="20" t="str">
        <f t="shared" si="15"/>
        <v/>
      </c>
    </row>
    <row r="960" spans="12:12">
      <c r="L960" s="20" t="str">
        <f t="shared" si="15"/>
        <v/>
      </c>
    </row>
    <row r="961" spans="12:12">
      <c r="L961" s="20" t="str">
        <f t="shared" si="15"/>
        <v/>
      </c>
    </row>
    <row r="962" spans="12:12">
      <c r="L962" s="20" t="str">
        <f t="shared" si="15"/>
        <v/>
      </c>
    </row>
    <row r="963" spans="12:12">
      <c r="L963" s="20" t="str">
        <f t="shared" si="15"/>
        <v/>
      </c>
    </row>
    <row r="964" spans="12:12">
      <c r="L964" s="20" t="str">
        <f t="shared" si="15"/>
        <v/>
      </c>
    </row>
    <row r="965" spans="12:12">
      <c r="L965" s="20" t="str">
        <f t="shared" si="15"/>
        <v/>
      </c>
    </row>
    <row r="966" spans="12:12">
      <c r="L966" s="20" t="str">
        <f t="shared" si="15"/>
        <v/>
      </c>
    </row>
    <row r="967" spans="12:12">
      <c r="L967" s="20" t="str">
        <f t="shared" si="15"/>
        <v/>
      </c>
    </row>
    <row r="968" spans="12:12">
      <c r="L968" s="20" t="str">
        <f t="shared" ref="L968:L1031" si="16">IF(AND(J968&lt;&gt;"Grand total",J968&lt;&gt;0),1,"")</f>
        <v/>
      </c>
    </row>
    <row r="969" spans="12:12">
      <c r="L969" s="20" t="str">
        <f t="shared" si="16"/>
        <v/>
      </c>
    </row>
    <row r="970" spans="12:12">
      <c r="L970" s="20" t="str">
        <f t="shared" si="16"/>
        <v/>
      </c>
    </row>
    <row r="971" spans="12:12">
      <c r="L971" s="20" t="str">
        <f t="shared" si="16"/>
        <v/>
      </c>
    </row>
    <row r="972" spans="12:12">
      <c r="L972" s="20" t="str">
        <f t="shared" si="16"/>
        <v/>
      </c>
    </row>
    <row r="973" spans="12:12">
      <c r="L973" s="20" t="str">
        <f t="shared" si="16"/>
        <v/>
      </c>
    </row>
    <row r="974" spans="12:12">
      <c r="L974" s="20" t="str">
        <f t="shared" si="16"/>
        <v/>
      </c>
    </row>
    <row r="975" spans="12:12">
      <c r="L975" s="20" t="str">
        <f t="shared" si="16"/>
        <v/>
      </c>
    </row>
    <row r="976" spans="12:12">
      <c r="L976" s="20" t="str">
        <f t="shared" si="16"/>
        <v/>
      </c>
    </row>
    <row r="977" spans="12:12">
      <c r="L977" s="20" t="str">
        <f t="shared" si="16"/>
        <v/>
      </c>
    </row>
    <row r="978" spans="12:12">
      <c r="L978" s="20" t="str">
        <f t="shared" si="16"/>
        <v/>
      </c>
    </row>
    <row r="979" spans="12:12">
      <c r="L979" s="20" t="str">
        <f t="shared" si="16"/>
        <v/>
      </c>
    </row>
    <row r="980" spans="12:12">
      <c r="L980" s="20" t="str">
        <f t="shared" si="16"/>
        <v/>
      </c>
    </row>
    <row r="981" spans="12:12">
      <c r="L981" s="20" t="str">
        <f t="shared" si="16"/>
        <v/>
      </c>
    </row>
    <row r="982" spans="12:12">
      <c r="L982" s="20" t="str">
        <f t="shared" si="16"/>
        <v/>
      </c>
    </row>
    <row r="983" spans="12:12">
      <c r="L983" s="20" t="str">
        <f t="shared" si="16"/>
        <v/>
      </c>
    </row>
    <row r="984" spans="12:12">
      <c r="L984" s="20" t="str">
        <f t="shared" si="16"/>
        <v/>
      </c>
    </row>
    <row r="985" spans="12:12">
      <c r="L985" s="20" t="str">
        <f t="shared" si="16"/>
        <v/>
      </c>
    </row>
    <row r="986" spans="12:12">
      <c r="L986" s="20" t="str">
        <f t="shared" si="16"/>
        <v/>
      </c>
    </row>
    <row r="987" spans="12:12">
      <c r="L987" s="20" t="str">
        <f t="shared" si="16"/>
        <v/>
      </c>
    </row>
    <row r="988" spans="12:12">
      <c r="L988" s="20" t="str">
        <f t="shared" si="16"/>
        <v/>
      </c>
    </row>
    <row r="989" spans="12:12">
      <c r="L989" s="20" t="str">
        <f t="shared" si="16"/>
        <v/>
      </c>
    </row>
    <row r="990" spans="12:12">
      <c r="L990" s="20" t="str">
        <f t="shared" si="16"/>
        <v/>
      </c>
    </row>
    <row r="991" spans="12:12">
      <c r="L991" s="20" t="str">
        <f t="shared" si="16"/>
        <v/>
      </c>
    </row>
    <row r="992" spans="12:12">
      <c r="L992" s="20" t="str">
        <f t="shared" si="16"/>
        <v/>
      </c>
    </row>
    <row r="993" spans="12:12">
      <c r="L993" s="20" t="str">
        <f t="shared" si="16"/>
        <v/>
      </c>
    </row>
    <row r="994" spans="12:12">
      <c r="L994" s="20" t="str">
        <f t="shared" si="16"/>
        <v/>
      </c>
    </row>
    <row r="995" spans="12:12">
      <c r="L995" s="20" t="str">
        <f t="shared" si="16"/>
        <v/>
      </c>
    </row>
    <row r="996" spans="12:12">
      <c r="L996" s="20" t="str">
        <f t="shared" si="16"/>
        <v/>
      </c>
    </row>
    <row r="997" spans="12:12">
      <c r="L997" s="20" t="str">
        <f t="shared" si="16"/>
        <v/>
      </c>
    </row>
    <row r="998" spans="12:12">
      <c r="L998" s="20" t="str">
        <f t="shared" si="16"/>
        <v/>
      </c>
    </row>
    <row r="999" spans="12:12">
      <c r="L999" s="20" t="str">
        <f t="shared" si="16"/>
        <v/>
      </c>
    </row>
    <row r="1000" spans="12:12">
      <c r="L1000" s="20" t="str">
        <f t="shared" si="16"/>
        <v/>
      </c>
    </row>
    <row r="1001" spans="12:12">
      <c r="L1001" s="20" t="str">
        <f t="shared" si="16"/>
        <v/>
      </c>
    </row>
    <row r="1002" spans="12:12">
      <c r="L1002" s="20" t="str">
        <f t="shared" si="16"/>
        <v/>
      </c>
    </row>
    <row r="1003" spans="12:12">
      <c r="L1003" s="20" t="str">
        <f t="shared" si="16"/>
        <v/>
      </c>
    </row>
    <row r="1004" spans="12:12">
      <c r="L1004" s="20" t="str">
        <f t="shared" si="16"/>
        <v/>
      </c>
    </row>
    <row r="1005" spans="12:12">
      <c r="L1005" s="20" t="str">
        <f t="shared" si="16"/>
        <v/>
      </c>
    </row>
    <row r="1006" spans="12:12">
      <c r="L1006" s="20" t="str">
        <f t="shared" si="16"/>
        <v/>
      </c>
    </row>
    <row r="1007" spans="12:12">
      <c r="L1007" s="20" t="str">
        <f t="shared" si="16"/>
        <v/>
      </c>
    </row>
    <row r="1008" spans="12:12">
      <c r="L1008" s="20" t="str">
        <f t="shared" si="16"/>
        <v/>
      </c>
    </row>
    <row r="1009" spans="12:12">
      <c r="L1009" s="20" t="str">
        <f t="shared" si="16"/>
        <v/>
      </c>
    </row>
    <row r="1010" spans="12:12">
      <c r="L1010" s="20" t="str">
        <f t="shared" si="16"/>
        <v/>
      </c>
    </row>
    <row r="1011" spans="12:12">
      <c r="L1011" s="20" t="str">
        <f t="shared" si="16"/>
        <v/>
      </c>
    </row>
    <row r="1012" spans="12:12">
      <c r="L1012" s="20" t="str">
        <f t="shared" si="16"/>
        <v/>
      </c>
    </row>
    <row r="1013" spans="12:12">
      <c r="L1013" s="20" t="str">
        <f t="shared" si="16"/>
        <v/>
      </c>
    </row>
    <row r="1014" spans="12:12">
      <c r="L1014" s="20" t="str">
        <f t="shared" si="16"/>
        <v/>
      </c>
    </row>
    <row r="1015" spans="12:12">
      <c r="L1015" s="20" t="str">
        <f t="shared" si="16"/>
        <v/>
      </c>
    </row>
    <row r="1016" spans="12:12">
      <c r="L1016" s="20" t="str">
        <f t="shared" si="16"/>
        <v/>
      </c>
    </row>
    <row r="1017" spans="12:12">
      <c r="L1017" s="20" t="str">
        <f t="shared" si="16"/>
        <v/>
      </c>
    </row>
    <row r="1018" spans="12:12">
      <c r="L1018" s="20" t="str">
        <f t="shared" si="16"/>
        <v/>
      </c>
    </row>
    <row r="1019" spans="12:12">
      <c r="L1019" s="20" t="str">
        <f t="shared" si="16"/>
        <v/>
      </c>
    </row>
    <row r="1020" spans="12:12">
      <c r="L1020" s="20" t="str">
        <f t="shared" si="16"/>
        <v/>
      </c>
    </row>
    <row r="1021" spans="12:12">
      <c r="L1021" s="20" t="str">
        <f t="shared" si="16"/>
        <v/>
      </c>
    </row>
    <row r="1022" spans="12:12">
      <c r="L1022" s="20" t="str">
        <f t="shared" si="16"/>
        <v/>
      </c>
    </row>
    <row r="1023" spans="12:12">
      <c r="L1023" s="20" t="str">
        <f t="shared" si="16"/>
        <v/>
      </c>
    </row>
    <row r="1024" spans="12:12">
      <c r="L1024" s="20" t="str">
        <f t="shared" si="16"/>
        <v/>
      </c>
    </row>
    <row r="1025" spans="12:12">
      <c r="L1025" s="20" t="str">
        <f t="shared" si="16"/>
        <v/>
      </c>
    </row>
    <row r="1026" spans="12:12">
      <c r="L1026" s="20" t="str">
        <f t="shared" si="16"/>
        <v/>
      </c>
    </row>
    <row r="1027" spans="12:12">
      <c r="L1027" s="20" t="str">
        <f t="shared" si="16"/>
        <v/>
      </c>
    </row>
    <row r="1028" spans="12:12">
      <c r="L1028" s="20" t="str">
        <f t="shared" si="16"/>
        <v/>
      </c>
    </row>
    <row r="1029" spans="12:12">
      <c r="L1029" s="20" t="str">
        <f t="shared" si="16"/>
        <v/>
      </c>
    </row>
    <row r="1030" spans="12:12">
      <c r="L1030" s="20" t="str">
        <f t="shared" si="16"/>
        <v/>
      </c>
    </row>
    <row r="1031" spans="12:12">
      <c r="L1031" s="20" t="str">
        <f t="shared" si="16"/>
        <v/>
      </c>
    </row>
    <row r="1032" spans="12:12">
      <c r="L1032" s="20" t="str">
        <f t="shared" ref="L1032:L1095" si="17">IF(AND(J1032&lt;&gt;"Grand total",J1032&lt;&gt;0),1,"")</f>
        <v/>
      </c>
    </row>
    <row r="1033" spans="12:12">
      <c r="L1033" s="20" t="str">
        <f t="shared" si="17"/>
        <v/>
      </c>
    </row>
    <row r="1034" spans="12:12">
      <c r="L1034" s="20" t="str">
        <f t="shared" si="17"/>
        <v/>
      </c>
    </row>
    <row r="1035" spans="12:12">
      <c r="L1035" s="20" t="str">
        <f t="shared" si="17"/>
        <v/>
      </c>
    </row>
    <row r="1036" spans="12:12">
      <c r="L1036" s="20" t="str">
        <f t="shared" si="17"/>
        <v/>
      </c>
    </row>
    <row r="1037" spans="12:12">
      <c r="L1037" s="20" t="str">
        <f t="shared" si="17"/>
        <v/>
      </c>
    </row>
    <row r="1038" spans="12:12">
      <c r="L1038" s="20" t="str">
        <f t="shared" si="17"/>
        <v/>
      </c>
    </row>
    <row r="1039" spans="12:12">
      <c r="L1039" s="20" t="str">
        <f t="shared" si="17"/>
        <v/>
      </c>
    </row>
    <row r="1040" spans="12:12">
      <c r="L1040" s="20" t="str">
        <f t="shared" si="17"/>
        <v/>
      </c>
    </row>
    <row r="1041" spans="12:12">
      <c r="L1041" s="20" t="str">
        <f t="shared" si="17"/>
        <v/>
      </c>
    </row>
    <row r="1042" spans="12:12">
      <c r="L1042" s="20" t="str">
        <f t="shared" si="17"/>
        <v/>
      </c>
    </row>
    <row r="1043" spans="12:12">
      <c r="L1043" s="20" t="str">
        <f t="shared" si="17"/>
        <v/>
      </c>
    </row>
    <row r="1044" spans="12:12">
      <c r="L1044" s="20" t="str">
        <f t="shared" si="17"/>
        <v/>
      </c>
    </row>
    <row r="1045" spans="12:12">
      <c r="L1045" s="20" t="str">
        <f t="shared" si="17"/>
        <v/>
      </c>
    </row>
    <row r="1046" spans="12:12">
      <c r="L1046" s="20" t="str">
        <f t="shared" si="17"/>
        <v/>
      </c>
    </row>
    <row r="1047" spans="12:12">
      <c r="L1047" s="20" t="str">
        <f t="shared" si="17"/>
        <v/>
      </c>
    </row>
    <row r="1048" spans="12:12">
      <c r="L1048" s="20" t="str">
        <f t="shared" si="17"/>
        <v/>
      </c>
    </row>
    <row r="1049" spans="12:12">
      <c r="L1049" s="20" t="str">
        <f t="shared" si="17"/>
        <v/>
      </c>
    </row>
    <row r="1050" spans="12:12">
      <c r="L1050" s="20" t="str">
        <f t="shared" si="17"/>
        <v/>
      </c>
    </row>
    <row r="1051" spans="12:12">
      <c r="L1051" s="20" t="str">
        <f t="shared" si="17"/>
        <v/>
      </c>
    </row>
    <row r="1052" spans="12:12">
      <c r="L1052" s="20" t="str">
        <f t="shared" si="17"/>
        <v/>
      </c>
    </row>
    <row r="1053" spans="12:12">
      <c r="L1053" s="20" t="str">
        <f t="shared" si="17"/>
        <v/>
      </c>
    </row>
    <row r="1054" spans="12:12">
      <c r="L1054" s="20" t="str">
        <f t="shared" si="17"/>
        <v/>
      </c>
    </row>
    <row r="1055" spans="12:12">
      <c r="L1055" s="20" t="str">
        <f t="shared" si="17"/>
        <v/>
      </c>
    </row>
    <row r="1056" spans="12:12">
      <c r="L1056" s="20" t="str">
        <f t="shared" si="17"/>
        <v/>
      </c>
    </row>
    <row r="1057" spans="12:12">
      <c r="L1057" s="20" t="str">
        <f t="shared" si="17"/>
        <v/>
      </c>
    </row>
    <row r="1058" spans="12:12">
      <c r="L1058" s="20" t="str">
        <f t="shared" si="17"/>
        <v/>
      </c>
    </row>
    <row r="1059" spans="12:12">
      <c r="L1059" s="20" t="str">
        <f t="shared" si="17"/>
        <v/>
      </c>
    </row>
    <row r="1060" spans="12:12">
      <c r="L1060" s="20" t="str">
        <f t="shared" si="17"/>
        <v/>
      </c>
    </row>
    <row r="1061" spans="12:12">
      <c r="L1061" s="20" t="str">
        <f t="shared" si="17"/>
        <v/>
      </c>
    </row>
    <row r="1062" spans="12:12">
      <c r="L1062" s="20" t="str">
        <f t="shared" si="17"/>
        <v/>
      </c>
    </row>
    <row r="1063" spans="12:12">
      <c r="L1063" s="20" t="str">
        <f t="shared" si="17"/>
        <v/>
      </c>
    </row>
    <row r="1064" spans="12:12">
      <c r="L1064" s="20" t="str">
        <f t="shared" si="17"/>
        <v/>
      </c>
    </row>
    <row r="1065" spans="12:12">
      <c r="L1065" s="20" t="str">
        <f t="shared" si="17"/>
        <v/>
      </c>
    </row>
    <row r="1066" spans="12:12">
      <c r="L1066" s="20" t="str">
        <f t="shared" si="17"/>
        <v/>
      </c>
    </row>
    <row r="1067" spans="12:12">
      <c r="L1067" s="20" t="str">
        <f t="shared" si="17"/>
        <v/>
      </c>
    </row>
    <row r="1068" spans="12:12">
      <c r="L1068" s="20" t="str">
        <f t="shared" si="17"/>
        <v/>
      </c>
    </row>
    <row r="1069" spans="12:12">
      <c r="L1069" s="20" t="str">
        <f t="shared" si="17"/>
        <v/>
      </c>
    </row>
    <row r="1070" spans="12:12">
      <c r="L1070" s="20" t="str">
        <f t="shared" si="17"/>
        <v/>
      </c>
    </row>
    <row r="1071" spans="12:12">
      <c r="L1071" s="20" t="str">
        <f t="shared" si="17"/>
        <v/>
      </c>
    </row>
    <row r="1072" spans="12:12">
      <c r="L1072" s="20" t="str">
        <f t="shared" si="17"/>
        <v/>
      </c>
    </row>
    <row r="1073" spans="12:12">
      <c r="L1073" s="20" t="str">
        <f t="shared" si="17"/>
        <v/>
      </c>
    </row>
    <row r="1074" spans="12:12">
      <c r="L1074" s="20" t="str">
        <f t="shared" si="17"/>
        <v/>
      </c>
    </row>
    <row r="1075" spans="12:12">
      <c r="L1075" s="20" t="str">
        <f t="shared" si="17"/>
        <v/>
      </c>
    </row>
    <row r="1076" spans="12:12">
      <c r="L1076" s="20" t="str">
        <f t="shared" si="17"/>
        <v/>
      </c>
    </row>
    <row r="1077" spans="12:12">
      <c r="L1077" s="20" t="str">
        <f t="shared" si="17"/>
        <v/>
      </c>
    </row>
    <row r="1078" spans="12:12">
      <c r="L1078" s="20" t="str">
        <f t="shared" si="17"/>
        <v/>
      </c>
    </row>
    <row r="1079" spans="12:12">
      <c r="L1079" s="20" t="str">
        <f t="shared" si="17"/>
        <v/>
      </c>
    </row>
    <row r="1080" spans="12:12">
      <c r="L1080" s="20" t="str">
        <f t="shared" si="17"/>
        <v/>
      </c>
    </row>
    <row r="1081" spans="12:12">
      <c r="L1081" s="20" t="str">
        <f t="shared" si="17"/>
        <v/>
      </c>
    </row>
    <row r="1082" spans="12:12">
      <c r="L1082" s="20" t="str">
        <f t="shared" si="17"/>
        <v/>
      </c>
    </row>
    <row r="1083" spans="12:12">
      <c r="L1083" s="20" t="str">
        <f t="shared" si="17"/>
        <v/>
      </c>
    </row>
    <row r="1084" spans="12:12">
      <c r="L1084" s="20" t="str">
        <f t="shared" si="17"/>
        <v/>
      </c>
    </row>
    <row r="1085" spans="12:12">
      <c r="L1085" s="20" t="str">
        <f t="shared" si="17"/>
        <v/>
      </c>
    </row>
    <row r="1086" spans="12:12">
      <c r="L1086" s="20" t="str">
        <f t="shared" si="17"/>
        <v/>
      </c>
    </row>
    <row r="1087" spans="12:12">
      <c r="L1087" s="20" t="str">
        <f t="shared" si="17"/>
        <v/>
      </c>
    </row>
    <row r="1088" spans="12:12">
      <c r="L1088" s="20" t="str">
        <f t="shared" si="17"/>
        <v/>
      </c>
    </row>
    <row r="1089" spans="12:12">
      <c r="L1089" s="20" t="str">
        <f t="shared" si="17"/>
        <v/>
      </c>
    </row>
    <row r="1090" spans="12:12">
      <c r="L1090" s="20" t="str">
        <f t="shared" si="17"/>
        <v/>
      </c>
    </row>
    <row r="1091" spans="12:12">
      <c r="L1091" s="20" t="str">
        <f t="shared" si="17"/>
        <v/>
      </c>
    </row>
    <row r="1092" spans="12:12">
      <c r="L1092" s="20" t="str">
        <f t="shared" si="17"/>
        <v/>
      </c>
    </row>
    <row r="1093" spans="12:12">
      <c r="L1093" s="20" t="str">
        <f t="shared" si="17"/>
        <v/>
      </c>
    </row>
    <row r="1094" spans="12:12">
      <c r="L1094" s="20" t="str">
        <f t="shared" si="17"/>
        <v/>
      </c>
    </row>
    <row r="1095" spans="12:12">
      <c r="L1095" s="20" t="str">
        <f t="shared" si="17"/>
        <v/>
      </c>
    </row>
    <row r="1096" spans="12:12">
      <c r="L1096" s="20" t="str">
        <f t="shared" ref="L1096:L1159" si="18">IF(AND(J1096&lt;&gt;"Grand total",J1096&lt;&gt;0),1,"")</f>
        <v/>
      </c>
    </row>
    <row r="1097" spans="12:12">
      <c r="L1097" s="20" t="str">
        <f t="shared" si="18"/>
        <v/>
      </c>
    </row>
    <row r="1098" spans="12:12">
      <c r="L1098" s="20" t="str">
        <f t="shared" si="18"/>
        <v/>
      </c>
    </row>
    <row r="1099" spans="12:12">
      <c r="L1099" s="20" t="str">
        <f t="shared" si="18"/>
        <v/>
      </c>
    </row>
    <row r="1100" spans="12:12">
      <c r="L1100" s="20" t="str">
        <f t="shared" si="18"/>
        <v/>
      </c>
    </row>
    <row r="1101" spans="12:12">
      <c r="L1101" s="20" t="str">
        <f t="shared" si="18"/>
        <v/>
      </c>
    </row>
    <row r="1102" spans="12:12">
      <c r="L1102" s="20" t="str">
        <f t="shared" si="18"/>
        <v/>
      </c>
    </row>
    <row r="1103" spans="12:12">
      <c r="L1103" s="20" t="str">
        <f t="shared" si="18"/>
        <v/>
      </c>
    </row>
    <row r="1104" spans="12:12">
      <c r="L1104" s="20" t="str">
        <f t="shared" si="18"/>
        <v/>
      </c>
    </row>
    <row r="1105" spans="12:12">
      <c r="L1105" s="20" t="str">
        <f t="shared" si="18"/>
        <v/>
      </c>
    </row>
    <row r="1106" spans="12:12">
      <c r="L1106" s="20" t="str">
        <f t="shared" si="18"/>
        <v/>
      </c>
    </row>
    <row r="1107" spans="12:12">
      <c r="L1107" s="20" t="str">
        <f t="shared" si="18"/>
        <v/>
      </c>
    </row>
    <row r="1108" spans="12:12">
      <c r="L1108" s="20" t="str">
        <f t="shared" si="18"/>
        <v/>
      </c>
    </row>
    <row r="1109" spans="12:12">
      <c r="L1109" s="20" t="str">
        <f t="shared" si="18"/>
        <v/>
      </c>
    </row>
    <row r="1110" spans="12:12">
      <c r="L1110" s="20" t="str">
        <f t="shared" si="18"/>
        <v/>
      </c>
    </row>
    <row r="1111" spans="12:12">
      <c r="L1111" s="20" t="str">
        <f t="shared" si="18"/>
        <v/>
      </c>
    </row>
    <row r="1112" spans="12:12">
      <c r="L1112" s="20" t="str">
        <f t="shared" si="18"/>
        <v/>
      </c>
    </row>
    <row r="1113" spans="12:12">
      <c r="L1113" s="20" t="str">
        <f t="shared" si="18"/>
        <v/>
      </c>
    </row>
    <row r="1114" spans="12:12">
      <c r="L1114" s="20" t="str">
        <f t="shared" si="18"/>
        <v/>
      </c>
    </row>
    <row r="1115" spans="12:12">
      <c r="L1115" s="20" t="str">
        <f t="shared" si="18"/>
        <v/>
      </c>
    </row>
    <row r="1116" spans="12:12">
      <c r="L1116" s="20" t="str">
        <f t="shared" si="18"/>
        <v/>
      </c>
    </row>
    <row r="1117" spans="12:12">
      <c r="L1117" s="20" t="str">
        <f t="shared" si="18"/>
        <v/>
      </c>
    </row>
    <row r="1118" spans="12:12">
      <c r="L1118" s="20" t="str">
        <f t="shared" si="18"/>
        <v/>
      </c>
    </row>
    <row r="1119" spans="12:12">
      <c r="L1119" s="20" t="str">
        <f t="shared" si="18"/>
        <v/>
      </c>
    </row>
    <row r="1120" spans="12:12">
      <c r="L1120" s="20" t="str">
        <f t="shared" si="18"/>
        <v/>
      </c>
    </row>
    <row r="1121" spans="12:12">
      <c r="L1121" s="20" t="str">
        <f t="shared" si="18"/>
        <v/>
      </c>
    </row>
    <row r="1122" spans="12:12">
      <c r="L1122" s="20" t="str">
        <f t="shared" si="18"/>
        <v/>
      </c>
    </row>
    <row r="1123" spans="12:12">
      <c r="L1123" s="20" t="str">
        <f t="shared" si="18"/>
        <v/>
      </c>
    </row>
    <row r="1124" spans="12:12">
      <c r="L1124" s="20" t="str">
        <f t="shared" si="18"/>
        <v/>
      </c>
    </row>
    <row r="1125" spans="12:12">
      <c r="L1125" s="20" t="str">
        <f t="shared" si="18"/>
        <v/>
      </c>
    </row>
    <row r="1126" spans="12:12">
      <c r="L1126" s="20" t="str">
        <f t="shared" si="18"/>
        <v/>
      </c>
    </row>
    <row r="1127" spans="12:12">
      <c r="L1127" s="20" t="str">
        <f t="shared" si="18"/>
        <v/>
      </c>
    </row>
    <row r="1128" spans="12:12">
      <c r="L1128" s="20" t="str">
        <f t="shared" si="18"/>
        <v/>
      </c>
    </row>
    <row r="1129" spans="12:12">
      <c r="L1129" s="20" t="str">
        <f t="shared" si="18"/>
        <v/>
      </c>
    </row>
    <row r="1130" spans="12:12">
      <c r="L1130" s="20" t="str">
        <f t="shared" si="18"/>
        <v/>
      </c>
    </row>
    <row r="1131" spans="12:12">
      <c r="L1131" s="20" t="str">
        <f t="shared" si="18"/>
        <v/>
      </c>
    </row>
    <row r="1132" spans="12:12">
      <c r="L1132" s="20" t="str">
        <f t="shared" si="18"/>
        <v/>
      </c>
    </row>
    <row r="1133" spans="12:12">
      <c r="L1133" s="20" t="str">
        <f t="shared" si="18"/>
        <v/>
      </c>
    </row>
    <row r="1134" spans="12:12">
      <c r="L1134" s="20" t="str">
        <f t="shared" si="18"/>
        <v/>
      </c>
    </row>
    <row r="1135" spans="12:12">
      <c r="L1135" s="20" t="str">
        <f t="shared" si="18"/>
        <v/>
      </c>
    </row>
    <row r="1136" spans="12:12">
      <c r="L1136" s="20" t="str">
        <f t="shared" si="18"/>
        <v/>
      </c>
    </row>
    <row r="1137" spans="12:12">
      <c r="L1137" s="20" t="str">
        <f t="shared" si="18"/>
        <v/>
      </c>
    </row>
    <row r="1138" spans="12:12">
      <c r="L1138" s="20" t="str">
        <f t="shared" si="18"/>
        <v/>
      </c>
    </row>
    <row r="1139" spans="12:12">
      <c r="L1139" s="20" t="str">
        <f t="shared" si="18"/>
        <v/>
      </c>
    </row>
    <row r="1140" spans="12:12">
      <c r="L1140" s="20" t="str">
        <f t="shared" si="18"/>
        <v/>
      </c>
    </row>
    <row r="1141" spans="12:12">
      <c r="L1141" s="20" t="str">
        <f t="shared" si="18"/>
        <v/>
      </c>
    </row>
    <row r="1142" spans="12:12">
      <c r="L1142" s="20" t="str">
        <f t="shared" si="18"/>
        <v/>
      </c>
    </row>
    <row r="1143" spans="12:12">
      <c r="L1143" s="20" t="str">
        <f t="shared" si="18"/>
        <v/>
      </c>
    </row>
    <row r="1144" spans="12:12">
      <c r="L1144" s="20" t="str">
        <f t="shared" si="18"/>
        <v/>
      </c>
    </row>
    <row r="1145" spans="12:12">
      <c r="L1145" s="20" t="str">
        <f t="shared" si="18"/>
        <v/>
      </c>
    </row>
    <row r="1146" spans="12:12">
      <c r="L1146" s="20" t="str">
        <f t="shared" si="18"/>
        <v/>
      </c>
    </row>
    <row r="1147" spans="12:12">
      <c r="L1147" s="20" t="str">
        <f t="shared" si="18"/>
        <v/>
      </c>
    </row>
    <row r="1148" spans="12:12">
      <c r="L1148" s="20" t="str">
        <f t="shared" si="18"/>
        <v/>
      </c>
    </row>
    <row r="1149" spans="12:12">
      <c r="L1149" s="20" t="str">
        <f t="shared" si="18"/>
        <v/>
      </c>
    </row>
    <row r="1150" spans="12:12">
      <c r="L1150" s="20" t="str">
        <f t="shared" si="18"/>
        <v/>
      </c>
    </row>
    <row r="1151" spans="12:12">
      <c r="L1151" s="20" t="str">
        <f t="shared" si="18"/>
        <v/>
      </c>
    </row>
    <row r="1152" spans="12:12">
      <c r="L1152" s="20" t="str">
        <f t="shared" si="18"/>
        <v/>
      </c>
    </row>
    <row r="1153" spans="12:12">
      <c r="L1153" s="20" t="str">
        <f t="shared" si="18"/>
        <v/>
      </c>
    </row>
    <row r="1154" spans="12:12">
      <c r="L1154" s="20" t="str">
        <f t="shared" si="18"/>
        <v/>
      </c>
    </row>
    <row r="1155" spans="12:12">
      <c r="L1155" s="20" t="str">
        <f t="shared" si="18"/>
        <v/>
      </c>
    </row>
    <row r="1156" spans="12:12">
      <c r="L1156" s="20" t="str">
        <f t="shared" si="18"/>
        <v/>
      </c>
    </row>
    <row r="1157" spans="12:12">
      <c r="L1157" s="20" t="str">
        <f t="shared" si="18"/>
        <v/>
      </c>
    </row>
    <row r="1158" spans="12:12">
      <c r="L1158" s="20" t="str">
        <f t="shared" si="18"/>
        <v/>
      </c>
    </row>
    <row r="1159" spans="12:12">
      <c r="L1159" s="20" t="str">
        <f t="shared" si="18"/>
        <v/>
      </c>
    </row>
    <row r="1160" spans="12:12">
      <c r="L1160" s="20" t="str">
        <f t="shared" ref="L1160:L1207" si="19">IF(AND(J1160&lt;&gt;"Grand total",J1160&lt;&gt;0),1,"")</f>
        <v/>
      </c>
    </row>
    <row r="1161" spans="12:12">
      <c r="L1161" s="20" t="str">
        <f t="shared" si="19"/>
        <v/>
      </c>
    </row>
    <row r="1162" spans="12:12">
      <c r="L1162" s="20" t="str">
        <f t="shared" si="19"/>
        <v/>
      </c>
    </row>
    <row r="1163" spans="12:12">
      <c r="L1163" s="20" t="str">
        <f t="shared" si="19"/>
        <v/>
      </c>
    </row>
    <row r="1164" spans="12:12">
      <c r="L1164" s="20" t="str">
        <f t="shared" si="19"/>
        <v/>
      </c>
    </row>
    <row r="1165" spans="12:12">
      <c r="L1165" s="20" t="str">
        <f t="shared" si="19"/>
        <v/>
      </c>
    </row>
    <row r="1166" spans="12:12">
      <c r="L1166" s="20" t="str">
        <f t="shared" si="19"/>
        <v/>
      </c>
    </row>
    <row r="1167" spans="12:12">
      <c r="L1167" s="20" t="str">
        <f t="shared" si="19"/>
        <v/>
      </c>
    </row>
    <row r="1168" spans="12:12">
      <c r="L1168" s="20" t="str">
        <f t="shared" si="19"/>
        <v/>
      </c>
    </row>
    <row r="1169" spans="12:12">
      <c r="L1169" s="20" t="str">
        <f t="shared" si="19"/>
        <v/>
      </c>
    </row>
    <row r="1170" spans="12:12">
      <c r="L1170" s="20" t="str">
        <f t="shared" si="19"/>
        <v/>
      </c>
    </row>
    <row r="1171" spans="12:12">
      <c r="L1171" s="20" t="str">
        <f t="shared" si="19"/>
        <v/>
      </c>
    </row>
    <row r="1172" spans="12:12">
      <c r="L1172" s="20" t="str">
        <f t="shared" si="19"/>
        <v/>
      </c>
    </row>
    <row r="1173" spans="12:12">
      <c r="L1173" s="20" t="str">
        <f t="shared" si="19"/>
        <v/>
      </c>
    </row>
    <row r="1174" spans="12:12">
      <c r="L1174" s="20" t="str">
        <f t="shared" si="19"/>
        <v/>
      </c>
    </row>
    <row r="1175" spans="12:12">
      <c r="L1175" s="20" t="str">
        <f t="shared" si="19"/>
        <v/>
      </c>
    </row>
    <row r="1176" spans="12:12">
      <c r="L1176" s="20" t="str">
        <f t="shared" si="19"/>
        <v/>
      </c>
    </row>
    <row r="1177" spans="12:12">
      <c r="L1177" s="20" t="str">
        <f t="shared" si="19"/>
        <v/>
      </c>
    </row>
    <row r="1178" spans="12:12">
      <c r="L1178" s="20" t="str">
        <f t="shared" si="19"/>
        <v/>
      </c>
    </row>
    <row r="1179" spans="12:12">
      <c r="L1179" s="20" t="str">
        <f t="shared" si="19"/>
        <v/>
      </c>
    </row>
    <row r="1180" spans="12:12">
      <c r="L1180" s="20" t="str">
        <f t="shared" si="19"/>
        <v/>
      </c>
    </row>
    <row r="1181" spans="12:12">
      <c r="L1181" s="20" t="str">
        <f t="shared" si="19"/>
        <v/>
      </c>
    </row>
    <row r="1182" spans="12:12">
      <c r="L1182" s="20" t="str">
        <f t="shared" si="19"/>
        <v/>
      </c>
    </row>
    <row r="1183" spans="12:12">
      <c r="L1183" s="20" t="str">
        <f t="shared" si="19"/>
        <v/>
      </c>
    </row>
    <row r="1184" spans="12:12">
      <c r="L1184" s="20" t="str">
        <f t="shared" si="19"/>
        <v/>
      </c>
    </row>
    <row r="1185" spans="12:12">
      <c r="L1185" s="20" t="str">
        <f t="shared" si="19"/>
        <v/>
      </c>
    </row>
    <row r="1186" spans="12:12">
      <c r="L1186" s="20" t="str">
        <f t="shared" si="19"/>
        <v/>
      </c>
    </row>
    <row r="1187" spans="12:12">
      <c r="L1187" s="20" t="str">
        <f t="shared" si="19"/>
        <v/>
      </c>
    </row>
    <row r="1188" spans="12:12">
      <c r="L1188" s="20" t="str">
        <f t="shared" si="19"/>
        <v/>
      </c>
    </row>
    <row r="1189" spans="12:12">
      <c r="L1189" s="20" t="str">
        <f t="shared" si="19"/>
        <v/>
      </c>
    </row>
    <row r="1190" spans="12:12">
      <c r="L1190" s="20" t="str">
        <f t="shared" si="19"/>
        <v/>
      </c>
    </row>
    <row r="1191" spans="12:12">
      <c r="L1191" s="20" t="str">
        <f t="shared" si="19"/>
        <v/>
      </c>
    </row>
    <row r="1192" spans="12:12">
      <c r="L1192" s="20" t="str">
        <f t="shared" si="19"/>
        <v/>
      </c>
    </row>
    <row r="1193" spans="12:12">
      <c r="L1193" s="20" t="str">
        <f t="shared" si="19"/>
        <v/>
      </c>
    </row>
    <row r="1194" spans="12:12">
      <c r="L1194" s="20" t="str">
        <f t="shared" si="19"/>
        <v/>
      </c>
    </row>
    <row r="1195" spans="12:12">
      <c r="L1195" s="20" t="str">
        <f t="shared" si="19"/>
        <v/>
      </c>
    </row>
    <row r="1196" spans="12:12">
      <c r="L1196" s="20" t="str">
        <f t="shared" si="19"/>
        <v/>
      </c>
    </row>
    <row r="1197" spans="12:12">
      <c r="L1197" s="20" t="str">
        <f t="shared" si="19"/>
        <v/>
      </c>
    </row>
    <row r="1198" spans="12:12">
      <c r="L1198" s="20" t="str">
        <f t="shared" si="19"/>
        <v/>
      </c>
    </row>
    <row r="1199" spans="12:12">
      <c r="L1199" s="20" t="str">
        <f t="shared" si="19"/>
        <v/>
      </c>
    </row>
    <row r="1200" spans="12:12">
      <c r="L1200" s="20" t="str">
        <f t="shared" si="19"/>
        <v/>
      </c>
    </row>
    <row r="1201" spans="12:12">
      <c r="L1201" s="20" t="str">
        <f t="shared" si="19"/>
        <v/>
      </c>
    </row>
    <row r="1202" spans="12:12">
      <c r="L1202" s="20" t="str">
        <f t="shared" si="19"/>
        <v/>
      </c>
    </row>
    <row r="1203" spans="12:12">
      <c r="L1203" s="20" t="str">
        <f t="shared" si="19"/>
        <v/>
      </c>
    </row>
    <row r="1204" spans="12:12">
      <c r="L1204" s="20" t="str">
        <f t="shared" si="19"/>
        <v/>
      </c>
    </row>
    <row r="1205" spans="12:12">
      <c r="L1205" s="20" t="str">
        <f t="shared" si="19"/>
        <v/>
      </c>
    </row>
    <row r="1206" spans="12:12">
      <c r="L1206" s="20" t="str">
        <f t="shared" si="19"/>
        <v/>
      </c>
    </row>
    <row r="1207" spans="12:12">
      <c r="L1207" s="20" t="str">
        <f t="shared" si="19"/>
        <v/>
      </c>
    </row>
  </sheetData>
  <autoFilter ref="G6:H1207"/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I34"/>
  <sheetViews>
    <sheetView zoomScale="160" zoomScaleNormal="160" workbookViewId="0">
      <selection activeCell="D4" sqref="D4"/>
    </sheetView>
  </sheetViews>
  <sheetFormatPr defaultRowHeight="15"/>
  <cols>
    <col min="1" max="1" width="9.140625" style="17"/>
    <col min="2" max="2" width="11.85546875" style="17" bestFit="1" customWidth="1"/>
    <col min="3" max="3" width="16.28515625" style="17" customWidth="1"/>
    <col min="4" max="4" width="29.28515625" style="17" customWidth="1"/>
    <col min="5" max="5" width="9.140625" style="17"/>
    <col min="6" max="6" width="10.7109375" style="17" customWidth="1"/>
    <col min="7" max="8" width="9.140625" style="17"/>
    <col min="9" max="9" width="10.140625" style="17" customWidth="1"/>
    <col min="10" max="16384" width="9.140625" style="17"/>
  </cols>
  <sheetData>
    <row r="2" spans="2:9">
      <c r="I2" s="40" t="s">
        <v>1509</v>
      </c>
    </row>
    <row r="3" spans="2:9" s="39" customFormat="1" ht="25.5">
      <c r="B3" s="38" t="s">
        <v>1153</v>
      </c>
      <c r="C3" s="38" t="s">
        <v>14</v>
      </c>
      <c r="D3" s="38" t="s">
        <v>1154</v>
      </c>
      <c r="E3" s="38" t="s">
        <v>1198</v>
      </c>
      <c r="F3" s="38" t="s">
        <v>1475</v>
      </c>
      <c r="G3" s="38" t="s">
        <v>1197</v>
      </c>
      <c r="H3" s="38" t="s">
        <v>1475</v>
      </c>
    </row>
    <row r="4" spans="2:9">
      <c r="B4" s="21" t="s">
        <v>1251</v>
      </c>
      <c r="C4" s="21">
        <v>9660002042</v>
      </c>
      <c r="D4" s="21" t="s">
        <v>1252</v>
      </c>
      <c r="E4" s="37"/>
      <c r="F4" s="37"/>
      <c r="G4" s="37"/>
      <c r="H4" s="37"/>
      <c r="I4" s="17" t="str">
        <f>D4</f>
        <v>M22333Q3BK</v>
      </c>
    </row>
    <row r="5" spans="2:9">
      <c r="B5" s="21" t="s">
        <v>1265</v>
      </c>
      <c r="C5" s="21">
        <v>9660002043</v>
      </c>
      <c r="D5" s="21" t="s">
        <v>1266</v>
      </c>
      <c r="E5" s="37"/>
      <c r="F5" s="37"/>
      <c r="G5" s="37"/>
      <c r="H5" s="37"/>
      <c r="I5" s="17" t="str">
        <f>D5</f>
        <v>M22333J2BK</v>
      </c>
    </row>
    <row r="6" spans="2:9">
      <c r="B6" s="35" t="s">
        <v>1270</v>
      </c>
      <c r="C6" s="35">
        <v>9660002044</v>
      </c>
      <c r="D6" s="35" t="s">
        <v>1266</v>
      </c>
      <c r="E6" s="36"/>
      <c r="F6" s="36"/>
      <c r="G6" s="36"/>
      <c r="H6" s="36"/>
      <c r="I6" s="17" t="str">
        <f>D6&amp;" | "&amp;D8&amp;" | "&amp;D7</f>
        <v>M22333J2BK | M22332J7BK | M22334E5BK</v>
      </c>
    </row>
    <row r="7" spans="2:9">
      <c r="B7" s="35" t="s">
        <v>1270</v>
      </c>
      <c r="C7" s="35">
        <v>9660002044</v>
      </c>
      <c r="D7" s="35" t="s">
        <v>1274</v>
      </c>
      <c r="E7" s="36"/>
      <c r="F7" s="36"/>
      <c r="G7" s="36"/>
      <c r="H7" s="36"/>
    </row>
    <row r="8" spans="2:9">
      <c r="B8" s="35" t="s">
        <v>1270</v>
      </c>
      <c r="C8" s="35">
        <v>9660002044</v>
      </c>
      <c r="D8" s="35" t="s">
        <v>1226</v>
      </c>
      <c r="E8" s="35"/>
      <c r="F8" s="35"/>
      <c r="G8" s="35"/>
      <c r="H8" s="35"/>
    </row>
    <row r="9" spans="2:9">
      <c r="B9" s="21" t="s">
        <v>1275</v>
      </c>
      <c r="C9" s="21">
        <v>9660002045</v>
      </c>
      <c r="D9" s="21" t="s">
        <v>1274</v>
      </c>
      <c r="E9" s="21"/>
      <c r="F9" s="21"/>
      <c r="G9" s="21"/>
      <c r="H9" s="21"/>
      <c r="I9" s="17" t="str">
        <f>D9</f>
        <v>M22334E5BK</v>
      </c>
    </row>
    <row r="10" spans="2:9">
      <c r="B10" s="21" t="s">
        <v>1297</v>
      </c>
      <c r="C10" s="21">
        <v>9660002046</v>
      </c>
      <c r="D10" s="21" t="s">
        <v>1298</v>
      </c>
      <c r="E10" s="21"/>
      <c r="F10" s="21"/>
      <c r="G10" s="21"/>
      <c r="H10" s="21"/>
      <c r="I10" s="17" t="str">
        <f t="shared" ref="I10:I17" si="0">D10</f>
        <v>M2234087BK</v>
      </c>
    </row>
    <row r="11" spans="2:9">
      <c r="B11" s="21" t="s">
        <v>1322</v>
      </c>
      <c r="C11" s="21">
        <v>9660002047</v>
      </c>
      <c r="D11" s="21" t="s">
        <v>1323</v>
      </c>
      <c r="E11" s="21"/>
      <c r="F11" s="21"/>
      <c r="G11" s="21"/>
      <c r="H11" s="21"/>
      <c r="I11" s="17" t="str">
        <f t="shared" si="0"/>
        <v>M2234091BK</v>
      </c>
    </row>
    <row r="12" spans="2:9">
      <c r="B12" s="21" t="s">
        <v>1327</v>
      </c>
      <c r="C12" s="21">
        <v>9660002048</v>
      </c>
      <c r="D12" s="21" t="s">
        <v>1328</v>
      </c>
      <c r="E12" s="21"/>
      <c r="F12" s="21"/>
      <c r="G12" s="21"/>
      <c r="H12" s="21"/>
      <c r="I12" s="17" t="str">
        <f t="shared" si="0"/>
        <v>M2234092BK</v>
      </c>
    </row>
    <row r="13" spans="2:9">
      <c r="B13" s="21" t="s">
        <v>1345</v>
      </c>
      <c r="C13" s="21">
        <v>9660002049</v>
      </c>
      <c r="D13" s="21" t="s">
        <v>1346</v>
      </c>
      <c r="E13" s="21"/>
      <c r="F13" s="21"/>
      <c r="G13" s="21"/>
      <c r="H13" s="21"/>
      <c r="I13" s="17" t="str">
        <f t="shared" si="0"/>
        <v>M22341N9BK</v>
      </c>
    </row>
    <row r="14" spans="2:9">
      <c r="B14" s="21" t="s">
        <v>1350</v>
      </c>
      <c r="C14" s="21">
        <v>9660002050</v>
      </c>
      <c r="D14" s="21" t="s">
        <v>1351</v>
      </c>
      <c r="E14" s="21"/>
      <c r="F14" s="21"/>
      <c r="G14" s="21"/>
      <c r="H14" s="21"/>
      <c r="I14" s="17" t="str">
        <f t="shared" si="0"/>
        <v>M22341P0BK</v>
      </c>
    </row>
    <row r="15" spans="2:9">
      <c r="B15" s="21" t="s">
        <v>1357</v>
      </c>
      <c r="C15" s="21">
        <v>9660002051</v>
      </c>
      <c r="D15" s="21" t="s">
        <v>1358</v>
      </c>
      <c r="E15" s="21"/>
      <c r="F15" s="21"/>
      <c r="G15" s="21"/>
      <c r="H15" s="21"/>
      <c r="I15" s="17" t="str">
        <f t="shared" si="0"/>
        <v>M22341P3BK</v>
      </c>
    </row>
    <row r="16" spans="2:9">
      <c r="B16" s="21" t="s">
        <v>1361</v>
      </c>
      <c r="C16" s="21">
        <v>9660002052</v>
      </c>
      <c r="D16" s="21" t="s">
        <v>1362</v>
      </c>
      <c r="E16" s="21"/>
      <c r="F16" s="21"/>
      <c r="G16" s="21"/>
      <c r="H16" s="21"/>
      <c r="I16" s="17" t="str">
        <f t="shared" si="0"/>
        <v>M22341P4BK</v>
      </c>
    </row>
    <row r="17" spans="2:9">
      <c r="B17" s="21" t="s">
        <v>1365</v>
      </c>
      <c r="C17" s="21">
        <v>9660002053</v>
      </c>
      <c r="D17" s="21" t="s">
        <v>1366</v>
      </c>
      <c r="E17" s="21"/>
      <c r="F17" s="21"/>
      <c r="G17" s="21"/>
      <c r="H17" s="21"/>
      <c r="I17" s="17" t="str">
        <f t="shared" si="0"/>
        <v>M22341P5BK</v>
      </c>
    </row>
    <row r="18" spans="2:9">
      <c r="B18" s="35" t="s">
        <v>1369</v>
      </c>
      <c r="C18" s="35">
        <v>9660002054</v>
      </c>
      <c r="D18" s="35" t="s">
        <v>1370</v>
      </c>
      <c r="E18" s="35"/>
      <c r="F18" s="35"/>
      <c r="G18" s="35"/>
      <c r="H18" s="35"/>
      <c r="I18" s="17" t="str">
        <f>D18&amp;" | "&amp;D19</f>
        <v>M22341P6BK | M2234292BK</v>
      </c>
    </row>
    <row r="19" spans="2:9">
      <c r="B19" s="35" t="s">
        <v>1369</v>
      </c>
      <c r="C19" s="35">
        <v>9660002054</v>
      </c>
      <c r="D19" s="35" t="s">
        <v>1373</v>
      </c>
      <c r="E19" s="35"/>
      <c r="F19" s="35"/>
      <c r="G19" s="35"/>
      <c r="H19" s="35"/>
    </row>
    <row r="20" spans="2:9">
      <c r="B20" s="35" t="s">
        <v>1374</v>
      </c>
      <c r="C20" s="35">
        <v>9660002055</v>
      </c>
      <c r="D20" s="35" t="s">
        <v>1375</v>
      </c>
      <c r="E20" s="35"/>
      <c r="F20" s="35"/>
      <c r="G20" s="35"/>
      <c r="H20" s="35"/>
      <c r="I20" s="17" t="str">
        <f>D20&amp;" | "&amp;D21</f>
        <v>M22341P1BK | M2234292BK</v>
      </c>
    </row>
    <row r="21" spans="2:9">
      <c r="B21" s="35" t="s">
        <v>1374</v>
      </c>
      <c r="C21" s="35">
        <v>9660002055</v>
      </c>
      <c r="D21" s="35" t="s">
        <v>1373</v>
      </c>
      <c r="E21" s="35"/>
      <c r="F21" s="35"/>
      <c r="G21" s="35"/>
      <c r="H21" s="35"/>
    </row>
    <row r="22" spans="2:9">
      <c r="B22" s="21" t="s">
        <v>1378</v>
      </c>
      <c r="C22" s="21">
        <v>9660002056</v>
      </c>
      <c r="D22" s="21" t="s">
        <v>1379</v>
      </c>
      <c r="E22" s="21"/>
      <c r="F22" s="21"/>
      <c r="G22" s="21"/>
      <c r="H22" s="21"/>
      <c r="I22" s="17" t="str">
        <f t="shared" ref="I22:I32" si="1">D22</f>
        <v>M22342N6BK</v>
      </c>
    </row>
    <row r="23" spans="2:9">
      <c r="B23" s="21" t="s">
        <v>1387</v>
      </c>
      <c r="C23" s="21">
        <v>9660002057</v>
      </c>
      <c r="D23" s="21" t="s">
        <v>1388</v>
      </c>
      <c r="E23" s="21"/>
      <c r="F23" s="21"/>
      <c r="G23" s="21"/>
      <c r="H23" s="21"/>
      <c r="I23" s="17" t="str">
        <f t="shared" si="1"/>
        <v>M22342N7BK</v>
      </c>
    </row>
    <row r="24" spans="2:9">
      <c r="B24" s="21" t="s">
        <v>1392</v>
      </c>
      <c r="C24" s="21">
        <v>9660002058</v>
      </c>
      <c r="D24" s="21" t="s">
        <v>1393</v>
      </c>
      <c r="E24" s="21"/>
      <c r="F24" s="21"/>
      <c r="G24" s="21"/>
      <c r="H24" s="21"/>
      <c r="I24" s="17" t="str">
        <f t="shared" si="1"/>
        <v>M22342N8BK</v>
      </c>
    </row>
    <row r="25" spans="2:9">
      <c r="B25" s="21" t="s">
        <v>1397</v>
      </c>
      <c r="C25" s="21">
        <v>9660002059</v>
      </c>
      <c r="D25" s="21" t="s">
        <v>1398</v>
      </c>
      <c r="E25" s="21"/>
      <c r="F25" s="21"/>
      <c r="G25" s="21"/>
      <c r="H25" s="21"/>
      <c r="I25" s="17" t="str">
        <f t="shared" si="1"/>
        <v>M22342N9BK</v>
      </c>
    </row>
    <row r="26" spans="2:9">
      <c r="B26" s="21" t="s">
        <v>1402</v>
      </c>
      <c r="C26" s="21">
        <v>9660002060</v>
      </c>
      <c r="D26" s="21" t="s">
        <v>1403</v>
      </c>
      <c r="E26" s="21"/>
      <c r="F26" s="21"/>
      <c r="G26" s="21"/>
      <c r="H26" s="21"/>
      <c r="I26" s="17" t="str">
        <f t="shared" si="1"/>
        <v>M22342P0BK</v>
      </c>
    </row>
    <row r="27" spans="2:9">
      <c r="B27" s="21" t="s">
        <v>1417</v>
      </c>
      <c r="C27" s="21">
        <v>9660002061</v>
      </c>
      <c r="D27" s="21" t="s">
        <v>1418</v>
      </c>
      <c r="E27" s="21"/>
      <c r="F27" s="21"/>
      <c r="G27" s="21"/>
      <c r="H27" s="21"/>
      <c r="I27" s="17" t="str">
        <f t="shared" si="1"/>
        <v>M22343C9BK</v>
      </c>
    </row>
    <row r="28" spans="2:9">
      <c r="B28" s="21" t="s">
        <v>1422</v>
      </c>
      <c r="C28" s="21">
        <v>9660002062</v>
      </c>
      <c r="D28" s="21" t="s">
        <v>1423</v>
      </c>
      <c r="E28" s="21"/>
      <c r="F28" s="21"/>
      <c r="G28" s="21"/>
      <c r="H28" s="21"/>
      <c r="I28" s="17" t="str">
        <f t="shared" si="1"/>
        <v>M22343E0BK</v>
      </c>
    </row>
    <row r="29" spans="2:9">
      <c r="B29" s="21" t="s">
        <v>1426</v>
      </c>
      <c r="C29" s="21">
        <v>9660002063</v>
      </c>
      <c r="D29" s="21" t="s">
        <v>1427</v>
      </c>
      <c r="E29" s="21"/>
      <c r="F29" s="21"/>
      <c r="G29" s="21"/>
      <c r="H29" s="21"/>
      <c r="I29" s="17" t="str">
        <f t="shared" si="1"/>
        <v>M22343E1BK</v>
      </c>
    </row>
    <row r="30" spans="2:9">
      <c r="B30" s="21" t="s">
        <v>1430</v>
      </c>
      <c r="C30" s="21">
        <v>9660002064</v>
      </c>
      <c r="D30" s="21" t="s">
        <v>1431</v>
      </c>
      <c r="E30" s="21"/>
      <c r="F30" s="21"/>
      <c r="G30" s="21"/>
      <c r="H30" s="21"/>
      <c r="I30" s="17" t="str">
        <f t="shared" si="1"/>
        <v>M22343E2BK</v>
      </c>
    </row>
    <row r="31" spans="2:9">
      <c r="B31" s="21" t="s">
        <v>1434</v>
      </c>
      <c r="C31" s="21">
        <v>9660002065</v>
      </c>
      <c r="D31" s="21" t="s">
        <v>1435</v>
      </c>
      <c r="E31" s="21"/>
      <c r="F31" s="21"/>
      <c r="G31" s="21"/>
      <c r="H31" s="21"/>
      <c r="I31" s="17" t="str">
        <f t="shared" si="1"/>
        <v>M22343E3BK</v>
      </c>
    </row>
    <row r="32" spans="2:9">
      <c r="B32" s="21" t="s">
        <v>1438</v>
      </c>
      <c r="C32" s="21">
        <v>9660002066</v>
      </c>
      <c r="D32" s="21" t="s">
        <v>1439</v>
      </c>
      <c r="E32" s="21"/>
      <c r="F32" s="21"/>
      <c r="G32" s="21"/>
      <c r="H32" s="21"/>
      <c r="I32" s="17" t="str">
        <f t="shared" si="1"/>
        <v>M22343E4BK</v>
      </c>
    </row>
    <row r="33" spans="2:9">
      <c r="B33" s="35" t="s">
        <v>1462</v>
      </c>
      <c r="C33" s="35">
        <v>9660002067</v>
      </c>
      <c r="D33" s="35" t="s">
        <v>1463</v>
      </c>
      <c r="E33" s="35"/>
      <c r="F33" s="35"/>
      <c r="G33" s="35"/>
      <c r="H33" s="35"/>
      <c r="I33" s="17" t="str">
        <f>D33&amp;" | "&amp;D34</f>
        <v>M22345L5BK | M22345L6BK</v>
      </c>
    </row>
    <row r="34" spans="2:9">
      <c r="B34" s="35" t="s">
        <v>1462</v>
      </c>
      <c r="C34" s="35">
        <v>9660002067</v>
      </c>
      <c r="D34" s="35" t="s">
        <v>1467</v>
      </c>
      <c r="E34" s="35"/>
      <c r="F34" s="35"/>
      <c r="G34" s="35"/>
      <c r="H34" s="35"/>
    </row>
  </sheetData>
  <autoFilter ref="B3:I3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Report Eng.</vt:lpstr>
      <vt:lpstr>Tabela envio Leo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Essie</dc:creator>
  <cp:lastModifiedBy>renanalmeida</cp:lastModifiedBy>
  <dcterms:created xsi:type="dcterms:W3CDTF">2023-03-15T11:06:42Z</dcterms:created>
  <dcterms:modified xsi:type="dcterms:W3CDTF">2023-05-22T17:43:12Z</dcterms:modified>
</cp:coreProperties>
</file>