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840" yWindow="315" windowWidth="13560" windowHeight="8445"/>
  </bookViews>
  <sheets>
    <sheet name="CI 1" sheetId="1" r:id="rId1"/>
    <sheet name="PL 1" sheetId="2" r:id="rId2"/>
  </sheets>
  <externalReferences>
    <externalReference r:id="rId3"/>
  </externalReferences>
  <definedNames>
    <definedName name="_xlnm._FilterDatabase" localSheetId="0" hidden="1">'CI 1'!$A$15:$O$67</definedName>
    <definedName name="_xlnm.Print_Area" localSheetId="0">'CI 1'!$A$1:$K$67</definedName>
    <definedName name="_xlnm.Print_Area" localSheetId="1">'PL 1'!$A$1:$I$75</definedName>
  </definedNames>
  <calcPr calcId="125725"/>
</workbook>
</file>

<file path=xl/calcChain.xml><?xml version="1.0" encoding="utf-8"?>
<calcChain xmlns="http://schemas.openxmlformats.org/spreadsheetml/2006/main">
  <c r="F17" i="1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16"/>
  <c r="L5"/>
  <c r="H65" i="2" l="1"/>
  <c r="I65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16"/>
  <c r="B65"/>
  <c r="D65"/>
  <c r="B16"/>
  <c r="A16"/>
  <c r="D65" i="1"/>
  <c r="G22"/>
  <c r="G24"/>
  <c r="G30"/>
  <c r="G32"/>
  <c r="G38"/>
  <c r="G40"/>
  <c r="G46"/>
  <c r="G48"/>
  <c r="G54"/>
  <c r="G56"/>
  <c r="G62"/>
  <c r="G64"/>
  <c r="G17"/>
  <c r="G18"/>
  <c r="G19"/>
  <c r="G20"/>
  <c r="G21"/>
  <c r="G23"/>
  <c r="G25"/>
  <c r="G26"/>
  <c r="G27"/>
  <c r="G28"/>
  <c r="G29"/>
  <c r="G31"/>
  <c r="G33"/>
  <c r="G34"/>
  <c r="G35"/>
  <c r="G36"/>
  <c r="G37"/>
  <c r="G39"/>
  <c r="G41"/>
  <c r="G42"/>
  <c r="G43"/>
  <c r="G44"/>
  <c r="G45"/>
  <c r="G47"/>
  <c r="G49"/>
  <c r="G50"/>
  <c r="G51"/>
  <c r="G52"/>
  <c r="G53"/>
  <c r="G55"/>
  <c r="G57"/>
  <c r="G58"/>
  <c r="G59"/>
  <c r="G60"/>
  <c r="G61"/>
  <c r="G63"/>
  <c r="G16"/>
  <c r="G65" s="1"/>
  <c r="G65" i="2" l="1"/>
  <c r="H5"/>
  <c r="H4"/>
  <c r="J6" i="1"/>
  <c r="H6" i="2" s="1"/>
  <c r="B67" i="1" l="1"/>
  <c r="B66"/>
  <c r="B67" i="2" l="1"/>
</calcChain>
</file>

<file path=xl/sharedStrings.xml><?xml version="1.0" encoding="utf-8"?>
<sst xmlns="http://schemas.openxmlformats.org/spreadsheetml/2006/main" count="580" uniqueCount="223">
  <si>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</si>
  <si>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</si>
  <si>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</si>
  <si>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</si>
  <si>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</si>
  <si>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</si>
  <si>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</si>
  <si>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</si>
  <si>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</si>
  <si>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</si>
  <si>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</si>
  <si>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</si>
  <si>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</si>
  <si>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</si>
  <si>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</si>
  <si>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5" type="noConversion"/>
  </si>
  <si>
    <t xml:space="preserve">Discharge Port: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</si>
  <si>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</si>
  <si>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</si>
  <si>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</si>
  <si>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</si>
  <si>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 xml:space="preserve">Pallet NO.  </t>
    <phoneticPr fontId="5" type="noConversion"/>
  </si>
  <si>
    <t>ASUS SO</t>
    <phoneticPr fontId="5" type="noConversion"/>
  </si>
  <si>
    <t>Q'ty</t>
    <phoneticPr fontId="5" type="noConversion"/>
  </si>
  <si>
    <t>Company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</si>
  <si>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</si>
  <si>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</si>
  <si>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</si>
  <si>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Net Weight:</t>
    <phoneticPr fontId="16" type="noConversion"/>
  </si>
  <si>
    <t>Gross Weight:</t>
    <phoneticPr fontId="16" type="noConversion"/>
  </si>
  <si>
    <t>15, Li Teh Rd. BEITOU DISTRICT, TAIPEI, 11259, TAIWAN</t>
    <phoneticPr fontId="5" type="noConversion"/>
  </si>
  <si>
    <t>PACKING LIST</t>
    <phoneticPr fontId="10" type="noConversion"/>
  </si>
  <si>
    <t>ASUSTEK COMPUTER INC.</t>
    <phoneticPr fontId="5" type="noConversion"/>
  </si>
  <si>
    <t>District: Engordadouro City: Jundiaí – State: São Paulo - Country: Brazil</t>
    <phoneticPr fontId="5" type="noConversion"/>
  </si>
  <si>
    <t xml:space="preserve">Pallet NO.  </t>
    <phoneticPr fontId="5" type="noConversion"/>
  </si>
  <si>
    <t>ASUS SO</t>
    <phoneticPr fontId="5" type="noConversion"/>
  </si>
  <si>
    <t>Q'ty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</si>
  <si>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</si>
  <si>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</si>
  <si>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</si>
  <si>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</si>
  <si>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TOTAL: 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</si>
  <si>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</si>
  <si>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</si>
  <si>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PACKAGE TYPE : BY PALLET</t>
    <phoneticPr fontId="5" type="noConversion"/>
  </si>
  <si>
    <t>RAW-MATERIAL OF PACKAGES : PLASTIC PALLET &amp; PAPER CARTON</t>
    <phoneticPr fontId="5" type="noConversion"/>
  </si>
  <si>
    <t>THIS SHIPMENT CONTAINS NO SOLID WOOD PACKING MATERIALS</t>
    <phoneticPr fontId="5" type="noConversion"/>
  </si>
  <si>
    <t>MARKS:</t>
    <phoneticPr fontId="5" type="noConversion"/>
  </si>
  <si>
    <t>Foxconn CMMSG Ind. de Eletrônicos Ltda</t>
    <phoneticPr fontId="5" type="noConversion"/>
  </si>
  <si>
    <t xml:space="preserve">Brazil </t>
    <phoneticPr fontId="5" type="noConversion"/>
  </si>
  <si>
    <t>Huaqin PART NO.</t>
    <phoneticPr fontId="4" type="noConversion"/>
  </si>
  <si>
    <t>Huaqin PART NO.</t>
    <phoneticPr fontId="4" type="noConversion"/>
  </si>
  <si>
    <t>OA 150 from invoice date</t>
  </si>
  <si>
    <t>SEA</t>
  </si>
  <si>
    <t>BRSSZ</t>
  </si>
  <si>
    <t>DPU (at Terminal)</t>
  </si>
  <si>
    <t>01-04</t>
  </si>
  <si>
    <t>4 PLT</t>
  </si>
  <si>
    <t>111122111000061-1.1
111122111000061-2.1
111122111000061-3.1
111122111000061-4.1
111122111000061-5.1
111123021000027-1.1</t>
  </si>
  <si>
    <t>HQ20902122000</t>
  </si>
  <si>
    <t>NB6176AKA_SHIELDING_METAL_stamping_SSD2280_SCC</t>
  </si>
  <si>
    <t>HQ21311374000</t>
  </si>
  <si>
    <t>NB6176AAA_Battery_cable_70W_Cable_WTB_8 pin_18 mm_HuaSheng</t>
  </si>
  <si>
    <t>HQ22016226000</t>
  </si>
  <si>
    <t>NB6176AAA_SD_FPC_cable_FPC_2_not include device_ZRXD,length:83mm</t>
  </si>
  <si>
    <t>HQ22020973000</t>
  </si>
  <si>
    <t>NB6176AAA_TP_FFC_CABLE_FPC_ZIF_8 pin_101 mm_Jinkun</t>
  </si>
  <si>
    <t>HQ22110962000</t>
  </si>
  <si>
    <t>Non-SELF-TAPPING_M2.0mm*L3.0mm_D4.0mm_T0.5mm_Cross 1_Flat head_Zinc plated_Black_Blue Nylok_Half-Circumference prevention_Inside_gerleng</t>
  </si>
  <si>
    <t>HQ22111057000</t>
  </si>
  <si>
    <t>Non-SELF-TAPPING_M2.0mm*L2.5mm_D4.5mm_T0.5mm_Cross 0_Flat head_Zinc plated_Silver_Blue Nylok_Half-Circumference prevention_Inside_Yongji</t>
  </si>
  <si>
    <t>HQ22111097000</t>
  </si>
  <si>
    <t>Non-SELF-TAPPING_M2.0*4.5 mm_0.6 mm_4 mm_Nylok_Black_Zn</t>
  </si>
  <si>
    <t>HQ22111572000</t>
  </si>
  <si>
    <t>Non-SELF-TAPPING_M2.0mm*L4mm_D4.25mm_T0.3mm_Torx T5_Flat head_PVD_Black_Blue Nylok_Half-Circumference prevention_Outlook_gerleng</t>
  </si>
  <si>
    <t>HQ22281303000</t>
  </si>
  <si>
    <t>NB3586AA_Supplementary material（Assembly）_WLAN_MYLAR</t>
  </si>
  <si>
    <t>HQ22282029000</t>
  </si>
  <si>
    <t>NB6176AAA_Supplementary material（Assembly）_MB_BOT_AL_ABSORBER_hengkun</t>
  </si>
  <si>
    <t>HQ22282030000</t>
  </si>
  <si>
    <t>NB6176AAA_Supplementary material（Assembly）_USB_BOT_AL_ABSORBER_hengkun</t>
  </si>
  <si>
    <t>HQ22282127000</t>
  </si>
  <si>
    <t>NB6226AAA_Supplementary material（Assembly）_GPU_BOT_ABSORBER_H_DNMT</t>
  </si>
  <si>
    <t>HQ22282209000</t>
  </si>
  <si>
    <t>NB6176AAA_Supplementary material（Assembly）_TP_CONN_MYLAR_DNMT</t>
  </si>
  <si>
    <t>HQ22282257000</t>
  </si>
  <si>
    <t>NB6177AAA_Supplementary material（Assembly）_al_foil_usb_96w_hengkun</t>
  </si>
  <si>
    <t>HQ2228234F000</t>
  </si>
  <si>
    <t>NB6176AAA_Supplementary material（Assembly）_FAN2_UP_GASKET_hengkun</t>
  </si>
  <si>
    <t>HQ222823A4000</t>
  </si>
  <si>
    <t>NB6226AAA_Supplementary material（Assembly）_emc_al_mylar_V2_hengkun</t>
  </si>
  <si>
    <t>HQ60107950001</t>
  </si>
  <si>
    <t>(SKD)NB6226B_Color Box_Assembly Box_488*310*65mm_E FLUTE_2C_NA_GIFT BOX FOR K6502_15000-13280000_YUTO</t>
  </si>
  <si>
    <t>HQ60434879000</t>
  </si>
  <si>
    <t>Printed label_35*16mm_50#white PET_1C_PP_volumed_SICKER LABEL WW-BZ FOR ANTIBACTERIAL_15100-2540M000_YUTO</t>
  </si>
  <si>
    <t>HQ60900014001</t>
  </si>
  <si>
    <t>(SKD)NB6226B_Non-woven bag_389*340mm_40 g_PET_PE_1C_Hiraguchi bag_15160-03780000_NON-WOVEN BAG FOR X507</t>
  </si>
  <si>
    <t>HQ20331238000</t>
  </si>
  <si>
    <t>NB6176AAA_Speaker Box_18phi_1.5w/8Ω_HX_None_HONG XI</t>
  </si>
  <si>
    <t>HQ20604918000</t>
  </si>
  <si>
    <t>NB6176AAA_Antenna assembbly(Inside)_INNOWAVE WiFi Aux Antenna_Other_2.4G+5G_cable+PCB</t>
  </si>
  <si>
    <t>HQ20604919000</t>
  </si>
  <si>
    <t>NB6176AAA_Antenna assembbly(Inside)_INNOWAVE WiFi Main Antenna_Other_2.4G+5G_cable+PCB</t>
  </si>
  <si>
    <t>HQ20731361000</t>
  </si>
  <si>
    <t>NB6226AAA_D COVER(ASSEMBLY)_D_COVER_ADL_ASSY_BLUE_Without antenna_Nanchang Chunqiu</t>
  </si>
  <si>
    <t>HQ2090215Z000</t>
  </si>
  <si>
    <t>NB6226AAA_BKT_METAL_stamping_MB_IRON_V2_SCC</t>
  </si>
  <si>
    <t>HQ20902161000</t>
  </si>
  <si>
    <t>NB6226AAA_MB_IRON_R_BKT_METAL_stamping_SGCC_SCC</t>
  </si>
  <si>
    <t>HQ20902170000</t>
  </si>
  <si>
    <t>NB6226AAA_DDR_shielding_METAL_stamping_SUS430_V2_SCC</t>
  </si>
  <si>
    <t>HQ22020969000</t>
  </si>
  <si>
    <t>NB6176AAA_USB_FFC_CABLE_FPC_ZIF_18 pin_99.5 mm_Jinkun</t>
  </si>
  <si>
    <t>HQ22282043000</t>
  </si>
  <si>
    <t>NB6176AAA_Supplementary material（Assembly）_D_BATT_SPONGE_50W_DNMT</t>
  </si>
  <si>
    <t>HQ22282205000</t>
  </si>
  <si>
    <t>NB6226AAA_Supplementary material（Assembly）_GPU_BOT_ABSORBER_V_hengkun</t>
  </si>
  <si>
    <t>HQ2228234D000</t>
  </si>
  <si>
    <t>NB6176AAA_Supplementary material（Assembly）_FAN2_RIGHT_GASKET_hengkun</t>
  </si>
  <si>
    <t>HQ60407363000</t>
  </si>
  <si>
    <t>Printed label_26.5*8mm_50#PET_1C_Lamination_Printed_volumed_15100-11719000_SN label_Delong</t>
  </si>
  <si>
    <t>HQ60431491000</t>
  </si>
  <si>
    <t>Printed label_18*18mm_75#PL3897_4C_卷状_INTEL CORE I5 11TH_343076-001_ML10000079902</t>
  </si>
  <si>
    <t>HQ60433616000</t>
  </si>
  <si>
    <t>Printed label_20*14mm_25#PET_2C_NA_2R Grid glue_volumed_opp film_	15100-18050100_YUTO</t>
  </si>
  <si>
    <t>HQ60434489000</t>
  </si>
  <si>
    <t>Printed label_130x110mm_120g Yellow kraft paper_56#2R Pearlescent film_180#Releaseliner_4C_Matt Oil_non-volumed_VIVOBOOK STICKERS COOL_V5.0_15100-20216200_CymMetrik</t>
  </si>
  <si>
    <t>HQ60434868000</t>
  </si>
  <si>
    <t>Printed label_38.7x25mm_50#white PET_1C_volumed_ANATEL LB AX211.NGWG.NV GARFIELD PEAK2X2_15100-23573000_YUTO</t>
  </si>
  <si>
    <t>HQ60434895000</t>
  </si>
  <si>
    <t>Printed label_18*16.875mm_BRADY S3249_4C_volumed_NVIDIA GEFORCE RTX STUDIO LB/ V1.0_BRADY_736-0002-001_15100-0878Y000</t>
  </si>
  <si>
    <t>HQ604351WL000</t>
  </si>
  <si>
    <t>Printed label_76*55mm_50#PET_1C_matte film_volumed_K6502Z PALM REST LABEL BZ_V1.0 (IPS)_15100-2661F000_YUTO</t>
  </si>
  <si>
    <t>HQ60701355001</t>
  </si>
  <si>
    <t>(SKD)NB2551_Warranty card_Fold_105*148mm_80g semi_woodfree paper_1C_BRAZIL_LC_V7.0_BP18456_16P_15220-046S0700_Nan Chang Forwards</t>
  </si>
  <si>
    <t>HQ607266WN001</t>
  </si>
  <si>
    <t>(SKD)NB6226B_Manual_Saddle-stitched_148*105mm_80g semi-woodfree paper_1C_BP19928 K6502Z USER'S MANUAL_V1.0_15060-22FS0000_YUTO</t>
  </si>
  <si>
    <t>HQ60840163001</t>
  </si>
  <si>
    <t>(SKD)NB6226B_Keyboard film_360*233mm_PP_PE_K6502_ANTI-DUST_WOOL-SHEET_15010-00590000</t>
  </si>
  <si>
    <t>HQ61280080000</t>
  </si>
  <si>
    <t>NB3015ND_Power cord_BraziL_0.9 m_Black_250 V_14009-00060600_L65AC040-NB-R_luxshare</t>
  </si>
  <si>
    <t>HQ3198035X000</t>
  </si>
  <si>
    <t>K6502ZC IO BD//SKD</t>
  </si>
  <si>
    <t>HQ3198035Y000</t>
  </si>
  <si>
    <t>K6502ZC CARD READER BD</t>
  </si>
  <si>
    <t>HQ23300405007</t>
  </si>
  <si>
    <t>(FT)NB6226AAA_70 mm*70 mm*7.2 mm_6000 rpm_6 W_FCN</t>
  </si>
  <si>
    <t>HQ23300377007</t>
  </si>
  <si>
    <t>(FT)NB6176AAA_80 mm*74 mm*7.2 mm_5000 rpm_6 W_FCN</t>
  </si>
  <si>
    <t>HQ23310698007</t>
  </si>
  <si>
    <t>(FT)NB6226AAA_Cooling module_With heat pipe_Without fan</t>
  </si>
  <si>
    <t>HQ3198035W007</t>
  </si>
  <si>
    <t>K6502ZC MB I5-12450H 16G//SKD-OSS</t>
  </si>
  <si>
    <t>HQ3198034P007</t>
  </si>
  <si>
    <t>K6502ZC-2B KB MODULE//</t>
  </si>
  <si>
    <t>HQ319602B5007</t>
  </si>
  <si>
    <t>K6502ZC-2B FHD VIPS LCD MODULE//SKD-OSS</t>
  </si>
  <si>
    <t>SCC(腾钇)</t>
  </si>
  <si>
    <t>HuaSheng(桦晟)</t>
  </si>
  <si>
    <t>ZRXD(中软信达)</t>
  </si>
  <si>
    <t>Jinkun(江苏金坤)</t>
  </si>
  <si>
    <t>gerleng(格琳)</t>
  </si>
  <si>
    <t>Yongji(永基)</t>
  </si>
  <si>
    <t>hengkun(苏州恒坤)</t>
  </si>
  <si>
    <t>DNMT(迪诺美特)</t>
  </si>
  <si>
    <t>YUTO(裕同)</t>
  </si>
  <si>
    <t>Mingda(明达)</t>
  </si>
  <si>
    <t>HONG XI(泓禧)</t>
  </si>
  <si>
    <t>Innowave(睿翔)</t>
  </si>
  <si>
    <t>Nanchang Chunqiu(南昌春秋)</t>
  </si>
  <si>
    <t>Delong(德龙)</t>
  </si>
  <si>
    <t>Huaqin(华勤)</t>
  </si>
  <si>
    <t>CymMetrik(华冠)</t>
  </si>
  <si>
    <t>Nan Chang Forwards(南昌福威智)</t>
  </si>
  <si>
    <t>立讯</t>
  </si>
  <si>
    <t>FCN(聚力)</t>
  </si>
  <si>
    <t>YINGFAN(莹帆)</t>
  </si>
  <si>
    <t>No. 1066, Aixihu 4th Road, Nanchang High-tech Industrial Development Zone, Nanchang City, Jiangxi Province</t>
  </si>
  <si>
    <t>198 Junzi Ting Road, Zhengyi Street, Bacheng Town, Kunshan City, Jiangsu Province</t>
  </si>
  <si>
    <t>Building 4, Zone F, North Yanchuan Industrial Park, Songgang, Bao'an District, Shenzhen</t>
  </si>
  <si>
    <t>No. 321, Group 8, Zhouhuang Village, Qindong Town, Dongtai City</t>
  </si>
  <si>
    <t>West end of Yunzaobang Bridge, Jiasong North Road, Jiading District, Shanghai</t>
  </si>
  <si>
    <t>179 Songshi Road, Luzhi Town, Wuzhong District, Suzhou</t>
  </si>
  <si>
    <t>上海格琳电子有限公司</t>
  </si>
  <si>
    <t>2F.7th.Building.No.198.Xiang Yang Road.</t>
  </si>
  <si>
    <t>Building 1 in the plant area, 28 Jujin Road, Taiping Street, Xiangcheng District, Suzhou</t>
  </si>
  <si>
    <t>No.75，Aimin Road,ChengxiGang District,Jiujiang City,Jiangxi province</t>
  </si>
  <si>
    <t>228 Putian Road, Suzhou Industrial Park</t>
  </si>
  <si>
    <t>No. 2868, Puti East Road, Changshou District, Chongqing</t>
  </si>
  <si>
    <t>No. 1689, Zizhu Road, Kunshan City, Suzhou City, Jiangsu Province</t>
  </si>
  <si>
    <t>No. 386, Yaohu West 6th Road, Nanchang High-tech Industrial Development Zone, Nanchang City, Jiangxi Province</t>
  </si>
  <si>
    <t>101, Building 2, Xixiang Veterans Industrial City, Gongle Community, Xixiang Street, Bao'an District, Shenzhen</t>
  </si>
  <si>
    <t>NO.2999 Tianxiang RoadHigh-tech Zone, Nanchang, China.</t>
  </si>
  <si>
    <t>No. 168, Chunyang Road, Lujia Town, Kunshan City, Jiangsu Province</t>
  </si>
  <si>
    <t>Building 15, No. 1888, Dongsheng Avenue, Qingshanhu District, Nanchang City, Jiangxi Province</t>
  </si>
  <si>
    <t>No. 8, Chengfu Road, Qiaocheng District, Bozhou City, Anhui Province</t>
  </si>
  <si>
    <t>189 Huajin Road, Tong'an Town, Suzhou High-tech Zone</t>
  </si>
  <si>
    <t>Room 2, No. 53, Changshun Road, Zhangpu Town, Kunshan City</t>
  </si>
  <si>
    <t>CN</t>
  </si>
  <si>
    <t>CNYTN</t>
  </si>
  <si>
    <t xml:space="preserve">PO </t>
  </si>
  <si>
    <t>Line</t>
  </si>
  <si>
    <t>L10</t>
  </si>
  <si>
    <t>Plant</t>
  </si>
  <si>
    <t>Sisfac</t>
  </si>
  <si>
    <t>SISFAC7539</t>
  </si>
  <si>
    <t>SISFAC9358</t>
  </si>
  <si>
    <t>SISFAC8815</t>
  </si>
  <si>
    <t>SISFAC3446</t>
  </si>
  <si>
    <t>SISFAC6828</t>
  </si>
  <si>
    <t>SISFAC8846</t>
  </si>
  <si>
    <t>SISFAC5893</t>
  </si>
  <si>
    <t>SISFAC6593</t>
  </si>
  <si>
    <t>SISFAC4858</t>
  </si>
  <si>
    <t xml:space="preserve"> SISFAC3752</t>
  </si>
  <si>
    <t>SISFAC7012</t>
  </si>
  <si>
    <t>SISFAC7067</t>
  </si>
  <si>
    <t>SISFAC8819</t>
  </si>
  <si>
    <t>SISFAC3427</t>
  </si>
  <si>
    <t>SISFAC236</t>
  </si>
  <si>
    <t>SISFAC1685</t>
  </si>
  <si>
    <t>SISFAC2409</t>
  </si>
  <si>
    <t>SISFAC7437</t>
  </si>
</sst>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0.00000"/>
    <numFmt numFmtId="173" formatCode="0.000_);[Red]\(0.000\)"/>
  </numFmts>
  <fonts count="4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sz val="11"/>
      <name val="Cambria"/>
      <family val="1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  <charset val="136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Cambria"/>
      <family val="1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8" fillId="0" borderId="0"/>
  </cellStyleXfs>
  <cellXfs count="154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166" fontId="3" fillId="2" borderId="0" xfId="4" quotePrefix="1" applyNumberFormat="1" applyFont="1" applyFill="1" applyAlignment="1">
      <alignment horizontal="left" vertical="center" wrapText="1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8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3" borderId="1" xfId="8" applyFont="1" applyFill="1" applyBorder="1" applyAlignment="1">
      <alignment horizontal="center" vertical="center"/>
    </xf>
    <xf numFmtId="166" fontId="20" fillId="3" borderId="1" xfId="8" applyNumberFormat="1" applyFont="1" applyFill="1" applyBorder="1" applyAlignment="1">
      <alignment horizontal="center" vertical="center"/>
    </xf>
    <xf numFmtId="0" fontId="24" fillId="3" borderId="1" xfId="8" applyFont="1" applyFill="1" applyBorder="1" applyAlignment="1">
      <alignment horizontal="center" vertical="center"/>
    </xf>
    <xf numFmtId="166" fontId="20" fillId="3" borderId="1" xfId="7" applyNumberFormat="1" applyFont="1" applyFill="1" applyBorder="1" applyAlignment="1">
      <alignment horizontal="center" vertical="center"/>
    </xf>
    <xf numFmtId="169" fontId="20" fillId="3" borderId="1" xfId="7" applyNumberFormat="1" applyFont="1" applyFill="1" applyBorder="1" applyAlignment="1">
      <alignment horizontal="center" vertical="center"/>
    </xf>
    <xf numFmtId="3" fontId="20" fillId="3" borderId="1" xfId="7" applyNumberFormat="1" applyFont="1" applyFill="1" applyBorder="1" applyAlignment="1">
      <alignment horizontal="center" vertical="center"/>
    </xf>
    <xf numFmtId="0" fontId="20" fillId="4" borderId="0" xfId="7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20" fillId="0" borderId="2" xfId="9" applyFont="1" applyFill="1" applyBorder="1" applyAlignment="1">
      <alignment horizontal="left" vertical="center"/>
    </xf>
    <xf numFmtId="0" fontId="24" fillId="0" borderId="2" xfId="9" applyFont="1" applyFill="1" applyBorder="1" applyAlignment="1">
      <alignment vertical="center"/>
    </xf>
    <xf numFmtId="38" fontId="20" fillId="0" borderId="2" xfId="9" applyNumberFormat="1" applyFont="1" applyFill="1" applyBorder="1" applyAlignment="1">
      <alignment vertical="center"/>
    </xf>
    <xf numFmtId="0" fontId="17" fillId="0" borderId="0" xfId="7" applyFont="1" applyFill="1" applyAlignment="1">
      <alignment vertical="center"/>
    </xf>
    <xf numFmtId="0" fontId="26" fillId="2" borderId="0" xfId="10" applyFont="1" applyFill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0" fontId="26" fillId="0" borderId="0" xfId="2" applyFont="1" applyFill="1" applyAlignment="1">
      <alignment horizontal="left"/>
    </xf>
    <xf numFmtId="0" fontId="26" fillId="2" borderId="0" xfId="3" applyFont="1" applyFill="1" applyAlignment="1">
      <alignment vertical="center"/>
    </xf>
    <xf numFmtId="0" fontId="26" fillId="2" borderId="0" xfId="3" applyFont="1" applyFill="1" applyAlignment="1">
      <alignment vertical="center" wrapText="1"/>
    </xf>
    <xf numFmtId="166" fontId="26" fillId="2" borderId="0" xfId="3" applyNumberFormat="1" applyFont="1" applyFill="1" applyAlignment="1">
      <alignment vertical="center" wrapText="1"/>
    </xf>
    <xf numFmtId="167" fontId="26" fillId="2" borderId="0" xfId="3" applyNumberFormat="1" applyFont="1" applyFill="1" applyAlignment="1">
      <alignment vertical="center" wrapText="1"/>
    </xf>
    <xf numFmtId="0" fontId="26" fillId="2" borderId="0" xfId="3" applyFont="1" applyFill="1" applyAlignment="1">
      <alignment horizontal="center" vertical="center"/>
    </xf>
    <xf numFmtId="169" fontId="11" fillId="2" borderId="0" xfId="11" applyNumberFormat="1" applyFont="1" applyFill="1"/>
    <xf numFmtId="0" fontId="7" fillId="0" borderId="0" xfId="0" applyFont="1" applyAlignment="1">
      <alignment horizontal="left" vertical="center"/>
    </xf>
    <xf numFmtId="0" fontId="29" fillId="2" borderId="0" xfId="4" applyFont="1" applyFill="1" applyAlignment="1">
      <alignment vertical="center"/>
    </xf>
    <xf numFmtId="0" fontId="26" fillId="2" borderId="0" xfId="4" applyFont="1" applyFill="1" applyAlignment="1">
      <alignment horizontal="right" vertical="center"/>
    </xf>
    <xf numFmtId="0" fontId="26" fillId="2" borderId="0" xfId="4" applyFont="1" applyFill="1" applyAlignment="1">
      <alignment horizontal="left" vertical="center"/>
    </xf>
    <xf numFmtId="0" fontId="26" fillId="2" borderId="0" xfId="4" applyFont="1" applyFill="1" applyAlignment="1">
      <alignment horizontal="center" vertical="center" wrapText="1"/>
    </xf>
    <xf numFmtId="167" fontId="11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/>
    </xf>
    <xf numFmtId="167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7" fontId="26" fillId="2" borderId="0" xfId="2" applyNumberFormat="1" applyFont="1" applyFill="1" applyAlignment="1">
      <alignment vertical="center"/>
    </xf>
    <xf numFmtId="0" fontId="26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169" fontId="31" fillId="0" borderId="0" xfId="6" applyNumberFormat="1" applyFont="1" applyFill="1" applyAlignment="1">
      <alignment horizontal="center"/>
    </xf>
    <xf numFmtId="166" fontId="31" fillId="0" borderId="0" xfId="6" applyNumberFormat="1" applyFont="1" applyFill="1" applyAlignment="1">
      <alignment horizontal="center"/>
    </xf>
    <xf numFmtId="167" fontId="19" fillId="0" borderId="0" xfId="6" applyNumberFormat="1" applyFont="1" applyFill="1" applyAlignment="1">
      <alignment horizontal="left"/>
    </xf>
    <xf numFmtId="169" fontId="23" fillId="0" borderId="0" xfId="6" applyNumberFormat="1" applyFont="1" applyFill="1" applyAlignment="1">
      <alignment vertical="center"/>
    </xf>
    <xf numFmtId="166" fontId="22" fillId="0" borderId="0" xfId="7" applyNumberFormat="1" applyFont="1" applyFill="1" applyAlignment="1">
      <alignment horizontal="center" vertical="center"/>
    </xf>
    <xf numFmtId="167" fontId="22" fillId="0" borderId="0" xfId="7" applyNumberFormat="1" applyFont="1" applyFill="1" applyAlignment="1">
      <alignment horizontal="left" vertical="center"/>
    </xf>
    <xf numFmtId="0" fontId="32" fillId="0" borderId="0" xfId="6" applyFont="1" applyFill="1" applyBorder="1" applyAlignment="1">
      <alignment horizontal="left" vertical="center"/>
    </xf>
    <xf numFmtId="0" fontId="33" fillId="0" borderId="0" xfId="7" applyFont="1" applyFill="1" applyAlignment="1">
      <alignment vertical="center"/>
    </xf>
    <xf numFmtId="38" fontId="12" fillId="0" borderId="0" xfId="7" applyNumberFormat="1" applyFont="1" applyFill="1" applyAlignment="1">
      <alignment vertical="center"/>
    </xf>
    <xf numFmtId="38" fontId="20" fillId="0" borderId="0" xfId="9" applyNumberFormat="1" applyFont="1" applyFill="1" applyBorder="1" applyAlignment="1">
      <alignment vertical="center"/>
    </xf>
    <xf numFmtId="169" fontId="32" fillId="0" borderId="0" xfId="6" applyNumberFormat="1" applyFont="1" applyFill="1" applyBorder="1" applyAlignment="1">
      <alignment vertical="center"/>
    </xf>
    <xf numFmtId="166" fontId="12" fillId="0" borderId="0" xfId="9" applyNumberFormat="1" applyFont="1" applyFill="1" applyAlignment="1">
      <alignment vertical="center"/>
    </xf>
    <xf numFmtId="167" fontId="34" fillId="0" borderId="0" xfId="6" applyNumberFormat="1" applyFont="1" applyFill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38" fontId="17" fillId="0" borderId="0" xfId="8" applyNumberFormat="1" applyFont="1" applyFill="1" applyAlignment="1">
      <alignment vertical="center"/>
    </xf>
    <xf numFmtId="0" fontId="30" fillId="0" borderId="0" xfId="0" applyFont="1" applyFill="1" applyBorder="1" applyAlignment="1">
      <alignment vertical="center"/>
    </xf>
    <xf numFmtId="169" fontId="17" fillId="0" borderId="0" xfId="7" applyNumberFormat="1" applyFont="1" applyFill="1" applyBorder="1" applyAlignment="1">
      <alignment vertical="center"/>
    </xf>
    <xf numFmtId="166" fontId="17" fillId="0" borderId="0" xfId="9" applyNumberFormat="1" applyFont="1" applyFill="1" applyAlignment="1">
      <alignment vertical="center"/>
    </xf>
    <xf numFmtId="167" fontId="17" fillId="0" borderId="0" xfId="9" applyNumberFormat="1" applyFont="1" applyFill="1" applyAlignment="1">
      <alignment horizontal="left" vertical="center"/>
    </xf>
    <xf numFmtId="49" fontId="35" fillId="0" borderId="0" xfId="8" applyNumberFormat="1" applyFont="1" applyFill="1" applyAlignment="1">
      <alignment vertical="center"/>
    </xf>
    <xf numFmtId="169" fontId="30" fillId="0" borderId="0" xfId="0" applyNumberFormat="1" applyFont="1" applyFill="1" applyBorder="1" applyAlignment="1">
      <alignment vertical="center"/>
    </xf>
    <xf numFmtId="0" fontId="17" fillId="0" borderId="0" xfId="7" applyFont="1" applyFill="1" applyAlignment="1">
      <alignment horizontal="left" vertical="center"/>
    </xf>
    <xf numFmtId="0" fontId="17" fillId="0" borderId="0" xfId="9" applyFont="1" applyFill="1" applyAlignment="1">
      <alignment vertical="center"/>
    </xf>
    <xf numFmtId="168" fontId="17" fillId="0" borderId="0" xfId="9" applyNumberFormat="1" applyFont="1" applyFill="1" applyAlignment="1">
      <alignment vertical="center"/>
    </xf>
    <xf numFmtId="169" fontId="17" fillId="0" borderId="0" xfId="9" applyNumberFormat="1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9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168" fontId="17" fillId="0" borderId="0" xfId="7" applyNumberFormat="1" applyFont="1" applyFill="1" applyAlignment="1">
      <alignment vertical="center"/>
    </xf>
    <xf numFmtId="169" fontId="17" fillId="0" borderId="0" xfId="7" applyNumberFormat="1" applyFont="1" applyFill="1" applyAlignment="1">
      <alignment vertical="center"/>
    </xf>
    <xf numFmtId="166" fontId="17" fillId="0" borderId="0" xfId="9" applyNumberFormat="1" applyFont="1" applyFill="1" applyBorder="1" applyAlignment="1">
      <alignment vertical="center"/>
    </xf>
    <xf numFmtId="0" fontId="17" fillId="0" borderId="0" xfId="9" applyFont="1" applyFill="1" applyAlignment="1">
      <alignment horizontal="left" vertical="center"/>
    </xf>
    <xf numFmtId="169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vertical="center"/>
    </xf>
    <xf numFmtId="167" fontId="8" fillId="0" borderId="0" xfId="7" applyNumberFormat="1" applyFont="1" applyFill="1" applyAlignment="1">
      <alignment horizontal="left" vertical="center"/>
    </xf>
    <xf numFmtId="49" fontId="36" fillId="0" borderId="0" xfId="0" applyNumberFormat="1" applyFont="1" applyFill="1" applyAlignment="1"/>
    <xf numFmtId="0" fontId="36" fillId="0" borderId="0" xfId="0" applyFont="1" applyFill="1" applyAlignment="1"/>
    <xf numFmtId="169" fontId="36" fillId="0" borderId="0" xfId="0" applyNumberFormat="1" applyFont="1" applyFill="1" applyAlignment="1"/>
    <xf numFmtId="166" fontId="36" fillId="0" borderId="0" xfId="0" applyNumberFormat="1" applyFont="1" applyFill="1" applyAlignment="1"/>
    <xf numFmtId="167" fontId="36" fillId="0" borderId="0" xfId="0" applyNumberFormat="1" applyFont="1" applyFill="1" applyAlignment="1"/>
    <xf numFmtId="0" fontId="37" fillId="0" borderId="0" xfId="0" applyFont="1" applyFill="1" applyAlignment="1"/>
    <xf numFmtId="170" fontId="25" fillId="2" borderId="4" xfId="1" applyNumberFormat="1" applyFont="1" applyFill="1" applyBorder="1" applyAlignment="1">
      <alignment horizontal="right" vertical="center"/>
    </xf>
    <xf numFmtId="164" fontId="20" fillId="0" borderId="2" xfId="1" applyFont="1" applyFill="1" applyBorder="1" applyAlignment="1">
      <alignment vertical="center"/>
    </xf>
    <xf numFmtId="170" fontId="38" fillId="2" borderId="4" xfId="1" applyNumberFormat="1" applyFont="1" applyFill="1" applyBorder="1" applyAlignment="1">
      <alignment horizontal="right" vertical="center"/>
    </xf>
    <xf numFmtId="164" fontId="38" fillId="2" borderId="4" xfId="1" applyFont="1" applyFill="1" applyBorder="1" applyAlignment="1">
      <alignment horizontal="right" vertical="center"/>
    </xf>
    <xf numFmtId="0" fontId="20" fillId="0" borderId="0" xfId="7" applyFont="1" applyFill="1" applyBorder="1" applyAlignment="1">
      <alignment horizontal="center" vertical="center"/>
    </xf>
    <xf numFmtId="0" fontId="20" fillId="0" borderId="0" xfId="7" applyFont="1" applyFill="1" applyAlignment="1">
      <alignment horizontal="center" vertical="center"/>
    </xf>
    <xf numFmtId="167" fontId="3" fillId="0" borderId="0" xfId="4" applyNumberFormat="1" applyFont="1" applyFill="1" applyAlignment="1">
      <alignment vertical="center" wrapText="1"/>
    </xf>
    <xf numFmtId="167" fontId="3" fillId="0" borderId="0" xfId="2" applyNumberFormat="1" applyFont="1" applyFill="1" applyAlignment="1">
      <alignment vertical="center"/>
    </xf>
    <xf numFmtId="171" fontId="27" fillId="0" borderId="0" xfId="10" applyNumberFormat="1" applyFont="1" applyFill="1" applyAlignment="1">
      <alignment horizontal="left" vertical="center"/>
    </xf>
    <xf numFmtId="3" fontId="20" fillId="0" borderId="1" xfId="7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left" vertical="center"/>
    </xf>
    <xf numFmtId="0" fontId="3" fillId="2" borderId="0" xfId="3" applyFont="1" applyFill="1" applyAlignment="1">
      <alignment horizontal="center" vertical="center" wrapText="1"/>
    </xf>
    <xf numFmtId="0" fontId="20" fillId="0" borderId="0" xfId="6" applyFont="1" applyFill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0" fontId="20" fillId="0" borderId="2" xfId="9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7" applyFont="1" applyFill="1" applyAlignment="1">
      <alignment horizontal="center" vertical="center"/>
    </xf>
    <xf numFmtId="0" fontId="9" fillId="2" borderId="0" xfId="4" applyFont="1" applyFill="1" applyAlignment="1">
      <alignment vertical="center"/>
    </xf>
    <xf numFmtId="172" fontId="20" fillId="0" borderId="1" xfId="7" applyNumberFormat="1" applyFont="1" applyFill="1" applyBorder="1" applyAlignment="1">
      <alignment horizontal="center" vertical="center"/>
    </xf>
    <xf numFmtId="164" fontId="20" fillId="0" borderId="1" xfId="1" applyFont="1" applyFill="1" applyBorder="1" applyAlignment="1">
      <alignment horizontal="center" vertical="center"/>
    </xf>
    <xf numFmtId="170" fontId="3" fillId="2" borderId="0" xfId="1" applyNumberFormat="1" applyFont="1" applyFill="1" applyAlignment="1">
      <alignment vertical="center" wrapText="1"/>
    </xf>
    <xf numFmtId="170" fontId="3" fillId="2" borderId="0" xfId="1" applyNumberFormat="1" applyFont="1" applyFill="1" applyAlignment="1">
      <alignment horizontal="center" vertical="center" wrapText="1"/>
    </xf>
    <xf numFmtId="170" fontId="15" fillId="0" borderId="0" xfId="1" applyNumberFormat="1" applyFont="1" applyAlignment="1">
      <alignment horizontal="center" vertical="center"/>
    </xf>
    <xf numFmtId="170" fontId="12" fillId="2" borderId="0" xfId="1" applyNumberFormat="1" applyFont="1" applyFill="1" applyAlignment="1">
      <alignment horizontal="center" vertical="center"/>
    </xf>
    <xf numFmtId="170" fontId="20" fillId="0" borderId="0" xfId="1" applyNumberFormat="1" applyFont="1" applyFill="1" applyAlignment="1"/>
    <xf numFmtId="170" fontId="22" fillId="0" borderId="0" xfId="1" applyNumberFormat="1" applyFont="1" applyFill="1" applyAlignment="1">
      <alignment horizontal="center" vertical="center"/>
    </xf>
    <xf numFmtId="170" fontId="20" fillId="3" borderId="3" xfId="1" applyNumberFormat="1" applyFont="1" applyFill="1" applyBorder="1" applyAlignment="1">
      <alignment horizontal="center" vertical="center"/>
    </xf>
    <xf numFmtId="170" fontId="40" fillId="0" borderId="1" xfId="1" applyNumberFormat="1" applyFont="1" applyFill="1" applyBorder="1" applyAlignment="1">
      <alignment horizontal="left" vertical="center"/>
    </xf>
    <xf numFmtId="170" fontId="8" fillId="0" borderId="0" xfId="1" applyNumberFormat="1" applyFont="1" applyFill="1" applyAlignment="1">
      <alignment vertical="center"/>
    </xf>
    <xf numFmtId="3" fontId="20" fillId="0" borderId="1" xfId="7" applyNumberFormat="1" applyFont="1" applyFill="1" applyBorder="1" applyAlignment="1">
      <alignment horizontal="left" vertical="center"/>
    </xf>
    <xf numFmtId="169" fontId="20" fillId="3" borderId="3" xfId="8" applyNumberFormat="1" applyFont="1" applyFill="1" applyBorder="1" applyAlignment="1">
      <alignment horizontal="center" vertical="center"/>
    </xf>
    <xf numFmtId="167" fontId="20" fillId="3" borderId="1" xfId="7" applyNumberFormat="1" applyFont="1" applyFill="1" applyBorder="1" applyAlignment="1">
      <alignment horizontal="center" vertical="center"/>
    </xf>
    <xf numFmtId="173" fontId="20" fillId="0" borderId="1" xfId="8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6" fontId="20" fillId="0" borderId="5" xfId="8" applyNumberFormat="1" applyFont="1" applyFill="1" applyBorder="1" applyAlignment="1">
      <alignment horizontal="center" vertical="center" wrapText="1"/>
    </xf>
    <xf numFmtId="166" fontId="20" fillId="0" borderId="6" xfId="8" applyNumberFormat="1" applyFont="1" applyFill="1" applyBorder="1" applyAlignment="1">
      <alignment horizontal="center" vertical="center" wrapText="1"/>
    </xf>
    <xf numFmtId="166" fontId="20" fillId="0" borderId="7" xfId="8" applyNumberFormat="1" applyFont="1" applyFill="1" applyBorder="1" applyAlignment="1">
      <alignment horizontal="center" vertical="center" wrapText="1"/>
    </xf>
    <xf numFmtId="0" fontId="20" fillId="0" borderId="5" xfId="8" quotePrefix="1" applyFont="1" applyFill="1" applyBorder="1" applyAlignment="1">
      <alignment horizontal="center" vertical="center"/>
    </xf>
    <xf numFmtId="0" fontId="20" fillId="0" borderId="6" xfId="8" quotePrefix="1" applyFont="1" applyFill="1" applyBorder="1" applyAlignment="1">
      <alignment horizontal="center" vertical="center"/>
    </xf>
    <xf numFmtId="0" fontId="20" fillId="0" borderId="7" xfId="8" quotePrefix="1" applyFont="1" applyFill="1" applyBorder="1" applyAlignment="1">
      <alignment horizontal="center" vertical="center"/>
    </xf>
    <xf numFmtId="0" fontId="9" fillId="2" borderId="0" xfId="4" applyFont="1" applyFill="1" applyAlignment="1">
      <alignment horizontal="center" vertical="center"/>
    </xf>
    <xf numFmtId="0" fontId="29" fillId="2" borderId="0" xfId="4" applyFont="1" applyFill="1" applyAlignment="1">
      <alignment horizontal="center" vertical="center"/>
    </xf>
    <xf numFmtId="0" fontId="20" fillId="0" borderId="5" xfId="8" applyFont="1" applyFill="1" applyBorder="1" applyAlignment="1">
      <alignment horizontal="center" vertical="center"/>
    </xf>
    <xf numFmtId="0" fontId="20" fillId="0" borderId="6" xfId="8" applyFont="1" applyFill="1" applyBorder="1" applyAlignment="1">
      <alignment horizontal="center" vertical="center"/>
    </xf>
    <xf numFmtId="0" fontId="20" fillId="0" borderId="7" xfId="8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</cellXfs>
  <cellStyles count="12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樣式 1" xfId="1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%20TB\ASUS%20Backup%2020190906\BRAZIL\BZ%20DOcs\20230324%201%20&#21103;&#26412;packing%20list-Sea-K6502ZC_20230323_G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Invoice"/>
      <sheetName val="Packing list"/>
      <sheetName val="Sheet2"/>
    </sheetNames>
    <sheetDataSet>
      <sheetData sheetId="0"/>
      <sheetData sheetId="1"/>
      <sheetData sheetId="2">
        <row r="1">
          <cell r="I1">
            <v>0</v>
          </cell>
        </row>
        <row r="2">
          <cell r="E2">
            <v>0</v>
          </cell>
          <cell r="F2">
            <v>0</v>
          </cell>
          <cell r="G2">
            <v>0</v>
          </cell>
          <cell r="I2">
            <v>0</v>
          </cell>
        </row>
        <row r="3">
          <cell r="E3">
            <v>0</v>
          </cell>
          <cell r="F3">
            <v>0</v>
          </cell>
          <cell r="G3">
            <v>0</v>
          </cell>
          <cell r="I3">
            <v>0</v>
          </cell>
        </row>
        <row r="4">
          <cell r="E4">
            <v>0</v>
          </cell>
          <cell r="G4">
            <v>0</v>
          </cell>
          <cell r="I4">
            <v>0</v>
          </cell>
        </row>
        <row r="5">
          <cell r="E5">
            <v>0</v>
          </cell>
          <cell r="F5" t="str">
            <v>Sea</v>
          </cell>
          <cell r="G5">
            <v>0</v>
          </cell>
          <cell r="I5">
            <v>0</v>
          </cell>
        </row>
        <row r="6">
          <cell r="E6">
            <v>0</v>
          </cell>
          <cell r="F6" t="str">
            <v>NANCHANG</v>
          </cell>
          <cell r="G6">
            <v>0</v>
          </cell>
          <cell r="I6">
            <v>0</v>
          </cell>
        </row>
        <row r="7">
          <cell r="E7">
            <v>0</v>
          </cell>
          <cell r="F7" t="str">
            <v>BR</v>
          </cell>
          <cell r="G7">
            <v>0</v>
          </cell>
          <cell r="I7">
            <v>0</v>
          </cell>
        </row>
        <row r="8">
          <cell r="E8">
            <v>0</v>
          </cell>
          <cell r="G8">
            <v>0</v>
          </cell>
          <cell r="I8">
            <v>0</v>
          </cell>
        </row>
        <row r="9">
          <cell r="E9">
            <v>0</v>
          </cell>
          <cell r="G9">
            <v>0</v>
          </cell>
          <cell r="I9">
            <v>0</v>
          </cell>
        </row>
        <row r="10">
          <cell r="I10">
            <v>0</v>
          </cell>
        </row>
        <row r="11">
          <cell r="E11" t="str">
            <v>HQPARTNO.</v>
          </cell>
          <cell r="F11" t="str">
            <v>ASUS Description</v>
          </cell>
          <cell r="G11" t="str">
            <v>Q'ty</v>
          </cell>
          <cell r="H11" t="str">
            <v>Contry</v>
          </cell>
          <cell r="I11" t="str">
            <v>NW(KG)</v>
          </cell>
        </row>
        <row r="12">
          <cell r="E12" t="str">
            <v>HQ20902122000</v>
          </cell>
          <cell r="F12" t="str">
            <v>NB6176AKA_SHIELDING_METAL_stamping_SSD2280_SCC</v>
          </cell>
          <cell r="G12">
            <v>100</v>
          </cell>
          <cell r="H12" t="str">
            <v>Brazil</v>
          </cell>
          <cell r="I12">
            <v>0.24399999999999999</v>
          </cell>
        </row>
        <row r="13">
          <cell r="E13" t="str">
            <v>HQ21311374000</v>
          </cell>
          <cell r="F13" t="str">
            <v>NB6176AAA_Battery_cable_70W_Cable_WTB_8 pin_18 mm_HuaSheng</v>
          </cell>
          <cell r="G13">
            <v>100</v>
          </cell>
          <cell r="H13" t="str">
            <v>Brazil</v>
          </cell>
          <cell r="I13">
            <v>7.5999999999999998E-2</v>
          </cell>
        </row>
        <row r="14">
          <cell r="E14" t="str">
            <v>HQ22016226000</v>
          </cell>
          <cell r="F14" t="str">
            <v>NB6176AAA_SD_FPC_cable_FPC_2_not include device_ZRXD,length:83mm</v>
          </cell>
          <cell r="G14">
            <v>100</v>
          </cell>
          <cell r="H14" t="str">
            <v>Brazil</v>
          </cell>
          <cell r="I14">
            <v>4.3999999999999997E-2</v>
          </cell>
        </row>
        <row r="15">
          <cell r="E15" t="str">
            <v>HQ22020973000</v>
          </cell>
          <cell r="F15" t="str">
            <v>NB6176AAA_TP_FFC_CABLE_FPC_ZIF_8 pin_101 mm_Jinkun</v>
          </cell>
          <cell r="G15">
            <v>100</v>
          </cell>
          <cell r="H15" t="str">
            <v>Brazil</v>
          </cell>
          <cell r="I15">
            <v>0.04</v>
          </cell>
        </row>
        <row r="16">
          <cell r="E16" t="str">
            <v>HQ22110962000</v>
          </cell>
          <cell r="F16" t="str">
            <v>Non-SELF-TAPPING_M2.0mm*L3.0mm_D4.0mm_T0.5mm_Cross 1_Flat head_Zinc plated_Black_Blue Nylok_Half-Circumference prevention_Inside_gerleng</v>
          </cell>
          <cell r="G16">
            <v>1800</v>
          </cell>
          <cell r="H16" t="str">
            <v>Brazil</v>
          </cell>
          <cell r="I16">
            <v>0.14940000000000001</v>
          </cell>
        </row>
        <row r="17">
          <cell r="E17" t="str">
            <v>HQ22111057000</v>
          </cell>
          <cell r="F17" t="str">
            <v>Non-SELF-TAPPING_M2.0mm*L2.5mm_D4.5mm_T0.5mm_Cross 0_Flat head_Zinc plated_Silver_Blue Nylok_Half-Circumference prevention_Inside_Yongji</v>
          </cell>
          <cell r="G17">
            <v>200</v>
          </cell>
          <cell r="H17" t="str">
            <v>Brazil</v>
          </cell>
          <cell r="I17">
            <v>2.0200000000000003E-2</v>
          </cell>
        </row>
        <row r="18">
          <cell r="E18" t="str">
            <v>HQ22111097000</v>
          </cell>
          <cell r="F18" t="str">
            <v>Non-SELF-TAPPING_M2.0*4.5 mm_0.6 mm_4 mm_Nylok_Black_Zn</v>
          </cell>
          <cell r="G18">
            <v>1700</v>
          </cell>
          <cell r="H18" t="str">
            <v>Brazil</v>
          </cell>
          <cell r="I18">
            <v>0.1938</v>
          </cell>
        </row>
        <row r="19">
          <cell r="E19" t="str">
            <v>HQ22111572000</v>
          </cell>
          <cell r="F19" t="str">
            <v>Non-SELF-TAPPING_M2.0mm*L4mm_D4.25mm_T0.3mm_Torx T5_Flat head_PVD_Black_Blue Nylok_Half-Circumference prevention_Outlook_gerleng</v>
          </cell>
          <cell r="G19">
            <v>900</v>
          </cell>
          <cell r="H19" t="str">
            <v>Brazil</v>
          </cell>
          <cell r="I19">
            <v>9.3599999999999989E-2</v>
          </cell>
        </row>
        <row r="20">
          <cell r="E20" t="str">
            <v>HQ22281303000</v>
          </cell>
          <cell r="F20" t="str">
            <v>NB3586AA_Supplementary material（Assembly）_WLAN_MYLAR</v>
          </cell>
          <cell r="G20">
            <v>100</v>
          </cell>
          <cell r="H20" t="str">
            <v>Brazil</v>
          </cell>
          <cell r="I20">
            <v>0.02</v>
          </cell>
        </row>
        <row r="21">
          <cell r="E21" t="str">
            <v>HQ22282029000</v>
          </cell>
          <cell r="F21" t="str">
            <v>NB6176AAA_Supplementary material（Assembly）_MB_BOT_AL_ABSORBER_hengkun</v>
          </cell>
          <cell r="G21">
            <v>100</v>
          </cell>
          <cell r="H21" t="str">
            <v>Brazil</v>
          </cell>
          <cell r="I21">
            <v>0.05</v>
          </cell>
        </row>
        <row r="22">
          <cell r="E22" t="str">
            <v>HQ22282030000</v>
          </cell>
          <cell r="F22" t="str">
            <v>NB6176AAA_Supplementary material（Assembly）_USB_BOT_AL_ABSORBER_hengkun</v>
          </cell>
          <cell r="G22">
            <v>100</v>
          </cell>
          <cell r="H22" t="str">
            <v>Brazil</v>
          </cell>
          <cell r="I22">
            <v>0.05</v>
          </cell>
        </row>
        <row r="23">
          <cell r="E23" t="str">
            <v>HQ22282127000</v>
          </cell>
          <cell r="F23" t="str">
            <v>NB6226AAA_Supplementary material（Assembly）_GPU_BOT_ABSORBER_H_DNMT</v>
          </cell>
          <cell r="G23">
            <v>100</v>
          </cell>
          <cell r="H23" t="str">
            <v>Brazil</v>
          </cell>
          <cell r="I23">
            <v>0.05</v>
          </cell>
        </row>
        <row r="24">
          <cell r="E24" t="str">
            <v>HQ22282209000</v>
          </cell>
          <cell r="F24" t="str">
            <v>NB6176AAA_Supplementary material（Assembly）_TP_CONN_MYLAR_DNMT</v>
          </cell>
          <cell r="G24">
            <v>100</v>
          </cell>
          <cell r="H24" t="str">
            <v>Brazil</v>
          </cell>
          <cell r="I24">
            <v>5.0000000000000001E-3</v>
          </cell>
        </row>
        <row r="25">
          <cell r="E25" t="str">
            <v>HQ22282257000</v>
          </cell>
          <cell r="F25" t="str">
            <v>NB6177AAA_Supplementary material（Assembly）_al_foil_usb_96w_hengkun</v>
          </cell>
          <cell r="G25">
            <v>100</v>
          </cell>
          <cell r="H25" t="str">
            <v>Brazil</v>
          </cell>
          <cell r="I25">
            <v>5.0000000000000001E-3</v>
          </cell>
        </row>
        <row r="26">
          <cell r="E26" t="str">
            <v>HQ2228234F000</v>
          </cell>
          <cell r="F26" t="str">
            <v>NB6176AAA_Supplementary material（Assembly）_FAN2_UP_GASKET_hengkun</v>
          </cell>
          <cell r="G26">
            <v>100</v>
          </cell>
          <cell r="H26" t="str">
            <v>Brazil</v>
          </cell>
          <cell r="I26">
            <v>5.0000000000000001E-3</v>
          </cell>
        </row>
        <row r="27">
          <cell r="E27" t="str">
            <v>HQ222823A4000</v>
          </cell>
          <cell r="F27" t="str">
            <v>NB6226AAA_Supplementary material（Assembly）_emc_al_mylar_V2_hengkun</v>
          </cell>
          <cell r="G27">
            <v>100</v>
          </cell>
          <cell r="H27" t="str">
            <v>Brazil</v>
          </cell>
          <cell r="I27">
            <v>0.1</v>
          </cell>
        </row>
        <row r="28">
          <cell r="E28" t="str">
            <v>HQ60107950001</v>
          </cell>
          <cell r="F28" t="str">
            <v>(SKD)NB6226B_Color Box_Assembly Box_488*310*65mm_E FLUTE_2C_NA_GIFT BOX FOR K6502_15000-13280000_YUTO</v>
          </cell>
          <cell r="G28">
            <v>100</v>
          </cell>
          <cell r="H28" t="str">
            <v>Brazil</v>
          </cell>
          <cell r="I28">
            <v>89.7</v>
          </cell>
        </row>
        <row r="29">
          <cell r="E29" t="str">
            <v>HQ60434879000</v>
          </cell>
          <cell r="F29" t="str">
            <v>Printed label_35*16mm_50#white PET_1C_PP_volumed_SICKER LABEL WW-BZ FOR ANTIBACTERIAL_15100-2540M000_YUTO</v>
          </cell>
          <cell r="G29">
            <v>100</v>
          </cell>
          <cell r="H29" t="str">
            <v>Brazil</v>
          </cell>
          <cell r="I29">
            <v>0.01</v>
          </cell>
        </row>
        <row r="30">
          <cell r="E30" t="str">
            <v>HQ60900014001</v>
          </cell>
          <cell r="F30" t="str">
            <v>(SKD)NB6226B_Non-woven bag_389*340mm_40 g_PET_PE_1C_Hiraguchi bag_15160-03780000_NON-WOVEN BAG FOR X507</v>
          </cell>
          <cell r="G30">
            <v>100</v>
          </cell>
          <cell r="H30" t="str">
            <v>Brazil</v>
          </cell>
          <cell r="I30">
            <v>1.046</v>
          </cell>
        </row>
        <row r="31">
          <cell r="E31" t="str">
            <v>HQ20331238000</v>
          </cell>
          <cell r="F31" t="str">
            <v>NB6176AAA_Speaker Box_18phi_1.5w/8Ω_HX_None_HONG XI</v>
          </cell>
          <cell r="G31">
            <v>100</v>
          </cell>
          <cell r="H31" t="str">
            <v>Brazil</v>
          </cell>
          <cell r="I31">
            <v>1.85</v>
          </cell>
        </row>
        <row r="32">
          <cell r="E32" t="str">
            <v>HQ20604918000</v>
          </cell>
          <cell r="F32" t="str">
            <v>NB6176AAA_Antenna assembbly(Inside)_INNOWAVE WiFi Aux Antenna_Other_2.4G+5G_cable+PCB</v>
          </cell>
          <cell r="G32">
            <v>100</v>
          </cell>
          <cell r="H32" t="str">
            <v>Brazil</v>
          </cell>
          <cell r="I32">
            <v>0.2</v>
          </cell>
        </row>
        <row r="33">
          <cell r="E33" t="str">
            <v>HQ20604919000</v>
          </cell>
          <cell r="F33" t="str">
            <v>NB6176AAA_Antenna assembbly(Inside)_INNOWAVE WiFi Main Antenna_Other_2.4G+5G_cable+PCB</v>
          </cell>
          <cell r="G33">
            <v>100</v>
          </cell>
          <cell r="H33" t="str">
            <v>Brazil</v>
          </cell>
          <cell r="I33">
            <v>0.1</v>
          </cell>
        </row>
        <row r="34">
          <cell r="E34" t="str">
            <v>HQ20731361000</v>
          </cell>
          <cell r="F34" t="str">
            <v>NB6226AAA_D COVER(ASSEMBLY)_D_COVER_ADL_ASSY_BLUE_Without antenna_Nanchang Chunqiu</v>
          </cell>
          <cell r="G34">
            <v>100</v>
          </cell>
          <cell r="H34" t="str">
            <v>Brazil</v>
          </cell>
          <cell r="I34">
            <v>19.100000000000001</v>
          </cell>
        </row>
        <row r="35">
          <cell r="E35" t="str">
            <v>HQ2090215Z000</v>
          </cell>
          <cell r="F35" t="str">
            <v>NB6226AAA_BKT_METAL_stamping_MB_IRON_V2_SCC</v>
          </cell>
          <cell r="G35">
            <v>100</v>
          </cell>
          <cell r="H35" t="str">
            <v>Brazil</v>
          </cell>
          <cell r="I35">
            <v>0.24399999999999999</v>
          </cell>
        </row>
        <row r="36">
          <cell r="E36" t="str">
            <v>HQ20902161000</v>
          </cell>
          <cell r="F36" t="str">
            <v>NB6226AAA_MB_IRON_R_BKT_METAL_stamping_SGCC_SCC</v>
          </cell>
          <cell r="G36">
            <v>100</v>
          </cell>
          <cell r="H36" t="str">
            <v>Brazil</v>
          </cell>
          <cell r="I36">
            <v>0.17499999999999999</v>
          </cell>
        </row>
        <row r="37">
          <cell r="E37" t="str">
            <v>HQ20902170000</v>
          </cell>
          <cell r="F37" t="str">
            <v>NB6226AAA_DDR_shielding_METAL_stamping_SUS430_V2_SCC</v>
          </cell>
          <cell r="G37">
            <v>100</v>
          </cell>
          <cell r="H37" t="str">
            <v>Brazil</v>
          </cell>
          <cell r="I37">
            <v>1.9739999999999998</v>
          </cell>
        </row>
        <row r="38">
          <cell r="E38" t="str">
            <v>HQ22020969000</v>
          </cell>
          <cell r="F38" t="str">
            <v>NB6176AAA_USB_FFC_CABLE_FPC_ZIF_18 pin_99.5 mm_Jinkun</v>
          </cell>
          <cell r="G38">
            <v>100</v>
          </cell>
          <cell r="H38" t="str">
            <v>Brazil</v>
          </cell>
          <cell r="I38">
            <v>0.06</v>
          </cell>
        </row>
        <row r="39">
          <cell r="E39" t="str">
            <v>HQ22282043000</v>
          </cell>
          <cell r="F39" t="str">
            <v>NB6176AAA_Supplementary material（Assembly）_D_BATT_SPONGE_50W_DNMT</v>
          </cell>
          <cell r="G39">
            <v>100</v>
          </cell>
          <cell r="H39" t="str">
            <v>Brazil</v>
          </cell>
          <cell r="I39">
            <v>0.4</v>
          </cell>
        </row>
        <row r="40">
          <cell r="E40" t="str">
            <v>HQ22282205000</v>
          </cell>
          <cell r="F40" t="str">
            <v>NB6226AAA_Supplementary material（Assembly）_GPU_BOT_ABSORBER_V_hengkun</v>
          </cell>
          <cell r="G40">
            <v>100</v>
          </cell>
          <cell r="H40" t="str">
            <v>Brazil</v>
          </cell>
          <cell r="I40">
            <v>5.0000000000000001E-3</v>
          </cell>
        </row>
        <row r="41">
          <cell r="E41" t="str">
            <v>HQ2228234D000</v>
          </cell>
          <cell r="F41" t="str">
            <v>NB6176AAA_Supplementary material（Assembly）_FAN2_RIGHT_GASKET_hengkun</v>
          </cell>
          <cell r="G41">
            <v>100</v>
          </cell>
          <cell r="H41" t="str">
            <v>Brazil</v>
          </cell>
          <cell r="I41">
            <v>5.0000000000000001E-3</v>
          </cell>
        </row>
        <row r="42">
          <cell r="E42" t="str">
            <v>HQ60407363000</v>
          </cell>
          <cell r="F42" t="str">
            <v>Printed label_26.5*8mm_50#PET_1C_Lamination_Printed_volumed_15100-11719000_SN label_Delong</v>
          </cell>
          <cell r="G42">
            <v>100</v>
          </cell>
          <cell r="H42" t="str">
            <v>Brazil</v>
          </cell>
          <cell r="I42">
            <v>1.0000000000000001E-5</v>
          </cell>
        </row>
        <row r="43">
          <cell r="E43" t="str">
            <v>HQ60431491000</v>
          </cell>
          <cell r="F43" t="str">
            <v>Printed label_18*18mm_75#PL3897_4C_卷状_INTEL CORE I5 11TH_343076-001_ML10000079902</v>
          </cell>
          <cell r="G43">
            <v>100</v>
          </cell>
          <cell r="H43" t="str">
            <v>Brazil</v>
          </cell>
          <cell r="I43">
            <v>0.03</v>
          </cell>
        </row>
        <row r="44">
          <cell r="E44" t="str">
            <v>HQ60433616000</v>
          </cell>
          <cell r="F44" t="str">
            <v>Printed label_20*14mm_25#PET_2C_NA_2R Grid glue_volumed_opp film_	15100-18050100_YUTO</v>
          </cell>
          <cell r="G44">
            <v>100</v>
          </cell>
          <cell r="H44" t="str">
            <v>Brazil</v>
          </cell>
          <cell r="I44">
            <v>7.4999999999999997E-3</v>
          </cell>
        </row>
        <row r="45">
          <cell r="E45" t="str">
            <v>HQ60434489000</v>
          </cell>
          <cell r="F45" t="str">
            <v>Printed label_130x110mm_120g Yellow kraft paper_56#2R Pearlescent film_180#Releaseliner_4C_Matt Oil_non-volumed_VIVOBOOK STICKERS COOL_V5.0_15100-20216200_CymMetrik</v>
          </cell>
          <cell r="G45">
            <v>100</v>
          </cell>
          <cell r="H45" t="str">
            <v>Brazil</v>
          </cell>
          <cell r="I45">
            <v>1.38</v>
          </cell>
        </row>
        <row r="46">
          <cell r="E46" t="str">
            <v>HQ60434868000</v>
          </cell>
          <cell r="F46" t="str">
            <v>Printed label_38.7x25mm_50#white PET_1C_volumed_ANATEL LB AX211.NGWG.NV GARFIELD PEAK2X2_15100-23573000_YUTO</v>
          </cell>
          <cell r="G46">
            <v>300</v>
          </cell>
          <cell r="H46" t="str">
            <v>Brazil</v>
          </cell>
          <cell r="I46">
            <v>0.03</v>
          </cell>
        </row>
        <row r="47">
          <cell r="E47" t="str">
            <v>HQ60434895000</v>
          </cell>
          <cell r="F47" t="str">
            <v>Printed label_18*16.875mm_BRADY S3249_4C_volumed_NVIDIA GEFORCE RTX STUDIO LB/ V1.0_BRADY_736-0002-001_15100-0878Y000</v>
          </cell>
          <cell r="G47">
            <v>100</v>
          </cell>
          <cell r="H47" t="str">
            <v>Brazil</v>
          </cell>
          <cell r="I47">
            <v>0.01</v>
          </cell>
        </row>
        <row r="48">
          <cell r="E48" t="str">
            <v>HQ604351WL000</v>
          </cell>
          <cell r="F48" t="str">
            <v>Printed label_76*55mm_50#PET_1C_matte film_volumed_K6502Z PALM REST LABEL BZ_V1.0 (IPS)_15100-2661F000_YUTO</v>
          </cell>
          <cell r="G48">
            <v>100</v>
          </cell>
          <cell r="H48" t="str">
            <v>Brazil</v>
          </cell>
          <cell r="I48">
            <v>0.01</v>
          </cell>
        </row>
        <row r="49">
          <cell r="E49" t="str">
            <v>HQ60701355001</v>
          </cell>
          <cell r="F49" t="str">
            <v>(SKD)NB2551_Warranty card_Fold_105*148mm_80g semi_woodfree paper_1C_BRAZIL_LC_V7.0_BP18456_16P_15220-046S0700_Nan Chang Forwards</v>
          </cell>
          <cell r="G49">
            <v>100</v>
          </cell>
          <cell r="H49" t="str">
            <v>Brazil</v>
          </cell>
          <cell r="I49">
            <v>0.93699999999999983</v>
          </cell>
        </row>
        <row r="50">
          <cell r="E50" t="str">
            <v>HQ607266WN001</v>
          </cell>
          <cell r="F50" t="str">
            <v>(SKD)NB6226B_Manual_Saddle-stitched_148*105mm_80g semi-woodfree paper_1C_BP19928 K6502Z USER'S MANUAL_V1.0_15060-22FS0000_YUTO</v>
          </cell>
          <cell r="G50">
            <v>100</v>
          </cell>
          <cell r="H50" t="str">
            <v>Brazil</v>
          </cell>
          <cell r="I50">
            <v>0.55000000000000004</v>
          </cell>
        </row>
        <row r="51">
          <cell r="E51" t="str">
            <v>HQ60840163001</v>
          </cell>
          <cell r="F51" t="str">
            <v>(SKD)NB6226B_Keyboard film_360*233mm_PP_PE_K6502_ANTI-DUST_WOOL-SHEET_15010-00590000</v>
          </cell>
          <cell r="G51">
            <v>100</v>
          </cell>
          <cell r="H51" t="str">
            <v>Brazil</v>
          </cell>
          <cell r="I51">
            <v>0.41299999999999998</v>
          </cell>
        </row>
        <row r="52">
          <cell r="E52" t="str">
            <v>HQ61280080000</v>
          </cell>
          <cell r="F52" t="str">
            <v>NB3015ND_Power cord_BraziL_0.9 m_Black_250 V_14009-00060600_L65AC040-NB-R_luxshare</v>
          </cell>
          <cell r="G52">
            <v>100</v>
          </cell>
          <cell r="H52" t="str">
            <v>Brazil</v>
          </cell>
          <cell r="I52">
            <v>10</v>
          </cell>
        </row>
        <row r="53">
          <cell r="E53" t="str">
            <v>HQ3198035X000</v>
          </cell>
          <cell r="F53" t="str">
            <v>K6502ZC IO BD//SKD</v>
          </cell>
          <cell r="G53">
            <v>100</v>
          </cell>
          <cell r="H53" t="str">
            <v>Brazil</v>
          </cell>
          <cell r="I53">
            <v>1</v>
          </cell>
        </row>
        <row r="54">
          <cell r="E54" t="str">
            <v>HQ3198035Y000</v>
          </cell>
          <cell r="F54" t="str">
            <v>K6502ZC CARD READER BD</v>
          </cell>
          <cell r="G54">
            <v>100</v>
          </cell>
          <cell r="H54" t="str">
            <v>Brazil</v>
          </cell>
          <cell r="I54">
            <v>1</v>
          </cell>
        </row>
        <row r="55">
          <cell r="E55" t="str">
            <v>HQ23300405007</v>
          </cell>
          <cell r="F55" t="str">
            <v>(FT)NB6226AAA_70 mm*70 mm*7.2 mm_6000 rpm_6 W_FCN</v>
          </cell>
          <cell r="G55">
            <v>100</v>
          </cell>
          <cell r="H55" t="str">
            <v>Brazil</v>
          </cell>
          <cell r="I55">
            <v>4.4000000000000004</v>
          </cell>
        </row>
        <row r="56">
          <cell r="E56" t="str">
            <v>HQ23300377007</v>
          </cell>
          <cell r="F56" t="str">
            <v>(FT)NB6176AAA_80 mm*74 mm*7.2 mm_5000 rpm_6 W_FCN</v>
          </cell>
          <cell r="G56">
            <v>100</v>
          </cell>
          <cell r="H56" t="str">
            <v>Brazil</v>
          </cell>
          <cell r="I56">
            <v>5.0999999999999996</v>
          </cell>
        </row>
        <row r="57">
          <cell r="E57" t="str">
            <v>HQ23310698007</v>
          </cell>
          <cell r="F57" t="str">
            <v>(FT)NB6226AAA_Cooling module_With heat pipe_Without fan</v>
          </cell>
          <cell r="G57">
            <v>100</v>
          </cell>
          <cell r="H57" t="str">
            <v>Brazil</v>
          </cell>
          <cell r="I57">
            <v>9.8000000000000007</v>
          </cell>
        </row>
        <row r="58">
          <cell r="E58" t="str">
            <v>HQ3198035W007</v>
          </cell>
          <cell r="F58" t="str">
            <v>K6502ZC MB I5-12450H 16G//SKD-OSS</v>
          </cell>
          <cell r="G58">
            <v>100</v>
          </cell>
          <cell r="H58" t="str">
            <v>Brazil</v>
          </cell>
          <cell r="I58">
            <v>17</v>
          </cell>
        </row>
        <row r="59">
          <cell r="E59" t="str">
            <v>HQ3198034P007</v>
          </cell>
          <cell r="F59" t="str">
            <v>K6502ZC-2B KB MODULE//</v>
          </cell>
          <cell r="G59">
            <v>100</v>
          </cell>
          <cell r="H59" t="str">
            <v>Brazil</v>
          </cell>
          <cell r="I59">
            <v>34</v>
          </cell>
        </row>
        <row r="60">
          <cell r="E60" t="str">
            <v>HQ319602B5007</v>
          </cell>
          <cell r="F60" t="str">
            <v>K6502ZC-2B FHD VIPS LCD MODULE//SKD-OSS</v>
          </cell>
          <cell r="G60">
            <v>100</v>
          </cell>
          <cell r="H60" t="str">
            <v>Brazil</v>
          </cell>
          <cell r="I60">
            <v>66.5</v>
          </cell>
        </row>
        <row r="61">
          <cell r="E61">
            <v>0</v>
          </cell>
          <cell r="F61">
            <v>0</v>
          </cell>
          <cell r="G61">
            <v>9300</v>
          </cell>
          <cell r="H61">
            <v>0</v>
          </cell>
          <cell r="I61">
            <v>268.18251000000004</v>
          </cell>
        </row>
        <row r="62">
          <cell r="E62">
            <v>0</v>
          </cell>
          <cell r="G62">
            <v>0</v>
          </cell>
          <cell r="H62">
            <v>0</v>
          </cell>
          <cell r="I62">
            <v>0</v>
          </cell>
        </row>
        <row r="63">
          <cell r="E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E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E66">
            <v>0</v>
          </cell>
          <cell r="G66">
            <v>0</v>
          </cell>
          <cell r="H66">
            <v>0</v>
          </cell>
          <cell r="I66">
            <v>0</v>
          </cell>
        </row>
        <row r="67">
          <cell r="E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E68">
            <v>0</v>
          </cell>
          <cell r="G68">
            <v>0</v>
          </cell>
          <cell r="H68">
            <v>0</v>
          </cell>
          <cell r="I68">
            <v>0</v>
          </cell>
        </row>
        <row r="69">
          <cell r="E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E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E71">
            <v>0</v>
          </cell>
          <cell r="G71">
            <v>0</v>
          </cell>
          <cell r="H71">
            <v>0</v>
          </cell>
          <cell r="I71">
            <v>0</v>
          </cell>
        </row>
        <row r="72">
          <cell r="E72">
            <v>0</v>
          </cell>
          <cell r="G72">
            <v>0</v>
          </cell>
          <cell r="H72">
            <v>0</v>
          </cell>
          <cell r="I72">
            <v>0</v>
          </cell>
        </row>
        <row r="73">
          <cell r="E73">
            <v>0</v>
          </cell>
          <cell r="G73">
            <v>0</v>
          </cell>
        </row>
        <row r="74">
          <cell r="E74">
            <v>0</v>
          </cell>
          <cell r="G74">
            <v>0</v>
          </cell>
        </row>
        <row r="75">
          <cell r="E75">
            <v>0</v>
          </cell>
          <cell r="G75">
            <v>0</v>
          </cell>
        </row>
        <row r="76">
          <cell r="E76">
            <v>0</v>
          </cell>
          <cell r="G76">
            <v>0</v>
          </cell>
        </row>
        <row r="77">
          <cell r="E77">
            <v>0</v>
          </cell>
          <cell r="G77">
            <v>0</v>
          </cell>
        </row>
        <row r="78">
          <cell r="E78">
            <v>0</v>
          </cell>
          <cell r="G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工作表1">
    <pageSetUpPr fitToPage="1"/>
  </sheetPr>
  <dimension ref="A1:O67"/>
  <sheetViews>
    <sheetView tabSelected="1" topLeftCell="G1" zoomScale="85" zoomScaleNormal="85" workbookViewId="0">
      <selection activeCell="O18" sqref="O18"/>
    </sheetView>
  </sheetViews>
  <sheetFormatPr defaultColWidth="8.875" defaultRowHeight="15.75"/>
  <cols>
    <col min="1" max="1" width="17.875" style="43" customWidth="1"/>
    <col min="2" max="2" width="24.875" style="43" customWidth="1"/>
    <col min="3" max="3" width="19.625" style="123" customWidth="1"/>
    <col min="4" max="4" width="11.5" style="135" customWidth="1"/>
    <col min="5" max="5" width="14.125" style="28" bestFit="1" customWidth="1"/>
    <col min="6" max="6" width="14.125" style="28" customWidth="1"/>
    <col min="7" max="7" width="15.625" style="28" bestFit="1" customWidth="1"/>
    <col min="8" max="8" width="23.125" style="28" customWidth="1"/>
    <col min="9" max="9" width="15.5" style="28" customWidth="1"/>
    <col min="10" max="10" width="22.125" style="28" customWidth="1"/>
    <col min="11" max="11" width="12.375" style="44" customWidth="1"/>
    <col min="12" max="12" width="8.875" style="28"/>
    <col min="13" max="13" width="11.25" style="28" bestFit="1" customWidth="1"/>
    <col min="14" max="228" width="8.875" style="28"/>
    <col min="229" max="229" width="17.875" style="28" customWidth="1"/>
    <col min="230" max="230" width="24.875" style="28" customWidth="1"/>
    <col min="231" max="231" width="19.625" style="28" bestFit="1" customWidth="1"/>
    <col min="232" max="232" width="11.5" style="28" customWidth="1"/>
    <col min="233" max="233" width="14.125" style="28" bestFit="1" customWidth="1"/>
    <col min="234" max="234" width="15.625" style="28" bestFit="1" customWidth="1"/>
    <col min="235" max="235" width="14.125" style="28" bestFit="1" customWidth="1"/>
    <col min="236" max="236" width="15.5" style="28" customWidth="1"/>
    <col min="237" max="237" width="22.125" style="28" customWidth="1"/>
    <col min="238" max="238" width="12.375" style="28" customWidth="1"/>
    <col min="239" max="484" width="8.875" style="28"/>
    <col min="485" max="485" width="17.875" style="28" customWidth="1"/>
    <col min="486" max="486" width="24.875" style="28" customWidth="1"/>
    <col min="487" max="487" width="19.625" style="28" bestFit="1" customWidth="1"/>
    <col min="488" max="488" width="11.5" style="28" customWidth="1"/>
    <col min="489" max="489" width="14.125" style="28" bestFit="1" customWidth="1"/>
    <col min="490" max="490" width="15.625" style="28" bestFit="1" customWidth="1"/>
    <col min="491" max="491" width="14.125" style="28" bestFit="1" customWidth="1"/>
    <col min="492" max="492" width="15.5" style="28" customWidth="1"/>
    <col min="493" max="493" width="22.125" style="28" customWidth="1"/>
    <col min="494" max="494" width="12.375" style="28" customWidth="1"/>
    <col min="495" max="740" width="8.875" style="28"/>
    <col min="741" max="741" width="17.875" style="28" customWidth="1"/>
    <col min="742" max="742" width="24.875" style="28" customWidth="1"/>
    <col min="743" max="743" width="19.625" style="28" bestFit="1" customWidth="1"/>
    <col min="744" max="744" width="11.5" style="28" customWidth="1"/>
    <col min="745" max="745" width="14.125" style="28" bestFit="1" customWidth="1"/>
    <col min="746" max="746" width="15.625" style="28" bestFit="1" customWidth="1"/>
    <col min="747" max="747" width="14.125" style="28" bestFit="1" customWidth="1"/>
    <col min="748" max="748" width="15.5" style="28" customWidth="1"/>
    <col min="749" max="749" width="22.125" style="28" customWidth="1"/>
    <col min="750" max="750" width="12.375" style="28" customWidth="1"/>
    <col min="751" max="996" width="8.875" style="28"/>
    <col min="997" max="997" width="17.875" style="28" customWidth="1"/>
    <col min="998" max="998" width="24.875" style="28" customWidth="1"/>
    <col min="999" max="999" width="19.625" style="28" bestFit="1" customWidth="1"/>
    <col min="1000" max="1000" width="11.5" style="28" customWidth="1"/>
    <col min="1001" max="1001" width="14.125" style="28" bestFit="1" customWidth="1"/>
    <col min="1002" max="1002" width="15.625" style="28" bestFit="1" customWidth="1"/>
    <col min="1003" max="1003" width="14.125" style="28" bestFit="1" customWidth="1"/>
    <col min="1004" max="1004" width="15.5" style="28" customWidth="1"/>
    <col min="1005" max="1005" width="22.125" style="28" customWidth="1"/>
    <col min="1006" max="1006" width="12.375" style="28" customWidth="1"/>
    <col min="1007" max="1252" width="8.875" style="28"/>
    <col min="1253" max="1253" width="17.875" style="28" customWidth="1"/>
    <col min="1254" max="1254" width="24.875" style="28" customWidth="1"/>
    <col min="1255" max="1255" width="19.625" style="28" bestFit="1" customWidth="1"/>
    <col min="1256" max="1256" width="11.5" style="28" customWidth="1"/>
    <col min="1257" max="1257" width="14.125" style="28" bestFit="1" customWidth="1"/>
    <col min="1258" max="1258" width="15.625" style="28" bestFit="1" customWidth="1"/>
    <col min="1259" max="1259" width="14.125" style="28" bestFit="1" customWidth="1"/>
    <col min="1260" max="1260" width="15.5" style="28" customWidth="1"/>
    <col min="1261" max="1261" width="22.125" style="28" customWidth="1"/>
    <col min="1262" max="1262" width="12.375" style="28" customWidth="1"/>
    <col min="1263" max="1508" width="8.875" style="28"/>
    <col min="1509" max="1509" width="17.875" style="28" customWidth="1"/>
    <col min="1510" max="1510" width="24.875" style="28" customWidth="1"/>
    <col min="1511" max="1511" width="19.625" style="28" bestFit="1" customWidth="1"/>
    <col min="1512" max="1512" width="11.5" style="28" customWidth="1"/>
    <col min="1513" max="1513" width="14.125" style="28" bestFit="1" customWidth="1"/>
    <col min="1514" max="1514" width="15.625" style="28" bestFit="1" customWidth="1"/>
    <col min="1515" max="1515" width="14.125" style="28" bestFit="1" customWidth="1"/>
    <col min="1516" max="1516" width="15.5" style="28" customWidth="1"/>
    <col min="1517" max="1517" width="22.125" style="28" customWidth="1"/>
    <col min="1518" max="1518" width="12.375" style="28" customWidth="1"/>
    <col min="1519" max="1764" width="8.875" style="28"/>
    <col min="1765" max="1765" width="17.875" style="28" customWidth="1"/>
    <col min="1766" max="1766" width="24.875" style="28" customWidth="1"/>
    <col min="1767" max="1767" width="19.625" style="28" bestFit="1" customWidth="1"/>
    <col min="1768" max="1768" width="11.5" style="28" customWidth="1"/>
    <col min="1769" max="1769" width="14.125" style="28" bestFit="1" customWidth="1"/>
    <col min="1770" max="1770" width="15.625" style="28" bestFit="1" customWidth="1"/>
    <col min="1771" max="1771" width="14.125" style="28" bestFit="1" customWidth="1"/>
    <col min="1772" max="1772" width="15.5" style="28" customWidth="1"/>
    <col min="1773" max="1773" width="22.125" style="28" customWidth="1"/>
    <col min="1774" max="1774" width="12.375" style="28" customWidth="1"/>
    <col min="1775" max="2020" width="8.875" style="28"/>
    <col min="2021" max="2021" width="17.875" style="28" customWidth="1"/>
    <col min="2022" max="2022" width="24.875" style="28" customWidth="1"/>
    <col min="2023" max="2023" width="19.625" style="28" bestFit="1" customWidth="1"/>
    <col min="2024" max="2024" width="11.5" style="28" customWidth="1"/>
    <col min="2025" max="2025" width="14.125" style="28" bestFit="1" customWidth="1"/>
    <col min="2026" max="2026" width="15.625" style="28" bestFit="1" customWidth="1"/>
    <col min="2027" max="2027" width="14.125" style="28" bestFit="1" customWidth="1"/>
    <col min="2028" max="2028" width="15.5" style="28" customWidth="1"/>
    <col min="2029" max="2029" width="22.125" style="28" customWidth="1"/>
    <col min="2030" max="2030" width="12.375" style="28" customWidth="1"/>
    <col min="2031" max="2276" width="8.875" style="28"/>
    <col min="2277" max="2277" width="17.875" style="28" customWidth="1"/>
    <col min="2278" max="2278" width="24.875" style="28" customWidth="1"/>
    <col min="2279" max="2279" width="19.625" style="28" bestFit="1" customWidth="1"/>
    <col min="2280" max="2280" width="11.5" style="28" customWidth="1"/>
    <col min="2281" max="2281" width="14.125" style="28" bestFit="1" customWidth="1"/>
    <col min="2282" max="2282" width="15.625" style="28" bestFit="1" customWidth="1"/>
    <col min="2283" max="2283" width="14.125" style="28" bestFit="1" customWidth="1"/>
    <col min="2284" max="2284" width="15.5" style="28" customWidth="1"/>
    <col min="2285" max="2285" width="22.125" style="28" customWidth="1"/>
    <col min="2286" max="2286" width="12.375" style="28" customWidth="1"/>
    <col min="2287" max="2532" width="8.875" style="28"/>
    <col min="2533" max="2533" width="17.875" style="28" customWidth="1"/>
    <col min="2534" max="2534" width="24.875" style="28" customWidth="1"/>
    <col min="2535" max="2535" width="19.625" style="28" bestFit="1" customWidth="1"/>
    <col min="2536" max="2536" width="11.5" style="28" customWidth="1"/>
    <col min="2537" max="2537" width="14.125" style="28" bestFit="1" customWidth="1"/>
    <col min="2538" max="2538" width="15.625" style="28" bestFit="1" customWidth="1"/>
    <col min="2539" max="2539" width="14.125" style="28" bestFit="1" customWidth="1"/>
    <col min="2540" max="2540" width="15.5" style="28" customWidth="1"/>
    <col min="2541" max="2541" width="22.125" style="28" customWidth="1"/>
    <col min="2542" max="2542" width="12.375" style="28" customWidth="1"/>
    <col min="2543" max="2788" width="8.875" style="28"/>
    <col min="2789" max="2789" width="17.875" style="28" customWidth="1"/>
    <col min="2790" max="2790" width="24.875" style="28" customWidth="1"/>
    <col min="2791" max="2791" width="19.625" style="28" bestFit="1" customWidth="1"/>
    <col min="2792" max="2792" width="11.5" style="28" customWidth="1"/>
    <col min="2793" max="2793" width="14.125" style="28" bestFit="1" customWidth="1"/>
    <col min="2794" max="2794" width="15.625" style="28" bestFit="1" customWidth="1"/>
    <col min="2795" max="2795" width="14.125" style="28" bestFit="1" customWidth="1"/>
    <col min="2796" max="2796" width="15.5" style="28" customWidth="1"/>
    <col min="2797" max="2797" width="22.125" style="28" customWidth="1"/>
    <col min="2798" max="2798" width="12.375" style="28" customWidth="1"/>
    <col min="2799" max="3044" width="8.875" style="28"/>
    <col min="3045" max="3045" width="17.875" style="28" customWidth="1"/>
    <col min="3046" max="3046" width="24.875" style="28" customWidth="1"/>
    <col min="3047" max="3047" width="19.625" style="28" bestFit="1" customWidth="1"/>
    <col min="3048" max="3048" width="11.5" style="28" customWidth="1"/>
    <col min="3049" max="3049" width="14.125" style="28" bestFit="1" customWidth="1"/>
    <col min="3050" max="3050" width="15.625" style="28" bestFit="1" customWidth="1"/>
    <col min="3051" max="3051" width="14.125" style="28" bestFit="1" customWidth="1"/>
    <col min="3052" max="3052" width="15.5" style="28" customWidth="1"/>
    <col min="3053" max="3053" width="22.125" style="28" customWidth="1"/>
    <col min="3054" max="3054" width="12.375" style="28" customWidth="1"/>
    <col min="3055" max="3300" width="8.875" style="28"/>
    <col min="3301" max="3301" width="17.875" style="28" customWidth="1"/>
    <col min="3302" max="3302" width="24.875" style="28" customWidth="1"/>
    <col min="3303" max="3303" width="19.625" style="28" bestFit="1" customWidth="1"/>
    <col min="3304" max="3304" width="11.5" style="28" customWidth="1"/>
    <col min="3305" max="3305" width="14.125" style="28" bestFit="1" customWidth="1"/>
    <col min="3306" max="3306" width="15.625" style="28" bestFit="1" customWidth="1"/>
    <col min="3307" max="3307" width="14.125" style="28" bestFit="1" customWidth="1"/>
    <col min="3308" max="3308" width="15.5" style="28" customWidth="1"/>
    <col min="3309" max="3309" width="22.125" style="28" customWidth="1"/>
    <col min="3310" max="3310" width="12.375" style="28" customWidth="1"/>
    <col min="3311" max="3556" width="8.875" style="28"/>
    <col min="3557" max="3557" width="17.875" style="28" customWidth="1"/>
    <col min="3558" max="3558" width="24.875" style="28" customWidth="1"/>
    <col min="3559" max="3559" width="19.625" style="28" bestFit="1" customWidth="1"/>
    <col min="3560" max="3560" width="11.5" style="28" customWidth="1"/>
    <col min="3561" max="3561" width="14.125" style="28" bestFit="1" customWidth="1"/>
    <col min="3562" max="3562" width="15.625" style="28" bestFit="1" customWidth="1"/>
    <col min="3563" max="3563" width="14.125" style="28" bestFit="1" customWidth="1"/>
    <col min="3564" max="3564" width="15.5" style="28" customWidth="1"/>
    <col min="3565" max="3565" width="22.125" style="28" customWidth="1"/>
    <col min="3566" max="3566" width="12.375" style="28" customWidth="1"/>
    <col min="3567" max="3812" width="8.875" style="28"/>
    <col min="3813" max="3813" width="17.875" style="28" customWidth="1"/>
    <col min="3814" max="3814" width="24.875" style="28" customWidth="1"/>
    <col min="3815" max="3815" width="19.625" style="28" bestFit="1" customWidth="1"/>
    <col min="3816" max="3816" width="11.5" style="28" customWidth="1"/>
    <col min="3817" max="3817" width="14.125" style="28" bestFit="1" customWidth="1"/>
    <col min="3818" max="3818" width="15.625" style="28" bestFit="1" customWidth="1"/>
    <col min="3819" max="3819" width="14.125" style="28" bestFit="1" customWidth="1"/>
    <col min="3820" max="3820" width="15.5" style="28" customWidth="1"/>
    <col min="3821" max="3821" width="22.125" style="28" customWidth="1"/>
    <col min="3822" max="3822" width="12.375" style="28" customWidth="1"/>
    <col min="3823" max="4068" width="8.875" style="28"/>
    <col min="4069" max="4069" width="17.875" style="28" customWidth="1"/>
    <col min="4070" max="4070" width="24.875" style="28" customWidth="1"/>
    <col min="4071" max="4071" width="19.625" style="28" bestFit="1" customWidth="1"/>
    <col min="4072" max="4072" width="11.5" style="28" customWidth="1"/>
    <col min="4073" max="4073" width="14.125" style="28" bestFit="1" customWidth="1"/>
    <col min="4074" max="4074" width="15.625" style="28" bestFit="1" customWidth="1"/>
    <col min="4075" max="4075" width="14.125" style="28" bestFit="1" customWidth="1"/>
    <col min="4076" max="4076" width="15.5" style="28" customWidth="1"/>
    <col min="4077" max="4077" width="22.125" style="28" customWidth="1"/>
    <col min="4078" max="4078" width="12.375" style="28" customWidth="1"/>
    <col min="4079" max="4324" width="8.875" style="28"/>
    <col min="4325" max="4325" width="17.875" style="28" customWidth="1"/>
    <col min="4326" max="4326" width="24.875" style="28" customWidth="1"/>
    <col min="4327" max="4327" width="19.625" style="28" bestFit="1" customWidth="1"/>
    <col min="4328" max="4328" width="11.5" style="28" customWidth="1"/>
    <col min="4329" max="4329" width="14.125" style="28" bestFit="1" customWidth="1"/>
    <col min="4330" max="4330" width="15.625" style="28" bestFit="1" customWidth="1"/>
    <col min="4331" max="4331" width="14.125" style="28" bestFit="1" customWidth="1"/>
    <col min="4332" max="4332" width="15.5" style="28" customWidth="1"/>
    <col min="4333" max="4333" width="22.125" style="28" customWidth="1"/>
    <col min="4334" max="4334" width="12.375" style="28" customWidth="1"/>
    <col min="4335" max="4580" width="8.875" style="28"/>
    <col min="4581" max="4581" width="17.875" style="28" customWidth="1"/>
    <col min="4582" max="4582" width="24.875" style="28" customWidth="1"/>
    <col min="4583" max="4583" width="19.625" style="28" bestFit="1" customWidth="1"/>
    <col min="4584" max="4584" width="11.5" style="28" customWidth="1"/>
    <col min="4585" max="4585" width="14.125" style="28" bestFit="1" customWidth="1"/>
    <col min="4586" max="4586" width="15.625" style="28" bestFit="1" customWidth="1"/>
    <col min="4587" max="4587" width="14.125" style="28" bestFit="1" customWidth="1"/>
    <col min="4588" max="4588" width="15.5" style="28" customWidth="1"/>
    <col min="4589" max="4589" width="22.125" style="28" customWidth="1"/>
    <col min="4590" max="4590" width="12.375" style="28" customWidth="1"/>
    <col min="4591" max="4836" width="8.875" style="28"/>
    <col min="4837" max="4837" width="17.875" style="28" customWidth="1"/>
    <col min="4838" max="4838" width="24.875" style="28" customWidth="1"/>
    <col min="4839" max="4839" width="19.625" style="28" bestFit="1" customWidth="1"/>
    <col min="4840" max="4840" width="11.5" style="28" customWidth="1"/>
    <col min="4841" max="4841" width="14.125" style="28" bestFit="1" customWidth="1"/>
    <col min="4842" max="4842" width="15.625" style="28" bestFit="1" customWidth="1"/>
    <col min="4843" max="4843" width="14.125" style="28" bestFit="1" customWidth="1"/>
    <col min="4844" max="4844" width="15.5" style="28" customWidth="1"/>
    <col min="4845" max="4845" width="22.125" style="28" customWidth="1"/>
    <col min="4846" max="4846" width="12.375" style="28" customWidth="1"/>
    <col min="4847" max="5092" width="8.875" style="28"/>
    <col min="5093" max="5093" width="17.875" style="28" customWidth="1"/>
    <col min="5094" max="5094" width="24.875" style="28" customWidth="1"/>
    <col min="5095" max="5095" width="19.625" style="28" bestFit="1" customWidth="1"/>
    <col min="5096" max="5096" width="11.5" style="28" customWidth="1"/>
    <col min="5097" max="5097" width="14.125" style="28" bestFit="1" customWidth="1"/>
    <col min="5098" max="5098" width="15.625" style="28" bestFit="1" customWidth="1"/>
    <col min="5099" max="5099" width="14.125" style="28" bestFit="1" customWidth="1"/>
    <col min="5100" max="5100" width="15.5" style="28" customWidth="1"/>
    <col min="5101" max="5101" width="22.125" style="28" customWidth="1"/>
    <col min="5102" max="5102" width="12.375" style="28" customWidth="1"/>
    <col min="5103" max="5348" width="8.875" style="28"/>
    <col min="5349" max="5349" width="17.875" style="28" customWidth="1"/>
    <col min="5350" max="5350" width="24.875" style="28" customWidth="1"/>
    <col min="5351" max="5351" width="19.625" style="28" bestFit="1" customWidth="1"/>
    <col min="5352" max="5352" width="11.5" style="28" customWidth="1"/>
    <col min="5353" max="5353" width="14.125" style="28" bestFit="1" customWidth="1"/>
    <col min="5354" max="5354" width="15.625" style="28" bestFit="1" customWidth="1"/>
    <col min="5355" max="5355" width="14.125" style="28" bestFit="1" customWidth="1"/>
    <col min="5356" max="5356" width="15.5" style="28" customWidth="1"/>
    <col min="5357" max="5357" width="22.125" style="28" customWidth="1"/>
    <col min="5358" max="5358" width="12.375" style="28" customWidth="1"/>
    <col min="5359" max="5604" width="8.875" style="28"/>
    <col min="5605" max="5605" width="17.875" style="28" customWidth="1"/>
    <col min="5606" max="5606" width="24.875" style="28" customWidth="1"/>
    <col min="5607" max="5607" width="19.625" style="28" bestFit="1" customWidth="1"/>
    <col min="5608" max="5608" width="11.5" style="28" customWidth="1"/>
    <col min="5609" max="5609" width="14.125" style="28" bestFit="1" customWidth="1"/>
    <col min="5610" max="5610" width="15.625" style="28" bestFit="1" customWidth="1"/>
    <col min="5611" max="5611" width="14.125" style="28" bestFit="1" customWidth="1"/>
    <col min="5612" max="5612" width="15.5" style="28" customWidth="1"/>
    <col min="5613" max="5613" width="22.125" style="28" customWidth="1"/>
    <col min="5614" max="5614" width="12.375" style="28" customWidth="1"/>
    <col min="5615" max="5860" width="8.875" style="28"/>
    <col min="5861" max="5861" width="17.875" style="28" customWidth="1"/>
    <col min="5862" max="5862" width="24.875" style="28" customWidth="1"/>
    <col min="5863" max="5863" width="19.625" style="28" bestFit="1" customWidth="1"/>
    <col min="5864" max="5864" width="11.5" style="28" customWidth="1"/>
    <col min="5865" max="5865" width="14.125" style="28" bestFit="1" customWidth="1"/>
    <col min="5866" max="5866" width="15.625" style="28" bestFit="1" customWidth="1"/>
    <col min="5867" max="5867" width="14.125" style="28" bestFit="1" customWidth="1"/>
    <col min="5868" max="5868" width="15.5" style="28" customWidth="1"/>
    <col min="5869" max="5869" width="22.125" style="28" customWidth="1"/>
    <col min="5870" max="5870" width="12.375" style="28" customWidth="1"/>
    <col min="5871" max="6116" width="8.875" style="28"/>
    <col min="6117" max="6117" width="17.875" style="28" customWidth="1"/>
    <col min="6118" max="6118" width="24.875" style="28" customWidth="1"/>
    <col min="6119" max="6119" width="19.625" style="28" bestFit="1" customWidth="1"/>
    <col min="6120" max="6120" width="11.5" style="28" customWidth="1"/>
    <col min="6121" max="6121" width="14.125" style="28" bestFit="1" customWidth="1"/>
    <col min="6122" max="6122" width="15.625" style="28" bestFit="1" customWidth="1"/>
    <col min="6123" max="6123" width="14.125" style="28" bestFit="1" customWidth="1"/>
    <col min="6124" max="6124" width="15.5" style="28" customWidth="1"/>
    <col min="6125" max="6125" width="22.125" style="28" customWidth="1"/>
    <col min="6126" max="6126" width="12.375" style="28" customWidth="1"/>
    <col min="6127" max="6372" width="8.875" style="28"/>
    <col min="6373" max="6373" width="17.875" style="28" customWidth="1"/>
    <col min="6374" max="6374" width="24.875" style="28" customWidth="1"/>
    <col min="6375" max="6375" width="19.625" style="28" bestFit="1" customWidth="1"/>
    <col min="6376" max="6376" width="11.5" style="28" customWidth="1"/>
    <col min="6377" max="6377" width="14.125" style="28" bestFit="1" customWidth="1"/>
    <col min="6378" max="6378" width="15.625" style="28" bestFit="1" customWidth="1"/>
    <col min="6379" max="6379" width="14.125" style="28" bestFit="1" customWidth="1"/>
    <col min="6380" max="6380" width="15.5" style="28" customWidth="1"/>
    <col min="6381" max="6381" width="22.125" style="28" customWidth="1"/>
    <col min="6382" max="6382" width="12.375" style="28" customWidth="1"/>
    <col min="6383" max="6628" width="8.875" style="28"/>
    <col min="6629" max="6629" width="17.875" style="28" customWidth="1"/>
    <col min="6630" max="6630" width="24.875" style="28" customWidth="1"/>
    <col min="6631" max="6631" width="19.625" style="28" bestFit="1" customWidth="1"/>
    <col min="6632" max="6632" width="11.5" style="28" customWidth="1"/>
    <col min="6633" max="6633" width="14.125" style="28" bestFit="1" customWidth="1"/>
    <col min="6634" max="6634" width="15.625" style="28" bestFit="1" customWidth="1"/>
    <col min="6635" max="6635" width="14.125" style="28" bestFit="1" customWidth="1"/>
    <col min="6636" max="6636" width="15.5" style="28" customWidth="1"/>
    <col min="6637" max="6637" width="22.125" style="28" customWidth="1"/>
    <col min="6638" max="6638" width="12.375" style="28" customWidth="1"/>
    <col min="6639" max="6884" width="8.875" style="28"/>
    <col min="6885" max="6885" width="17.875" style="28" customWidth="1"/>
    <col min="6886" max="6886" width="24.875" style="28" customWidth="1"/>
    <col min="6887" max="6887" width="19.625" style="28" bestFit="1" customWidth="1"/>
    <col min="6888" max="6888" width="11.5" style="28" customWidth="1"/>
    <col min="6889" max="6889" width="14.125" style="28" bestFit="1" customWidth="1"/>
    <col min="6890" max="6890" width="15.625" style="28" bestFit="1" customWidth="1"/>
    <col min="6891" max="6891" width="14.125" style="28" bestFit="1" customWidth="1"/>
    <col min="6892" max="6892" width="15.5" style="28" customWidth="1"/>
    <col min="6893" max="6893" width="22.125" style="28" customWidth="1"/>
    <col min="6894" max="6894" width="12.375" style="28" customWidth="1"/>
    <col min="6895" max="7140" width="8.875" style="28"/>
    <col min="7141" max="7141" width="17.875" style="28" customWidth="1"/>
    <col min="7142" max="7142" width="24.875" style="28" customWidth="1"/>
    <col min="7143" max="7143" width="19.625" style="28" bestFit="1" customWidth="1"/>
    <col min="7144" max="7144" width="11.5" style="28" customWidth="1"/>
    <col min="7145" max="7145" width="14.125" style="28" bestFit="1" customWidth="1"/>
    <col min="7146" max="7146" width="15.625" style="28" bestFit="1" customWidth="1"/>
    <col min="7147" max="7147" width="14.125" style="28" bestFit="1" customWidth="1"/>
    <col min="7148" max="7148" width="15.5" style="28" customWidth="1"/>
    <col min="7149" max="7149" width="22.125" style="28" customWidth="1"/>
    <col min="7150" max="7150" width="12.375" style="28" customWidth="1"/>
    <col min="7151" max="7396" width="8.875" style="28"/>
    <col min="7397" max="7397" width="17.875" style="28" customWidth="1"/>
    <col min="7398" max="7398" width="24.875" style="28" customWidth="1"/>
    <col min="7399" max="7399" width="19.625" style="28" bestFit="1" customWidth="1"/>
    <col min="7400" max="7400" width="11.5" style="28" customWidth="1"/>
    <col min="7401" max="7401" width="14.125" style="28" bestFit="1" customWidth="1"/>
    <col min="7402" max="7402" width="15.625" style="28" bestFit="1" customWidth="1"/>
    <col min="7403" max="7403" width="14.125" style="28" bestFit="1" customWidth="1"/>
    <col min="7404" max="7404" width="15.5" style="28" customWidth="1"/>
    <col min="7405" max="7405" width="22.125" style="28" customWidth="1"/>
    <col min="7406" max="7406" width="12.375" style="28" customWidth="1"/>
    <col min="7407" max="7652" width="8.875" style="28"/>
    <col min="7653" max="7653" width="17.875" style="28" customWidth="1"/>
    <col min="7654" max="7654" width="24.875" style="28" customWidth="1"/>
    <col min="7655" max="7655" width="19.625" style="28" bestFit="1" customWidth="1"/>
    <col min="7656" max="7656" width="11.5" style="28" customWidth="1"/>
    <col min="7657" max="7657" width="14.125" style="28" bestFit="1" customWidth="1"/>
    <col min="7658" max="7658" width="15.625" style="28" bestFit="1" customWidth="1"/>
    <col min="7659" max="7659" width="14.125" style="28" bestFit="1" customWidth="1"/>
    <col min="7660" max="7660" width="15.5" style="28" customWidth="1"/>
    <col min="7661" max="7661" width="22.125" style="28" customWidth="1"/>
    <col min="7662" max="7662" width="12.375" style="28" customWidth="1"/>
    <col min="7663" max="7908" width="8.875" style="28"/>
    <col min="7909" max="7909" width="17.875" style="28" customWidth="1"/>
    <col min="7910" max="7910" width="24.875" style="28" customWidth="1"/>
    <col min="7911" max="7911" width="19.625" style="28" bestFit="1" customWidth="1"/>
    <col min="7912" max="7912" width="11.5" style="28" customWidth="1"/>
    <col min="7913" max="7913" width="14.125" style="28" bestFit="1" customWidth="1"/>
    <col min="7914" max="7914" width="15.625" style="28" bestFit="1" customWidth="1"/>
    <col min="7915" max="7915" width="14.125" style="28" bestFit="1" customWidth="1"/>
    <col min="7916" max="7916" width="15.5" style="28" customWidth="1"/>
    <col min="7917" max="7917" width="22.125" style="28" customWidth="1"/>
    <col min="7918" max="7918" width="12.375" style="28" customWidth="1"/>
    <col min="7919" max="8164" width="8.875" style="28"/>
    <col min="8165" max="8165" width="17.875" style="28" customWidth="1"/>
    <col min="8166" max="8166" width="24.875" style="28" customWidth="1"/>
    <col min="8167" max="8167" width="19.625" style="28" bestFit="1" customWidth="1"/>
    <col min="8168" max="8168" width="11.5" style="28" customWidth="1"/>
    <col min="8169" max="8169" width="14.125" style="28" bestFit="1" customWidth="1"/>
    <col min="8170" max="8170" width="15.625" style="28" bestFit="1" customWidth="1"/>
    <col min="8171" max="8171" width="14.125" style="28" bestFit="1" customWidth="1"/>
    <col min="8172" max="8172" width="15.5" style="28" customWidth="1"/>
    <col min="8173" max="8173" width="22.125" style="28" customWidth="1"/>
    <col min="8174" max="8174" width="12.375" style="28" customWidth="1"/>
    <col min="8175" max="8420" width="8.875" style="28"/>
    <col min="8421" max="8421" width="17.875" style="28" customWidth="1"/>
    <col min="8422" max="8422" width="24.875" style="28" customWidth="1"/>
    <col min="8423" max="8423" width="19.625" style="28" bestFit="1" customWidth="1"/>
    <col min="8424" max="8424" width="11.5" style="28" customWidth="1"/>
    <col min="8425" max="8425" width="14.125" style="28" bestFit="1" customWidth="1"/>
    <col min="8426" max="8426" width="15.625" style="28" bestFit="1" customWidth="1"/>
    <col min="8427" max="8427" width="14.125" style="28" bestFit="1" customWidth="1"/>
    <col min="8428" max="8428" width="15.5" style="28" customWidth="1"/>
    <col min="8429" max="8429" width="22.125" style="28" customWidth="1"/>
    <col min="8430" max="8430" width="12.375" style="28" customWidth="1"/>
    <col min="8431" max="8676" width="8.875" style="28"/>
    <col min="8677" max="8677" width="17.875" style="28" customWidth="1"/>
    <col min="8678" max="8678" width="24.875" style="28" customWidth="1"/>
    <col min="8679" max="8679" width="19.625" style="28" bestFit="1" customWidth="1"/>
    <col min="8680" max="8680" width="11.5" style="28" customWidth="1"/>
    <col min="8681" max="8681" width="14.125" style="28" bestFit="1" customWidth="1"/>
    <col min="8682" max="8682" width="15.625" style="28" bestFit="1" customWidth="1"/>
    <col min="8683" max="8683" width="14.125" style="28" bestFit="1" customWidth="1"/>
    <col min="8684" max="8684" width="15.5" style="28" customWidth="1"/>
    <col min="8685" max="8685" width="22.125" style="28" customWidth="1"/>
    <col min="8686" max="8686" width="12.375" style="28" customWidth="1"/>
    <col min="8687" max="8932" width="8.875" style="28"/>
    <col min="8933" max="8933" width="17.875" style="28" customWidth="1"/>
    <col min="8934" max="8934" width="24.875" style="28" customWidth="1"/>
    <col min="8935" max="8935" width="19.625" style="28" bestFit="1" customWidth="1"/>
    <col min="8936" max="8936" width="11.5" style="28" customWidth="1"/>
    <col min="8937" max="8937" width="14.125" style="28" bestFit="1" customWidth="1"/>
    <col min="8938" max="8938" width="15.625" style="28" bestFit="1" customWidth="1"/>
    <col min="8939" max="8939" width="14.125" style="28" bestFit="1" customWidth="1"/>
    <col min="8940" max="8940" width="15.5" style="28" customWidth="1"/>
    <col min="8941" max="8941" width="22.125" style="28" customWidth="1"/>
    <col min="8942" max="8942" width="12.375" style="28" customWidth="1"/>
    <col min="8943" max="9188" width="8.875" style="28"/>
    <col min="9189" max="9189" width="17.875" style="28" customWidth="1"/>
    <col min="9190" max="9190" width="24.875" style="28" customWidth="1"/>
    <col min="9191" max="9191" width="19.625" style="28" bestFit="1" customWidth="1"/>
    <col min="9192" max="9192" width="11.5" style="28" customWidth="1"/>
    <col min="9193" max="9193" width="14.125" style="28" bestFit="1" customWidth="1"/>
    <col min="9194" max="9194" width="15.625" style="28" bestFit="1" customWidth="1"/>
    <col min="9195" max="9195" width="14.125" style="28" bestFit="1" customWidth="1"/>
    <col min="9196" max="9196" width="15.5" style="28" customWidth="1"/>
    <col min="9197" max="9197" width="22.125" style="28" customWidth="1"/>
    <col min="9198" max="9198" width="12.375" style="28" customWidth="1"/>
    <col min="9199" max="9444" width="8.875" style="28"/>
    <col min="9445" max="9445" width="17.875" style="28" customWidth="1"/>
    <col min="9446" max="9446" width="24.875" style="28" customWidth="1"/>
    <col min="9447" max="9447" width="19.625" style="28" bestFit="1" customWidth="1"/>
    <col min="9448" max="9448" width="11.5" style="28" customWidth="1"/>
    <col min="9449" max="9449" width="14.125" style="28" bestFit="1" customWidth="1"/>
    <col min="9450" max="9450" width="15.625" style="28" bestFit="1" customWidth="1"/>
    <col min="9451" max="9451" width="14.125" style="28" bestFit="1" customWidth="1"/>
    <col min="9452" max="9452" width="15.5" style="28" customWidth="1"/>
    <col min="9453" max="9453" width="22.125" style="28" customWidth="1"/>
    <col min="9454" max="9454" width="12.375" style="28" customWidth="1"/>
    <col min="9455" max="9700" width="8.875" style="28"/>
    <col min="9701" max="9701" width="17.875" style="28" customWidth="1"/>
    <col min="9702" max="9702" width="24.875" style="28" customWidth="1"/>
    <col min="9703" max="9703" width="19.625" style="28" bestFit="1" customWidth="1"/>
    <col min="9704" max="9704" width="11.5" style="28" customWidth="1"/>
    <col min="9705" max="9705" width="14.125" style="28" bestFit="1" customWidth="1"/>
    <col min="9706" max="9706" width="15.625" style="28" bestFit="1" customWidth="1"/>
    <col min="9707" max="9707" width="14.125" style="28" bestFit="1" customWidth="1"/>
    <col min="9708" max="9708" width="15.5" style="28" customWidth="1"/>
    <col min="9709" max="9709" width="22.125" style="28" customWidth="1"/>
    <col min="9710" max="9710" width="12.375" style="28" customWidth="1"/>
    <col min="9711" max="9956" width="8.875" style="28"/>
    <col min="9957" max="9957" width="17.875" style="28" customWidth="1"/>
    <col min="9958" max="9958" width="24.875" style="28" customWidth="1"/>
    <col min="9959" max="9959" width="19.625" style="28" bestFit="1" customWidth="1"/>
    <col min="9960" max="9960" width="11.5" style="28" customWidth="1"/>
    <col min="9961" max="9961" width="14.125" style="28" bestFit="1" customWidth="1"/>
    <col min="9962" max="9962" width="15.625" style="28" bestFit="1" customWidth="1"/>
    <col min="9963" max="9963" width="14.125" style="28" bestFit="1" customWidth="1"/>
    <col min="9964" max="9964" width="15.5" style="28" customWidth="1"/>
    <col min="9965" max="9965" width="22.125" style="28" customWidth="1"/>
    <col min="9966" max="9966" width="12.375" style="28" customWidth="1"/>
    <col min="9967" max="10212" width="8.875" style="28"/>
    <col min="10213" max="10213" width="17.875" style="28" customWidth="1"/>
    <col min="10214" max="10214" width="24.875" style="28" customWidth="1"/>
    <col min="10215" max="10215" width="19.625" style="28" bestFit="1" customWidth="1"/>
    <col min="10216" max="10216" width="11.5" style="28" customWidth="1"/>
    <col min="10217" max="10217" width="14.125" style="28" bestFit="1" customWidth="1"/>
    <col min="10218" max="10218" width="15.625" style="28" bestFit="1" customWidth="1"/>
    <col min="10219" max="10219" width="14.125" style="28" bestFit="1" customWidth="1"/>
    <col min="10220" max="10220" width="15.5" style="28" customWidth="1"/>
    <col min="10221" max="10221" width="22.125" style="28" customWidth="1"/>
    <col min="10222" max="10222" width="12.375" style="28" customWidth="1"/>
    <col min="10223" max="10468" width="8.875" style="28"/>
    <col min="10469" max="10469" width="17.875" style="28" customWidth="1"/>
    <col min="10470" max="10470" width="24.875" style="28" customWidth="1"/>
    <col min="10471" max="10471" width="19.625" style="28" bestFit="1" customWidth="1"/>
    <col min="10472" max="10472" width="11.5" style="28" customWidth="1"/>
    <col min="10473" max="10473" width="14.125" style="28" bestFit="1" customWidth="1"/>
    <col min="10474" max="10474" width="15.625" style="28" bestFit="1" customWidth="1"/>
    <col min="10475" max="10475" width="14.125" style="28" bestFit="1" customWidth="1"/>
    <col min="10476" max="10476" width="15.5" style="28" customWidth="1"/>
    <col min="10477" max="10477" width="22.125" style="28" customWidth="1"/>
    <col min="10478" max="10478" width="12.375" style="28" customWidth="1"/>
    <col min="10479" max="10724" width="8.875" style="28"/>
    <col min="10725" max="10725" width="17.875" style="28" customWidth="1"/>
    <col min="10726" max="10726" width="24.875" style="28" customWidth="1"/>
    <col min="10727" max="10727" width="19.625" style="28" bestFit="1" customWidth="1"/>
    <col min="10728" max="10728" width="11.5" style="28" customWidth="1"/>
    <col min="10729" max="10729" width="14.125" style="28" bestFit="1" customWidth="1"/>
    <col min="10730" max="10730" width="15.625" style="28" bestFit="1" customWidth="1"/>
    <col min="10731" max="10731" width="14.125" style="28" bestFit="1" customWidth="1"/>
    <col min="10732" max="10732" width="15.5" style="28" customWidth="1"/>
    <col min="10733" max="10733" width="22.125" style="28" customWidth="1"/>
    <col min="10734" max="10734" width="12.375" style="28" customWidth="1"/>
    <col min="10735" max="10980" width="8.875" style="28"/>
    <col min="10981" max="10981" width="17.875" style="28" customWidth="1"/>
    <col min="10982" max="10982" width="24.875" style="28" customWidth="1"/>
    <col min="10983" max="10983" width="19.625" style="28" bestFit="1" customWidth="1"/>
    <col min="10984" max="10984" width="11.5" style="28" customWidth="1"/>
    <col min="10985" max="10985" width="14.125" style="28" bestFit="1" customWidth="1"/>
    <col min="10986" max="10986" width="15.625" style="28" bestFit="1" customWidth="1"/>
    <col min="10987" max="10987" width="14.125" style="28" bestFit="1" customWidth="1"/>
    <col min="10988" max="10988" width="15.5" style="28" customWidth="1"/>
    <col min="10989" max="10989" width="22.125" style="28" customWidth="1"/>
    <col min="10990" max="10990" width="12.375" style="28" customWidth="1"/>
    <col min="10991" max="11236" width="8.875" style="28"/>
    <col min="11237" max="11237" width="17.875" style="28" customWidth="1"/>
    <col min="11238" max="11238" width="24.875" style="28" customWidth="1"/>
    <col min="11239" max="11239" width="19.625" style="28" bestFit="1" customWidth="1"/>
    <col min="11240" max="11240" width="11.5" style="28" customWidth="1"/>
    <col min="11241" max="11241" width="14.125" style="28" bestFit="1" customWidth="1"/>
    <col min="11242" max="11242" width="15.625" style="28" bestFit="1" customWidth="1"/>
    <col min="11243" max="11243" width="14.125" style="28" bestFit="1" customWidth="1"/>
    <col min="11244" max="11244" width="15.5" style="28" customWidth="1"/>
    <col min="11245" max="11245" width="22.125" style="28" customWidth="1"/>
    <col min="11246" max="11246" width="12.375" style="28" customWidth="1"/>
    <col min="11247" max="11492" width="8.875" style="28"/>
    <col min="11493" max="11493" width="17.875" style="28" customWidth="1"/>
    <col min="11494" max="11494" width="24.875" style="28" customWidth="1"/>
    <col min="11495" max="11495" width="19.625" style="28" bestFit="1" customWidth="1"/>
    <col min="11496" max="11496" width="11.5" style="28" customWidth="1"/>
    <col min="11497" max="11497" width="14.125" style="28" bestFit="1" customWidth="1"/>
    <col min="11498" max="11498" width="15.625" style="28" bestFit="1" customWidth="1"/>
    <col min="11499" max="11499" width="14.125" style="28" bestFit="1" customWidth="1"/>
    <col min="11500" max="11500" width="15.5" style="28" customWidth="1"/>
    <col min="11501" max="11501" width="22.125" style="28" customWidth="1"/>
    <col min="11502" max="11502" width="12.375" style="28" customWidth="1"/>
    <col min="11503" max="11748" width="8.875" style="28"/>
    <col min="11749" max="11749" width="17.875" style="28" customWidth="1"/>
    <col min="11750" max="11750" width="24.875" style="28" customWidth="1"/>
    <col min="11751" max="11751" width="19.625" style="28" bestFit="1" customWidth="1"/>
    <col min="11752" max="11752" width="11.5" style="28" customWidth="1"/>
    <col min="11753" max="11753" width="14.125" style="28" bestFit="1" customWidth="1"/>
    <col min="11754" max="11754" width="15.625" style="28" bestFit="1" customWidth="1"/>
    <col min="11755" max="11755" width="14.125" style="28" bestFit="1" customWidth="1"/>
    <col min="11756" max="11756" width="15.5" style="28" customWidth="1"/>
    <col min="11757" max="11757" width="22.125" style="28" customWidth="1"/>
    <col min="11758" max="11758" width="12.375" style="28" customWidth="1"/>
    <col min="11759" max="12004" width="8.875" style="28"/>
    <col min="12005" max="12005" width="17.875" style="28" customWidth="1"/>
    <col min="12006" max="12006" width="24.875" style="28" customWidth="1"/>
    <col min="12007" max="12007" width="19.625" style="28" bestFit="1" customWidth="1"/>
    <col min="12008" max="12008" width="11.5" style="28" customWidth="1"/>
    <col min="12009" max="12009" width="14.125" style="28" bestFit="1" customWidth="1"/>
    <col min="12010" max="12010" width="15.625" style="28" bestFit="1" customWidth="1"/>
    <col min="12011" max="12011" width="14.125" style="28" bestFit="1" customWidth="1"/>
    <col min="12012" max="12012" width="15.5" style="28" customWidth="1"/>
    <col min="12013" max="12013" width="22.125" style="28" customWidth="1"/>
    <col min="12014" max="12014" width="12.375" style="28" customWidth="1"/>
    <col min="12015" max="12260" width="8.875" style="28"/>
    <col min="12261" max="12261" width="17.875" style="28" customWidth="1"/>
    <col min="12262" max="12262" width="24.875" style="28" customWidth="1"/>
    <col min="12263" max="12263" width="19.625" style="28" bestFit="1" customWidth="1"/>
    <col min="12264" max="12264" width="11.5" style="28" customWidth="1"/>
    <col min="12265" max="12265" width="14.125" style="28" bestFit="1" customWidth="1"/>
    <col min="12266" max="12266" width="15.625" style="28" bestFit="1" customWidth="1"/>
    <col min="12267" max="12267" width="14.125" style="28" bestFit="1" customWidth="1"/>
    <col min="12268" max="12268" width="15.5" style="28" customWidth="1"/>
    <col min="12269" max="12269" width="22.125" style="28" customWidth="1"/>
    <col min="12270" max="12270" width="12.375" style="28" customWidth="1"/>
    <col min="12271" max="12516" width="8.875" style="28"/>
    <col min="12517" max="12517" width="17.875" style="28" customWidth="1"/>
    <col min="12518" max="12518" width="24.875" style="28" customWidth="1"/>
    <col min="12519" max="12519" width="19.625" style="28" bestFit="1" customWidth="1"/>
    <col min="12520" max="12520" width="11.5" style="28" customWidth="1"/>
    <col min="12521" max="12521" width="14.125" style="28" bestFit="1" customWidth="1"/>
    <col min="12522" max="12522" width="15.625" style="28" bestFit="1" customWidth="1"/>
    <col min="12523" max="12523" width="14.125" style="28" bestFit="1" customWidth="1"/>
    <col min="12524" max="12524" width="15.5" style="28" customWidth="1"/>
    <col min="12525" max="12525" width="22.125" style="28" customWidth="1"/>
    <col min="12526" max="12526" width="12.375" style="28" customWidth="1"/>
    <col min="12527" max="12772" width="8.875" style="28"/>
    <col min="12773" max="12773" width="17.875" style="28" customWidth="1"/>
    <col min="12774" max="12774" width="24.875" style="28" customWidth="1"/>
    <col min="12775" max="12775" width="19.625" style="28" bestFit="1" customWidth="1"/>
    <col min="12776" max="12776" width="11.5" style="28" customWidth="1"/>
    <col min="12777" max="12777" width="14.125" style="28" bestFit="1" customWidth="1"/>
    <col min="12778" max="12778" width="15.625" style="28" bestFit="1" customWidth="1"/>
    <col min="12779" max="12779" width="14.125" style="28" bestFit="1" customWidth="1"/>
    <col min="12780" max="12780" width="15.5" style="28" customWidth="1"/>
    <col min="12781" max="12781" width="22.125" style="28" customWidth="1"/>
    <col min="12782" max="12782" width="12.375" style="28" customWidth="1"/>
    <col min="12783" max="13028" width="8.875" style="28"/>
    <col min="13029" max="13029" width="17.875" style="28" customWidth="1"/>
    <col min="13030" max="13030" width="24.875" style="28" customWidth="1"/>
    <col min="13031" max="13031" width="19.625" style="28" bestFit="1" customWidth="1"/>
    <col min="13032" max="13032" width="11.5" style="28" customWidth="1"/>
    <col min="13033" max="13033" width="14.125" style="28" bestFit="1" customWidth="1"/>
    <col min="13034" max="13034" width="15.625" style="28" bestFit="1" customWidth="1"/>
    <col min="13035" max="13035" width="14.125" style="28" bestFit="1" customWidth="1"/>
    <col min="13036" max="13036" width="15.5" style="28" customWidth="1"/>
    <col min="13037" max="13037" width="22.125" style="28" customWidth="1"/>
    <col min="13038" max="13038" width="12.375" style="28" customWidth="1"/>
    <col min="13039" max="13284" width="8.875" style="28"/>
    <col min="13285" max="13285" width="17.875" style="28" customWidth="1"/>
    <col min="13286" max="13286" width="24.875" style="28" customWidth="1"/>
    <col min="13287" max="13287" width="19.625" style="28" bestFit="1" customWidth="1"/>
    <col min="13288" max="13288" width="11.5" style="28" customWidth="1"/>
    <col min="13289" max="13289" width="14.125" style="28" bestFit="1" customWidth="1"/>
    <col min="13290" max="13290" width="15.625" style="28" bestFit="1" customWidth="1"/>
    <col min="13291" max="13291" width="14.125" style="28" bestFit="1" customWidth="1"/>
    <col min="13292" max="13292" width="15.5" style="28" customWidth="1"/>
    <col min="13293" max="13293" width="22.125" style="28" customWidth="1"/>
    <col min="13294" max="13294" width="12.375" style="28" customWidth="1"/>
    <col min="13295" max="13540" width="8.875" style="28"/>
    <col min="13541" max="13541" width="17.875" style="28" customWidth="1"/>
    <col min="13542" max="13542" width="24.875" style="28" customWidth="1"/>
    <col min="13543" max="13543" width="19.625" style="28" bestFit="1" customWidth="1"/>
    <col min="13544" max="13544" width="11.5" style="28" customWidth="1"/>
    <col min="13545" max="13545" width="14.125" style="28" bestFit="1" customWidth="1"/>
    <col min="13546" max="13546" width="15.625" style="28" bestFit="1" customWidth="1"/>
    <col min="13547" max="13547" width="14.125" style="28" bestFit="1" customWidth="1"/>
    <col min="13548" max="13548" width="15.5" style="28" customWidth="1"/>
    <col min="13549" max="13549" width="22.125" style="28" customWidth="1"/>
    <col min="13550" max="13550" width="12.375" style="28" customWidth="1"/>
    <col min="13551" max="13796" width="8.875" style="28"/>
    <col min="13797" max="13797" width="17.875" style="28" customWidth="1"/>
    <col min="13798" max="13798" width="24.875" style="28" customWidth="1"/>
    <col min="13799" max="13799" width="19.625" style="28" bestFit="1" customWidth="1"/>
    <col min="13800" max="13800" width="11.5" style="28" customWidth="1"/>
    <col min="13801" max="13801" width="14.125" style="28" bestFit="1" customWidth="1"/>
    <col min="13802" max="13802" width="15.625" style="28" bestFit="1" customWidth="1"/>
    <col min="13803" max="13803" width="14.125" style="28" bestFit="1" customWidth="1"/>
    <col min="13804" max="13804" width="15.5" style="28" customWidth="1"/>
    <col min="13805" max="13805" width="22.125" style="28" customWidth="1"/>
    <col min="13806" max="13806" width="12.375" style="28" customWidth="1"/>
    <col min="13807" max="14052" width="8.875" style="28"/>
    <col min="14053" max="14053" width="17.875" style="28" customWidth="1"/>
    <col min="14054" max="14054" width="24.875" style="28" customWidth="1"/>
    <col min="14055" max="14055" width="19.625" style="28" bestFit="1" customWidth="1"/>
    <col min="14056" max="14056" width="11.5" style="28" customWidth="1"/>
    <col min="14057" max="14057" width="14.125" style="28" bestFit="1" customWidth="1"/>
    <col min="14058" max="14058" width="15.625" style="28" bestFit="1" customWidth="1"/>
    <col min="14059" max="14059" width="14.125" style="28" bestFit="1" customWidth="1"/>
    <col min="14060" max="14060" width="15.5" style="28" customWidth="1"/>
    <col min="14061" max="14061" width="22.125" style="28" customWidth="1"/>
    <col min="14062" max="14062" width="12.375" style="28" customWidth="1"/>
    <col min="14063" max="14308" width="8.875" style="28"/>
    <col min="14309" max="14309" width="17.875" style="28" customWidth="1"/>
    <col min="14310" max="14310" width="24.875" style="28" customWidth="1"/>
    <col min="14311" max="14311" width="19.625" style="28" bestFit="1" customWidth="1"/>
    <col min="14312" max="14312" width="11.5" style="28" customWidth="1"/>
    <col min="14313" max="14313" width="14.125" style="28" bestFit="1" customWidth="1"/>
    <col min="14314" max="14314" width="15.625" style="28" bestFit="1" customWidth="1"/>
    <col min="14315" max="14315" width="14.125" style="28" bestFit="1" customWidth="1"/>
    <col min="14316" max="14316" width="15.5" style="28" customWidth="1"/>
    <col min="14317" max="14317" width="22.125" style="28" customWidth="1"/>
    <col min="14318" max="14318" width="12.375" style="28" customWidth="1"/>
    <col min="14319" max="14564" width="8.875" style="28"/>
    <col min="14565" max="14565" width="17.875" style="28" customWidth="1"/>
    <col min="14566" max="14566" width="24.875" style="28" customWidth="1"/>
    <col min="14567" max="14567" width="19.625" style="28" bestFit="1" customWidth="1"/>
    <col min="14568" max="14568" width="11.5" style="28" customWidth="1"/>
    <col min="14569" max="14569" width="14.125" style="28" bestFit="1" customWidth="1"/>
    <col min="14570" max="14570" width="15.625" style="28" bestFit="1" customWidth="1"/>
    <col min="14571" max="14571" width="14.125" style="28" bestFit="1" customWidth="1"/>
    <col min="14572" max="14572" width="15.5" style="28" customWidth="1"/>
    <col min="14573" max="14573" width="22.125" style="28" customWidth="1"/>
    <col min="14574" max="14574" width="12.375" style="28" customWidth="1"/>
    <col min="14575" max="14820" width="8.875" style="28"/>
    <col min="14821" max="14821" width="17.875" style="28" customWidth="1"/>
    <col min="14822" max="14822" width="24.875" style="28" customWidth="1"/>
    <col min="14823" max="14823" width="19.625" style="28" bestFit="1" customWidth="1"/>
    <col min="14824" max="14824" width="11.5" style="28" customWidth="1"/>
    <col min="14825" max="14825" width="14.125" style="28" bestFit="1" customWidth="1"/>
    <col min="14826" max="14826" width="15.625" style="28" bestFit="1" customWidth="1"/>
    <col min="14827" max="14827" width="14.125" style="28" bestFit="1" customWidth="1"/>
    <col min="14828" max="14828" width="15.5" style="28" customWidth="1"/>
    <col min="14829" max="14829" width="22.125" style="28" customWidth="1"/>
    <col min="14830" max="14830" width="12.375" style="28" customWidth="1"/>
    <col min="14831" max="15076" width="8.875" style="28"/>
    <col min="15077" max="15077" width="17.875" style="28" customWidth="1"/>
    <col min="15078" max="15078" width="24.875" style="28" customWidth="1"/>
    <col min="15079" max="15079" width="19.625" style="28" bestFit="1" customWidth="1"/>
    <col min="15080" max="15080" width="11.5" style="28" customWidth="1"/>
    <col min="15081" max="15081" width="14.125" style="28" bestFit="1" customWidth="1"/>
    <col min="15082" max="15082" width="15.625" style="28" bestFit="1" customWidth="1"/>
    <col min="15083" max="15083" width="14.125" style="28" bestFit="1" customWidth="1"/>
    <col min="15084" max="15084" width="15.5" style="28" customWidth="1"/>
    <col min="15085" max="15085" width="22.125" style="28" customWidth="1"/>
    <col min="15086" max="15086" width="12.375" style="28" customWidth="1"/>
    <col min="15087" max="15332" width="8.875" style="28"/>
    <col min="15333" max="15333" width="17.875" style="28" customWidth="1"/>
    <col min="15334" max="15334" width="24.875" style="28" customWidth="1"/>
    <col min="15335" max="15335" width="19.625" style="28" bestFit="1" customWidth="1"/>
    <col min="15336" max="15336" width="11.5" style="28" customWidth="1"/>
    <col min="15337" max="15337" width="14.125" style="28" bestFit="1" customWidth="1"/>
    <col min="15338" max="15338" width="15.625" style="28" bestFit="1" customWidth="1"/>
    <col min="15339" max="15339" width="14.125" style="28" bestFit="1" customWidth="1"/>
    <col min="15340" max="15340" width="15.5" style="28" customWidth="1"/>
    <col min="15341" max="15341" width="22.125" style="28" customWidth="1"/>
    <col min="15342" max="15342" width="12.375" style="28" customWidth="1"/>
    <col min="15343" max="15588" width="8.875" style="28"/>
    <col min="15589" max="15589" width="17.875" style="28" customWidth="1"/>
    <col min="15590" max="15590" width="24.875" style="28" customWidth="1"/>
    <col min="15591" max="15591" width="19.625" style="28" bestFit="1" customWidth="1"/>
    <col min="15592" max="15592" width="11.5" style="28" customWidth="1"/>
    <col min="15593" max="15593" width="14.125" style="28" bestFit="1" customWidth="1"/>
    <col min="15594" max="15594" width="15.625" style="28" bestFit="1" customWidth="1"/>
    <col min="15595" max="15595" width="14.125" style="28" bestFit="1" customWidth="1"/>
    <col min="15596" max="15596" width="15.5" style="28" customWidth="1"/>
    <col min="15597" max="15597" width="22.125" style="28" customWidth="1"/>
    <col min="15598" max="15598" width="12.375" style="28" customWidth="1"/>
    <col min="15599" max="15844" width="8.875" style="28"/>
    <col min="15845" max="15845" width="17.875" style="28" customWidth="1"/>
    <col min="15846" max="15846" width="24.875" style="28" customWidth="1"/>
    <col min="15847" max="15847" width="19.625" style="28" bestFit="1" customWidth="1"/>
    <col min="15848" max="15848" width="11.5" style="28" customWidth="1"/>
    <col min="15849" max="15849" width="14.125" style="28" bestFit="1" customWidth="1"/>
    <col min="15850" max="15850" width="15.625" style="28" bestFit="1" customWidth="1"/>
    <col min="15851" max="15851" width="14.125" style="28" bestFit="1" customWidth="1"/>
    <col min="15852" max="15852" width="15.5" style="28" customWidth="1"/>
    <col min="15853" max="15853" width="22.125" style="28" customWidth="1"/>
    <col min="15854" max="15854" width="12.375" style="28" customWidth="1"/>
    <col min="15855" max="16100" width="8.875" style="28"/>
    <col min="16101" max="16101" width="17.875" style="28" customWidth="1"/>
    <col min="16102" max="16102" width="24.875" style="28" customWidth="1"/>
    <col min="16103" max="16103" width="19.625" style="28" bestFit="1" customWidth="1"/>
    <col min="16104" max="16104" width="11.5" style="28" customWidth="1"/>
    <col min="16105" max="16105" width="14.125" style="28" bestFit="1" customWidth="1"/>
    <col min="16106" max="16106" width="15.625" style="28" bestFit="1" customWidth="1"/>
    <col min="16107" max="16107" width="14.125" style="28" bestFit="1" customWidth="1"/>
    <col min="16108" max="16108" width="15.5" style="28" customWidth="1"/>
    <col min="16109" max="16109" width="22.125" style="28" customWidth="1"/>
    <col min="16110" max="16110" width="12.375" style="28" customWidth="1"/>
    <col min="16111" max="16384" width="8.875" style="28"/>
  </cols>
  <sheetData>
    <row r="1" spans="1:15" s="5" customFormat="1" ht="15">
      <c r="A1" s="1" t="s">
        <v>0</v>
      </c>
      <c r="B1" s="2"/>
      <c r="C1" s="118"/>
      <c r="D1" s="127"/>
      <c r="E1" s="3"/>
      <c r="F1" s="3"/>
      <c r="G1" s="3"/>
      <c r="H1" s="3"/>
      <c r="I1" s="3"/>
      <c r="J1" s="3"/>
      <c r="K1" s="4"/>
    </row>
    <row r="2" spans="1:15" s="5" customFormat="1" ht="15">
      <c r="A2" s="1" t="s">
        <v>1</v>
      </c>
      <c r="B2" s="2"/>
      <c r="C2" s="118"/>
      <c r="D2" s="127"/>
      <c r="E2" s="3"/>
      <c r="F2" s="3"/>
      <c r="G2" s="3"/>
      <c r="H2" s="3"/>
      <c r="I2" s="3"/>
      <c r="J2" s="3"/>
      <c r="K2" s="4"/>
    </row>
    <row r="3" spans="1:15" s="6" customFormat="1" ht="41.25" customHeight="1">
      <c r="A3" s="148" t="s">
        <v>2</v>
      </c>
      <c r="B3" s="148"/>
      <c r="C3" s="148"/>
      <c r="D3" s="148"/>
      <c r="E3" s="148"/>
      <c r="F3" s="148"/>
      <c r="G3" s="148"/>
      <c r="H3" s="148"/>
      <c r="I3" s="148"/>
      <c r="J3" s="148"/>
      <c r="K3" s="124"/>
    </row>
    <row r="4" spans="1:15" s="6" customFormat="1" ht="15">
      <c r="A4" s="7" t="s">
        <v>3</v>
      </c>
      <c r="B4" s="8" t="s">
        <v>4</v>
      </c>
      <c r="C4" s="9"/>
      <c r="D4" s="128"/>
      <c r="E4" s="9"/>
      <c r="F4" s="9"/>
      <c r="G4" s="9"/>
      <c r="H4" s="9"/>
      <c r="I4" s="10" t="s">
        <v>5</v>
      </c>
      <c r="J4" s="116">
        <v>11230049165</v>
      </c>
      <c r="K4" s="12"/>
    </row>
    <row r="5" spans="1:15" s="6" customFormat="1" ht="15">
      <c r="A5" s="7"/>
      <c r="B5" s="8" t="s">
        <v>6</v>
      </c>
      <c r="C5" s="9"/>
      <c r="D5" s="128"/>
      <c r="E5" s="9"/>
      <c r="F5" s="9"/>
      <c r="G5" s="9"/>
      <c r="H5" s="9"/>
      <c r="I5" s="10" t="s">
        <v>7</v>
      </c>
      <c r="J5" s="13">
        <v>45009</v>
      </c>
      <c r="K5" s="12"/>
      <c r="L5" s="141">
        <f>J5+45</f>
        <v>45054</v>
      </c>
    </row>
    <row r="6" spans="1:15" s="6" customFormat="1" ht="90">
      <c r="A6" s="7"/>
      <c r="B6" s="8" t="s">
        <v>8</v>
      </c>
      <c r="C6" s="9"/>
      <c r="D6" s="128"/>
      <c r="E6" s="9"/>
      <c r="F6" s="9"/>
      <c r="G6" s="9"/>
      <c r="H6" s="9"/>
      <c r="I6" s="10" t="s">
        <v>9</v>
      </c>
      <c r="J6" s="11" t="str">
        <f>B16</f>
        <v>111122111000061-1.1
111122111000061-2.1
111122111000061-3.1
111122111000061-4.1
111122111000061-5.1
111123021000027-1.1</v>
      </c>
      <c r="K6" s="12"/>
    </row>
    <row r="7" spans="1:15" s="6" customFormat="1" ht="15">
      <c r="A7" s="7"/>
      <c r="B7" s="8" t="s">
        <v>10</v>
      </c>
      <c r="C7" s="14"/>
      <c r="D7" s="129"/>
      <c r="E7" s="9"/>
      <c r="F7" s="9"/>
      <c r="G7" s="9"/>
      <c r="H7" s="14"/>
      <c r="I7" s="10" t="s">
        <v>11</v>
      </c>
      <c r="J7" s="15" t="s">
        <v>53</v>
      </c>
      <c r="K7" s="12"/>
    </row>
    <row r="8" spans="1:15" s="6" customFormat="1" ht="15">
      <c r="A8" s="16"/>
      <c r="B8" s="12"/>
      <c r="C8" s="9"/>
      <c r="D8" s="128"/>
      <c r="E8" s="9"/>
      <c r="F8" s="9"/>
      <c r="G8" s="9"/>
      <c r="H8" s="9"/>
      <c r="I8" s="10" t="s">
        <v>12</v>
      </c>
      <c r="J8" s="15" t="s">
        <v>55</v>
      </c>
      <c r="K8" s="12"/>
    </row>
    <row r="9" spans="1:15" s="6" customFormat="1" ht="15">
      <c r="A9" s="7" t="s">
        <v>13</v>
      </c>
      <c r="B9" s="8" t="s">
        <v>4</v>
      </c>
      <c r="C9" s="9"/>
      <c r="D9" s="128"/>
      <c r="E9" s="17"/>
      <c r="F9" s="17"/>
      <c r="G9" s="17"/>
      <c r="H9" s="9"/>
      <c r="I9" s="10" t="s">
        <v>14</v>
      </c>
      <c r="J9" s="18" t="s">
        <v>52</v>
      </c>
      <c r="K9" s="12"/>
    </row>
    <row r="10" spans="1:15" s="6" customFormat="1" ht="15">
      <c r="A10" s="7"/>
      <c r="B10" s="8" t="s">
        <v>6</v>
      </c>
      <c r="C10" s="9"/>
      <c r="D10" s="128"/>
      <c r="E10" s="9"/>
      <c r="F10" s="9"/>
      <c r="G10" s="9"/>
      <c r="H10" s="9"/>
      <c r="I10" s="10" t="s">
        <v>15</v>
      </c>
      <c r="J10" s="112" t="s">
        <v>199</v>
      </c>
      <c r="K10" s="12"/>
    </row>
    <row r="11" spans="1:15" s="6" customFormat="1" ht="15">
      <c r="A11" s="19"/>
      <c r="B11" s="8" t="s">
        <v>8</v>
      </c>
      <c r="C11" s="17"/>
      <c r="D11" s="130"/>
      <c r="E11" s="17"/>
      <c r="F11" s="17"/>
      <c r="G11" s="17"/>
      <c r="H11" s="17"/>
      <c r="I11" s="10" t="s">
        <v>16</v>
      </c>
      <c r="J11" s="113" t="s">
        <v>54</v>
      </c>
      <c r="K11" s="12"/>
    </row>
    <row r="12" spans="1:15" s="6" customFormat="1" ht="15">
      <c r="A12" s="12"/>
      <c r="B12" s="8" t="s">
        <v>10</v>
      </c>
      <c r="C12" s="20"/>
      <c r="D12" s="130"/>
      <c r="E12" s="20"/>
      <c r="F12" s="20"/>
      <c r="G12" s="20"/>
      <c r="H12" s="20"/>
      <c r="I12" s="18"/>
      <c r="J12" s="12"/>
      <c r="K12" s="12"/>
    </row>
    <row r="13" spans="1:15" s="22" customFormat="1">
      <c r="A13" s="21"/>
      <c r="C13" s="119"/>
      <c r="D13" s="131"/>
      <c r="E13" s="23"/>
      <c r="F13" s="23"/>
      <c r="G13" s="23"/>
      <c r="H13" s="23"/>
      <c r="I13" s="23"/>
      <c r="J13" s="24"/>
      <c r="K13" s="24"/>
    </row>
    <row r="14" spans="1:15">
      <c r="A14" s="25"/>
      <c r="B14" s="25"/>
      <c r="C14" s="26"/>
      <c r="D14" s="132"/>
      <c r="E14" s="26"/>
      <c r="F14" s="26"/>
      <c r="G14" s="26"/>
      <c r="H14" s="26"/>
      <c r="I14" s="26"/>
      <c r="J14" s="26"/>
      <c r="K14" s="27"/>
    </row>
    <row r="15" spans="1:15" s="36" customFormat="1">
      <c r="A15" s="29" t="s">
        <v>21</v>
      </c>
      <c r="B15" s="30" t="s">
        <v>22</v>
      </c>
      <c r="C15" s="31" t="s">
        <v>51</v>
      </c>
      <c r="D15" s="133" t="s">
        <v>23</v>
      </c>
      <c r="E15" s="33" t="s">
        <v>17</v>
      </c>
      <c r="F15" s="33"/>
      <c r="G15" s="33" t="s">
        <v>18</v>
      </c>
      <c r="H15" s="34" t="s">
        <v>24</v>
      </c>
      <c r="I15" s="34" t="s">
        <v>25</v>
      </c>
      <c r="J15" s="34" t="s">
        <v>26</v>
      </c>
      <c r="K15" s="34" t="s">
        <v>19</v>
      </c>
      <c r="L15" s="36" t="s">
        <v>203</v>
      </c>
      <c r="M15" s="36" t="s">
        <v>200</v>
      </c>
      <c r="N15" s="36" t="s">
        <v>201</v>
      </c>
      <c r="O15" s="36" t="s">
        <v>204</v>
      </c>
    </row>
    <row r="16" spans="1:15" s="111" customFormat="1" ht="19.899999999999999" customHeight="1">
      <c r="A16" s="145" t="s">
        <v>56</v>
      </c>
      <c r="B16" s="142" t="s">
        <v>58</v>
      </c>
      <c r="C16" s="120" t="s">
        <v>59</v>
      </c>
      <c r="D16" s="134">
        <v>100</v>
      </c>
      <c r="E16" s="125">
        <v>9.1999999999999998E-2</v>
      </c>
      <c r="F16" s="125">
        <f>E16*20000</f>
        <v>1840</v>
      </c>
      <c r="G16" s="126">
        <f>D16*E16</f>
        <v>9.1999999999999993</v>
      </c>
      <c r="H16" s="136" t="s">
        <v>157</v>
      </c>
      <c r="I16" s="136" t="s">
        <v>177</v>
      </c>
      <c r="J16" s="117" t="s">
        <v>60</v>
      </c>
      <c r="K16" s="115" t="s">
        <v>198</v>
      </c>
      <c r="L16" s="111" t="s">
        <v>202</v>
      </c>
      <c r="M16" s="111">
        <v>4800018829</v>
      </c>
      <c r="N16" s="111">
        <v>10</v>
      </c>
      <c r="O16" s="111" t="s">
        <v>205</v>
      </c>
    </row>
    <row r="17" spans="1:15" s="111" customFormat="1" ht="19.899999999999999" customHeight="1">
      <c r="A17" s="146"/>
      <c r="B17" s="143"/>
      <c r="C17" s="120" t="s">
        <v>61</v>
      </c>
      <c r="D17" s="134">
        <v>100</v>
      </c>
      <c r="E17" s="125">
        <v>0.53800000000000003</v>
      </c>
      <c r="F17" s="125">
        <f t="shared" ref="F17:F64" si="0">E17*20000</f>
        <v>10760</v>
      </c>
      <c r="G17" s="126">
        <f t="shared" ref="G17:G64" si="1">D17*E17</f>
        <v>53.800000000000004</v>
      </c>
      <c r="H17" s="136" t="s">
        <v>158</v>
      </c>
      <c r="I17" s="136" t="s">
        <v>178</v>
      </c>
      <c r="J17" s="117" t="s">
        <v>62</v>
      </c>
      <c r="K17" s="115" t="s">
        <v>198</v>
      </c>
      <c r="L17" s="111" t="s">
        <v>202</v>
      </c>
      <c r="M17" s="111">
        <v>4800018829</v>
      </c>
      <c r="N17" s="111">
        <v>20</v>
      </c>
      <c r="O17" s="111" t="s">
        <v>210</v>
      </c>
    </row>
    <row r="18" spans="1:15" s="111" customFormat="1" ht="19.899999999999999" customHeight="1">
      <c r="A18" s="146"/>
      <c r="B18" s="143"/>
      <c r="C18" s="120" t="s">
        <v>63</v>
      </c>
      <c r="D18" s="134">
        <v>100</v>
      </c>
      <c r="E18" s="125">
        <v>0.1963</v>
      </c>
      <c r="F18" s="125">
        <f t="shared" si="0"/>
        <v>3926</v>
      </c>
      <c r="G18" s="126">
        <f t="shared" si="1"/>
        <v>19.63</v>
      </c>
      <c r="H18" s="136" t="s">
        <v>159</v>
      </c>
      <c r="I18" s="136" t="s">
        <v>179</v>
      </c>
      <c r="J18" s="117" t="s">
        <v>64</v>
      </c>
      <c r="K18" s="115" t="s">
        <v>198</v>
      </c>
      <c r="L18" s="111" t="s">
        <v>202</v>
      </c>
      <c r="M18" s="111">
        <v>4800018829</v>
      </c>
      <c r="N18" s="111">
        <v>30</v>
      </c>
      <c r="O18" s="111" t="s">
        <v>206</v>
      </c>
    </row>
    <row r="19" spans="1:15" s="111" customFormat="1" ht="19.899999999999999" customHeight="1">
      <c r="A19" s="146"/>
      <c r="B19" s="143"/>
      <c r="C19" s="120" t="s">
        <v>65</v>
      </c>
      <c r="D19" s="134">
        <v>100</v>
      </c>
      <c r="E19" s="125">
        <v>9.5570000000000002E-2</v>
      </c>
      <c r="F19" s="125">
        <f t="shared" si="0"/>
        <v>1911.4</v>
      </c>
      <c r="G19" s="126">
        <f t="shared" si="1"/>
        <v>9.5570000000000004</v>
      </c>
      <c r="H19" s="136" t="s">
        <v>160</v>
      </c>
      <c r="I19" s="136" t="s">
        <v>180</v>
      </c>
      <c r="J19" s="117" t="s">
        <v>66</v>
      </c>
      <c r="K19" s="115" t="s">
        <v>198</v>
      </c>
      <c r="L19" s="111" t="s">
        <v>202</v>
      </c>
      <c r="M19" s="111">
        <v>4800018829</v>
      </c>
      <c r="N19" s="111">
        <v>40</v>
      </c>
      <c r="O19" s="111" t="s">
        <v>207</v>
      </c>
    </row>
    <row r="20" spans="1:15" s="111" customFormat="1" ht="19.899999999999999" customHeight="1">
      <c r="A20" s="146"/>
      <c r="B20" s="143"/>
      <c r="C20" s="120" t="s">
        <v>67</v>
      </c>
      <c r="D20" s="134">
        <v>1800</v>
      </c>
      <c r="E20" s="125">
        <v>3.7000000000000002E-3</v>
      </c>
      <c r="F20" s="125">
        <f t="shared" si="0"/>
        <v>74</v>
      </c>
      <c r="G20" s="126">
        <f t="shared" si="1"/>
        <v>6.66</v>
      </c>
      <c r="H20" s="136" t="s">
        <v>161</v>
      </c>
      <c r="I20" s="136" t="s">
        <v>181</v>
      </c>
      <c r="J20" s="117" t="s">
        <v>68</v>
      </c>
      <c r="K20" s="115" t="s">
        <v>198</v>
      </c>
      <c r="L20" s="111" t="s">
        <v>202</v>
      </c>
      <c r="M20" s="111">
        <v>4800018829</v>
      </c>
      <c r="N20" s="111">
        <v>50</v>
      </c>
      <c r="O20" s="111" t="s">
        <v>208</v>
      </c>
    </row>
    <row r="21" spans="1:15" s="111" customFormat="1" ht="19.899999999999999" customHeight="1">
      <c r="A21" s="146"/>
      <c r="B21" s="143"/>
      <c r="C21" s="120" t="s">
        <v>69</v>
      </c>
      <c r="D21" s="134">
        <v>200</v>
      </c>
      <c r="E21" s="125">
        <v>3.3E-3</v>
      </c>
      <c r="F21" s="125">
        <f t="shared" si="0"/>
        <v>66</v>
      </c>
      <c r="G21" s="126">
        <f t="shared" si="1"/>
        <v>0.66</v>
      </c>
      <c r="H21" s="136" t="s">
        <v>162</v>
      </c>
      <c r="I21" s="136" t="s">
        <v>182</v>
      </c>
      <c r="J21" s="117" t="s">
        <v>70</v>
      </c>
      <c r="K21" s="115" t="s">
        <v>198</v>
      </c>
      <c r="L21" s="111" t="s">
        <v>202</v>
      </c>
      <c r="M21" s="111">
        <v>4800018829</v>
      </c>
      <c r="N21" s="111">
        <v>60</v>
      </c>
      <c r="O21" s="111" t="s">
        <v>209</v>
      </c>
    </row>
    <row r="22" spans="1:15" s="111" customFormat="1" ht="19.899999999999999" customHeight="1">
      <c r="A22" s="146"/>
      <c r="B22" s="143"/>
      <c r="C22" s="120" t="s">
        <v>71</v>
      </c>
      <c r="D22" s="134">
        <v>1700</v>
      </c>
      <c r="E22" s="125">
        <v>4.4600000000000004E-3</v>
      </c>
      <c r="F22" s="125">
        <f t="shared" si="0"/>
        <v>89.2</v>
      </c>
      <c r="G22" s="126">
        <f t="shared" si="1"/>
        <v>7.5820000000000007</v>
      </c>
      <c r="H22" s="136" t="s">
        <v>161</v>
      </c>
      <c r="I22" s="136" t="s">
        <v>183</v>
      </c>
      <c r="J22" s="117" t="s">
        <v>72</v>
      </c>
      <c r="K22" s="115" t="s">
        <v>198</v>
      </c>
      <c r="L22" s="111" t="s">
        <v>202</v>
      </c>
      <c r="M22" s="111">
        <v>4800018829</v>
      </c>
      <c r="N22" s="111">
        <v>70</v>
      </c>
      <c r="O22" s="111" t="s">
        <v>208</v>
      </c>
    </row>
    <row r="23" spans="1:15" s="111" customFormat="1" ht="19.899999999999999" customHeight="1">
      <c r="A23" s="146"/>
      <c r="B23" s="143"/>
      <c r="C23" s="120" t="s">
        <v>73</v>
      </c>
      <c r="D23" s="134">
        <v>900</v>
      </c>
      <c r="E23" s="125">
        <v>2.4400000000000002E-2</v>
      </c>
      <c r="F23" s="125">
        <f t="shared" si="0"/>
        <v>488.00000000000006</v>
      </c>
      <c r="G23" s="126">
        <f t="shared" si="1"/>
        <v>21.96</v>
      </c>
      <c r="H23" s="136" t="s">
        <v>161</v>
      </c>
      <c r="I23" s="136" t="s">
        <v>181</v>
      </c>
      <c r="J23" s="117" t="s">
        <v>74</v>
      </c>
      <c r="K23" s="115" t="s">
        <v>198</v>
      </c>
      <c r="L23" s="111" t="s">
        <v>202</v>
      </c>
      <c r="M23" s="111">
        <v>4800018829</v>
      </c>
      <c r="N23" s="111">
        <v>80</v>
      </c>
      <c r="O23" s="111" t="s">
        <v>208</v>
      </c>
    </row>
    <row r="24" spans="1:15" s="111" customFormat="1" ht="19.899999999999999" customHeight="1">
      <c r="A24" s="146"/>
      <c r="B24" s="143"/>
      <c r="C24" s="120" t="s">
        <v>75</v>
      </c>
      <c r="D24" s="134">
        <v>100</v>
      </c>
      <c r="E24" s="125">
        <v>6.0000000000000001E-3</v>
      </c>
      <c r="F24" s="125">
        <f t="shared" si="0"/>
        <v>120</v>
      </c>
      <c r="G24" s="126">
        <f t="shared" si="1"/>
        <v>0.6</v>
      </c>
      <c r="H24" s="136" t="s">
        <v>163</v>
      </c>
      <c r="I24" s="136" t="s">
        <v>184</v>
      </c>
      <c r="J24" s="117" t="s">
        <v>76</v>
      </c>
      <c r="K24" s="115" t="s">
        <v>198</v>
      </c>
      <c r="L24" s="111" t="s">
        <v>202</v>
      </c>
      <c r="M24" s="111">
        <v>4800018829</v>
      </c>
      <c r="N24" s="111">
        <v>90</v>
      </c>
      <c r="O24" s="111" t="s">
        <v>210</v>
      </c>
    </row>
    <row r="25" spans="1:15" s="111" customFormat="1" ht="19.899999999999999" customHeight="1">
      <c r="A25" s="146"/>
      <c r="B25" s="143"/>
      <c r="C25" s="120" t="s">
        <v>77</v>
      </c>
      <c r="D25" s="134">
        <v>100</v>
      </c>
      <c r="E25" s="125">
        <v>3.1809999999999998E-2</v>
      </c>
      <c r="F25" s="125">
        <f t="shared" si="0"/>
        <v>636.19999999999993</v>
      </c>
      <c r="G25" s="126">
        <f t="shared" si="1"/>
        <v>3.1809999999999996</v>
      </c>
      <c r="H25" s="136" t="s">
        <v>163</v>
      </c>
      <c r="I25" s="136" t="s">
        <v>184</v>
      </c>
      <c r="J25" s="117" t="s">
        <v>78</v>
      </c>
      <c r="K25" s="115" t="s">
        <v>198</v>
      </c>
      <c r="L25" s="111" t="s">
        <v>202</v>
      </c>
      <c r="M25" s="111">
        <v>4800018829</v>
      </c>
      <c r="N25" s="111">
        <v>100</v>
      </c>
      <c r="O25" s="111" t="s">
        <v>210</v>
      </c>
    </row>
    <row r="26" spans="1:15" s="111" customFormat="1" ht="19.899999999999999" customHeight="1">
      <c r="A26" s="146"/>
      <c r="B26" s="143"/>
      <c r="C26" s="120" t="s">
        <v>79</v>
      </c>
      <c r="D26" s="134">
        <v>100</v>
      </c>
      <c r="E26" s="125">
        <v>4.4200000000000003E-2</v>
      </c>
      <c r="F26" s="125">
        <f t="shared" si="0"/>
        <v>884.00000000000011</v>
      </c>
      <c r="G26" s="126">
        <f t="shared" si="1"/>
        <v>4.42</v>
      </c>
      <c r="H26" s="136" t="s">
        <v>163</v>
      </c>
      <c r="I26" s="136" t="s">
        <v>184</v>
      </c>
      <c r="J26" s="117" t="s">
        <v>80</v>
      </c>
      <c r="K26" s="115" t="s">
        <v>198</v>
      </c>
      <c r="L26" s="111" t="s">
        <v>202</v>
      </c>
      <c r="M26" s="111">
        <v>4800018829</v>
      </c>
      <c r="N26" s="111">
        <v>110</v>
      </c>
      <c r="O26" s="111" t="s">
        <v>210</v>
      </c>
    </row>
    <row r="27" spans="1:15" s="111" customFormat="1" ht="19.899999999999999" customHeight="1">
      <c r="A27" s="146"/>
      <c r="B27" s="143"/>
      <c r="C27" s="120" t="s">
        <v>81</v>
      </c>
      <c r="D27" s="134">
        <v>100</v>
      </c>
      <c r="E27" s="125">
        <v>0.1515</v>
      </c>
      <c r="F27" s="125">
        <f t="shared" si="0"/>
        <v>3030</v>
      </c>
      <c r="G27" s="126">
        <f t="shared" si="1"/>
        <v>15.15</v>
      </c>
      <c r="H27" s="136" t="s">
        <v>164</v>
      </c>
      <c r="I27" s="136" t="s">
        <v>185</v>
      </c>
      <c r="J27" s="117" t="s">
        <v>82</v>
      </c>
      <c r="K27" s="115" t="s">
        <v>198</v>
      </c>
      <c r="L27" s="111" t="s">
        <v>202</v>
      </c>
      <c r="M27" s="111">
        <v>4800018829</v>
      </c>
      <c r="N27" s="111">
        <v>120</v>
      </c>
      <c r="O27" s="111" t="s">
        <v>211</v>
      </c>
    </row>
    <row r="28" spans="1:15" s="111" customFormat="1" ht="19.899999999999999" customHeight="1">
      <c r="A28" s="146"/>
      <c r="B28" s="143"/>
      <c r="C28" s="120" t="s">
        <v>83</v>
      </c>
      <c r="D28" s="134">
        <v>100</v>
      </c>
      <c r="E28" s="125">
        <v>5.7999999999999996E-3</v>
      </c>
      <c r="F28" s="125">
        <f t="shared" si="0"/>
        <v>115.99999999999999</v>
      </c>
      <c r="G28" s="126">
        <f t="shared" si="1"/>
        <v>0.57999999999999996</v>
      </c>
      <c r="H28" s="136" t="s">
        <v>164</v>
      </c>
      <c r="I28" s="136" t="s">
        <v>185</v>
      </c>
      <c r="J28" s="117" t="s">
        <v>84</v>
      </c>
      <c r="K28" s="115" t="s">
        <v>198</v>
      </c>
      <c r="L28" s="111" t="s">
        <v>202</v>
      </c>
      <c r="M28" s="111">
        <v>4800018829</v>
      </c>
      <c r="N28" s="111">
        <v>130</v>
      </c>
      <c r="O28" s="111" t="s">
        <v>211</v>
      </c>
    </row>
    <row r="29" spans="1:15" s="111" customFormat="1" ht="19.899999999999999" customHeight="1">
      <c r="A29" s="146"/>
      <c r="B29" s="143"/>
      <c r="C29" s="120" t="s">
        <v>85</v>
      </c>
      <c r="D29" s="134">
        <v>100</v>
      </c>
      <c r="E29" s="125">
        <v>3.3649999999999999E-2</v>
      </c>
      <c r="F29" s="125">
        <f t="shared" si="0"/>
        <v>673</v>
      </c>
      <c r="G29" s="126">
        <f t="shared" si="1"/>
        <v>3.3649999999999998</v>
      </c>
      <c r="H29" s="136" t="s">
        <v>163</v>
      </c>
      <c r="I29" s="136" t="s">
        <v>184</v>
      </c>
      <c r="J29" s="117" t="s">
        <v>86</v>
      </c>
      <c r="K29" s="115" t="s">
        <v>198</v>
      </c>
      <c r="L29" s="111" t="s">
        <v>202</v>
      </c>
      <c r="M29" s="111">
        <v>4800018829</v>
      </c>
      <c r="N29" s="111">
        <v>140</v>
      </c>
      <c r="O29" s="111" t="s">
        <v>210</v>
      </c>
    </row>
    <row r="30" spans="1:15" s="111" customFormat="1" ht="19.899999999999999" customHeight="1">
      <c r="A30" s="146"/>
      <c r="B30" s="143"/>
      <c r="C30" s="120" t="s">
        <v>87</v>
      </c>
      <c r="D30" s="134">
        <v>100</v>
      </c>
      <c r="E30" s="125">
        <v>2.7099999999999999E-2</v>
      </c>
      <c r="F30" s="125">
        <f t="shared" si="0"/>
        <v>542</v>
      </c>
      <c r="G30" s="126">
        <f t="shared" si="1"/>
        <v>2.71</v>
      </c>
      <c r="H30" s="136" t="s">
        <v>163</v>
      </c>
      <c r="I30" s="136" t="s">
        <v>184</v>
      </c>
      <c r="J30" s="117" t="s">
        <v>88</v>
      </c>
      <c r="K30" s="115" t="s">
        <v>198</v>
      </c>
      <c r="L30" s="111" t="s">
        <v>202</v>
      </c>
      <c r="M30" s="111">
        <v>4800018829</v>
      </c>
      <c r="N30" s="111">
        <v>150</v>
      </c>
      <c r="O30" s="111" t="s">
        <v>210</v>
      </c>
    </row>
    <row r="31" spans="1:15" s="111" customFormat="1" ht="19.899999999999999" customHeight="1">
      <c r="A31" s="146"/>
      <c r="B31" s="143"/>
      <c r="C31" s="120" t="s">
        <v>89</v>
      </c>
      <c r="D31" s="134">
        <v>100</v>
      </c>
      <c r="E31" s="125">
        <v>4.5499999999999999E-2</v>
      </c>
      <c r="F31" s="125">
        <f t="shared" si="0"/>
        <v>910</v>
      </c>
      <c r="G31" s="126">
        <f t="shared" si="1"/>
        <v>4.55</v>
      </c>
      <c r="H31" s="136" t="s">
        <v>163</v>
      </c>
      <c r="I31" s="136" t="s">
        <v>184</v>
      </c>
      <c r="J31" s="117" t="s">
        <v>90</v>
      </c>
      <c r="K31" s="115" t="s">
        <v>198</v>
      </c>
      <c r="L31" s="111" t="s">
        <v>202</v>
      </c>
      <c r="M31" s="111">
        <v>4800018829</v>
      </c>
      <c r="N31" s="111">
        <v>160</v>
      </c>
      <c r="O31" s="111" t="s">
        <v>210</v>
      </c>
    </row>
    <row r="32" spans="1:15" s="111" customFormat="1" ht="19.899999999999999" customHeight="1">
      <c r="A32" s="146"/>
      <c r="B32" s="143"/>
      <c r="C32" s="120" t="s">
        <v>91</v>
      </c>
      <c r="D32" s="134">
        <v>100</v>
      </c>
      <c r="E32" s="125">
        <v>1.82694</v>
      </c>
      <c r="F32" s="125">
        <f t="shared" si="0"/>
        <v>36538.800000000003</v>
      </c>
      <c r="G32" s="126">
        <f t="shared" si="1"/>
        <v>182.69399999999999</v>
      </c>
      <c r="H32" s="136" t="s">
        <v>165</v>
      </c>
      <c r="I32" s="136" t="s">
        <v>186</v>
      </c>
      <c r="J32" s="117" t="s">
        <v>92</v>
      </c>
      <c r="K32" s="115" t="s">
        <v>198</v>
      </c>
      <c r="L32" s="111" t="s">
        <v>202</v>
      </c>
      <c r="M32" s="111">
        <v>4800018829</v>
      </c>
      <c r="N32" s="111">
        <v>170</v>
      </c>
      <c r="O32" s="111" t="s">
        <v>212</v>
      </c>
    </row>
    <row r="33" spans="1:15" s="111" customFormat="1" ht="19.899999999999999" customHeight="1">
      <c r="A33" s="146"/>
      <c r="B33" s="143"/>
      <c r="C33" s="120" t="s">
        <v>93</v>
      </c>
      <c r="D33" s="134">
        <v>100</v>
      </c>
      <c r="E33" s="125">
        <v>2.98E-2</v>
      </c>
      <c r="F33" s="125">
        <f t="shared" si="0"/>
        <v>596</v>
      </c>
      <c r="G33" s="126">
        <f t="shared" si="1"/>
        <v>2.98</v>
      </c>
      <c r="H33" s="136" t="s">
        <v>165</v>
      </c>
      <c r="I33" s="136" t="s">
        <v>186</v>
      </c>
      <c r="J33" s="117" t="s">
        <v>94</v>
      </c>
      <c r="K33" s="115" t="s">
        <v>198</v>
      </c>
      <c r="L33" s="111" t="s">
        <v>202</v>
      </c>
      <c r="M33" s="111">
        <v>4800018829</v>
      </c>
      <c r="N33" s="111">
        <v>180</v>
      </c>
      <c r="O33" s="111" t="s">
        <v>212</v>
      </c>
    </row>
    <row r="34" spans="1:15" s="111" customFormat="1" ht="19.899999999999999" customHeight="1">
      <c r="A34" s="146"/>
      <c r="B34" s="143"/>
      <c r="C34" s="120" t="s">
        <v>95</v>
      </c>
      <c r="D34" s="134">
        <v>100</v>
      </c>
      <c r="E34" s="125">
        <v>9.1200000000000003E-2</v>
      </c>
      <c r="F34" s="125">
        <f t="shared" si="0"/>
        <v>1824</v>
      </c>
      <c r="G34" s="126">
        <f t="shared" si="1"/>
        <v>9.120000000000001</v>
      </c>
      <c r="H34" s="136" t="s">
        <v>166</v>
      </c>
      <c r="I34" s="136" t="s">
        <v>187</v>
      </c>
      <c r="J34" s="117" t="s">
        <v>96</v>
      </c>
      <c r="K34" s="115" t="s">
        <v>198</v>
      </c>
      <c r="L34" s="111" t="s">
        <v>202</v>
      </c>
      <c r="M34" s="111">
        <v>4800018829</v>
      </c>
      <c r="N34" s="111">
        <v>190</v>
      </c>
      <c r="O34" s="111" t="s">
        <v>213</v>
      </c>
    </row>
    <row r="35" spans="1:15" s="111" customFormat="1" ht="19.899999999999999" customHeight="1">
      <c r="A35" s="146"/>
      <c r="B35" s="143"/>
      <c r="C35" s="120" t="s">
        <v>97</v>
      </c>
      <c r="D35" s="134">
        <v>100</v>
      </c>
      <c r="E35" s="125">
        <v>2.14</v>
      </c>
      <c r="F35" s="125">
        <f t="shared" si="0"/>
        <v>42800</v>
      </c>
      <c r="G35" s="126">
        <f t="shared" si="1"/>
        <v>214</v>
      </c>
      <c r="H35" s="136" t="s">
        <v>167</v>
      </c>
      <c r="I35" s="136" t="s">
        <v>188</v>
      </c>
      <c r="J35" s="117" t="s">
        <v>98</v>
      </c>
      <c r="K35" s="115" t="s">
        <v>198</v>
      </c>
      <c r="L35" s="111" t="s">
        <v>202</v>
      </c>
      <c r="M35" s="111">
        <v>4800018829</v>
      </c>
      <c r="N35" s="111">
        <v>200</v>
      </c>
      <c r="O35" s="111" t="s">
        <v>209</v>
      </c>
    </row>
    <row r="36" spans="1:15" s="111" customFormat="1" ht="19.899999999999999" customHeight="1">
      <c r="A36" s="146"/>
      <c r="B36" s="143"/>
      <c r="C36" s="120" t="s">
        <v>99</v>
      </c>
      <c r="D36" s="134">
        <v>100</v>
      </c>
      <c r="E36" s="125">
        <v>0.42499999999999999</v>
      </c>
      <c r="F36" s="125">
        <f t="shared" si="0"/>
        <v>8500</v>
      </c>
      <c r="G36" s="126">
        <f t="shared" si="1"/>
        <v>42.5</v>
      </c>
      <c r="H36" s="136" t="s">
        <v>168</v>
      </c>
      <c r="I36" s="136" t="s">
        <v>189</v>
      </c>
      <c r="J36" s="117" t="s">
        <v>100</v>
      </c>
      <c r="K36" s="115" t="s">
        <v>198</v>
      </c>
      <c r="L36" s="111" t="s">
        <v>202</v>
      </c>
      <c r="M36" s="111">
        <v>4800018829</v>
      </c>
      <c r="N36" s="111">
        <v>210</v>
      </c>
      <c r="O36" s="111" t="s">
        <v>214</v>
      </c>
    </row>
    <row r="37" spans="1:15" s="111" customFormat="1" ht="19.899999999999999" customHeight="1">
      <c r="A37" s="146"/>
      <c r="B37" s="143"/>
      <c r="C37" s="120" t="s">
        <v>101</v>
      </c>
      <c r="D37" s="134">
        <v>100</v>
      </c>
      <c r="E37" s="125">
        <v>0.42499999999999999</v>
      </c>
      <c r="F37" s="125">
        <f t="shared" si="0"/>
        <v>8500</v>
      </c>
      <c r="G37" s="126">
        <f t="shared" si="1"/>
        <v>42.5</v>
      </c>
      <c r="H37" s="136" t="s">
        <v>168</v>
      </c>
      <c r="I37" s="136" t="s">
        <v>189</v>
      </c>
      <c r="J37" s="117" t="s">
        <v>102</v>
      </c>
      <c r="K37" s="115" t="s">
        <v>198</v>
      </c>
      <c r="L37" s="111" t="s">
        <v>202</v>
      </c>
      <c r="M37" s="111">
        <v>4800018829</v>
      </c>
      <c r="N37" s="111">
        <v>220</v>
      </c>
      <c r="O37" s="111" t="s">
        <v>214</v>
      </c>
    </row>
    <row r="38" spans="1:15" s="111" customFormat="1" ht="19.899999999999999" customHeight="1">
      <c r="A38" s="146"/>
      <c r="B38" s="143"/>
      <c r="C38" s="120" t="s">
        <v>103</v>
      </c>
      <c r="D38" s="134">
        <v>100</v>
      </c>
      <c r="E38" s="125">
        <v>9.52</v>
      </c>
      <c r="F38" s="125">
        <f t="shared" si="0"/>
        <v>190400</v>
      </c>
      <c r="G38" s="126">
        <f t="shared" si="1"/>
        <v>952</v>
      </c>
      <c r="H38" s="136" t="s">
        <v>169</v>
      </c>
      <c r="I38" s="136" t="s">
        <v>190</v>
      </c>
      <c r="J38" s="117" t="s">
        <v>104</v>
      </c>
      <c r="K38" s="115" t="s">
        <v>198</v>
      </c>
      <c r="L38" s="111" t="s">
        <v>202</v>
      </c>
      <c r="M38" s="111">
        <v>4800018829</v>
      </c>
      <c r="N38" s="111">
        <v>230</v>
      </c>
      <c r="O38" s="111" t="s">
        <v>215</v>
      </c>
    </row>
    <row r="39" spans="1:15" s="111" customFormat="1" ht="19.899999999999999" customHeight="1">
      <c r="A39" s="146"/>
      <c r="B39" s="143"/>
      <c r="C39" s="120" t="s">
        <v>105</v>
      </c>
      <c r="D39" s="134">
        <v>100</v>
      </c>
      <c r="E39" s="125">
        <v>0.43559999999999999</v>
      </c>
      <c r="F39" s="125">
        <f t="shared" si="0"/>
        <v>8712</v>
      </c>
      <c r="G39" s="126">
        <f t="shared" si="1"/>
        <v>43.56</v>
      </c>
      <c r="H39" s="136" t="s">
        <v>157</v>
      </c>
      <c r="I39" s="136" t="s">
        <v>177</v>
      </c>
      <c r="J39" s="117" t="s">
        <v>106</v>
      </c>
      <c r="K39" s="115" t="s">
        <v>198</v>
      </c>
      <c r="L39" s="111" t="s">
        <v>202</v>
      </c>
      <c r="M39" s="111">
        <v>4800018829</v>
      </c>
      <c r="N39" s="111">
        <v>240</v>
      </c>
      <c r="O39" s="111" t="s">
        <v>205</v>
      </c>
    </row>
    <row r="40" spans="1:15" s="111" customFormat="1" ht="19.899999999999999" customHeight="1">
      <c r="A40" s="146"/>
      <c r="B40" s="143"/>
      <c r="C40" s="120" t="s">
        <v>107</v>
      </c>
      <c r="D40" s="134">
        <v>100</v>
      </c>
      <c r="E40" s="125">
        <v>0.66700000000000004</v>
      </c>
      <c r="F40" s="125">
        <f t="shared" si="0"/>
        <v>13340</v>
      </c>
      <c r="G40" s="126">
        <f t="shared" si="1"/>
        <v>66.7</v>
      </c>
      <c r="H40" s="136" t="s">
        <v>157</v>
      </c>
      <c r="I40" s="136" t="s">
        <v>177</v>
      </c>
      <c r="J40" s="117" t="s">
        <v>108</v>
      </c>
      <c r="K40" s="115" t="s">
        <v>198</v>
      </c>
      <c r="L40" s="111" t="s">
        <v>202</v>
      </c>
      <c r="M40" s="111">
        <v>4800018829</v>
      </c>
      <c r="N40" s="111">
        <v>250</v>
      </c>
      <c r="O40" s="111" t="s">
        <v>205</v>
      </c>
    </row>
    <row r="41" spans="1:15" s="111" customFormat="1" ht="19.899999999999999" customHeight="1">
      <c r="A41" s="146"/>
      <c r="B41" s="143"/>
      <c r="C41" s="120" t="s">
        <v>109</v>
      </c>
      <c r="D41" s="134">
        <v>100</v>
      </c>
      <c r="E41" s="125">
        <v>9.1999999999999998E-2</v>
      </c>
      <c r="F41" s="125">
        <f t="shared" si="0"/>
        <v>1840</v>
      </c>
      <c r="G41" s="126">
        <f t="shared" si="1"/>
        <v>9.1999999999999993</v>
      </c>
      <c r="H41" s="136" t="s">
        <v>157</v>
      </c>
      <c r="I41" s="136" t="s">
        <v>177</v>
      </c>
      <c r="J41" s="117" t="s">
        <v>110</v>
      </c>
      <c r="K41" s="115" t="s">
        <v>198</v>
      </c>
      <c r="L41" s="111" t="s">
        <v>202</v>
      </c>
      <c r="M41" s="111">
        <v>4800018829</v>
      </c>
      <c r="N41" s="111">
        <v>260</v>
      </c>
      <c r="O41" s="111" t="s">
        <v>205</v>
      </c>
    </row>
    <row r="42" spans="1:15" s="111" customFormat="1" ht="19.899999999999999" customHeight="1">
      <c r="A42" s="146"/>
      <c r="B42" s="143"/>
      <c r="C42" s="120" t="s">
        <v>111</v>
      </c>
      <c r="D42" s="134">
        <v>100</v>
      </c>
      <c r="E42" s="125">
        <v>7.6499999999999999E-2</v>
      </c>
      <c r="F42" s="125">
        <f t="shared" si="0"/>
        <v>1530</v>
      </c>
      <c r="G42" s="126">
        <f t="shared" si="1"/>
        <v>7.6499999999999995</v>
      </c>
      <c r="H42" s="136" t="s">
        <v>160</v>
      </c>
      <c r="I42" s="136" t="s">
        <v>180</v>
      </c>
      <c r="J42" s="117" t="s">
        <v>112</v>
      </c>
      <c r="K42" s="115" t="s">
        <v>198</v>
      </c>
      <c r="L42" s="111" t="s">
        <v>202</v>
      </c>
      <c r="M42" s="111">
        <v>4800018829</v>
      </c>
      <c r="N42" s="111">
        <v>270</v>
      </c>
      <c r="O42" s="111" t="s">
        <v>207</v>
      </c>
    </row>
    <row r="43" spans="1:15" s="111" customFormat="1" ht="19.899999999999999" customHeight="1">
      <c r="A43" s="146"/>
      <c r="B43" s="143"/>
      <c r="C43" s="120" t="s">
        <v>113</v>
      </c>
      <c r="D43" s="134">
        <v>100</v>
      </c>
      <c r="E43" s="125">
        <v>6.6680000000000003E-2</v>
      </c>
      <c r="F43" s="125">
        <f t="shared" si="0"/>
        <v>1333.6000000000001</v>
      </c>
      <c r="G43" s="126">
        <f t="shared" si="1"/>
        <v>6.6680000000000001</v>
      </c>
      <c r="H43" s="136" t="s">
        <v>164</v>
      </c>
      <c r="I43" s="136" t="s">
        <v>185</v>
      </c>
      <c r="J43" s="117" t="s">
        <v>114</v>
      </c>
      <c r="K43" s="115" t="s">
        <v>198</v>
      </c>
      <c r="L43" s="111" t="s">
        <v>202</v>
      </c>
      <c r="M43" s="111">
        <v>4800018829</v>
      </c>
      <c r="N43" s="111">
        <v>280</v>
      </c>
      <c r="O43" s="111" t="s">
        <v>211</v>
      </c>
    </row>
    <row r="44" spans="1:15" s="111" customFormat="1" ht="19.899999999999999" customHeight="1">
      <c r="A44" s="146"/>
      <c r="B44" s="143"/>
      <c r="C44" s="120" t="s">
        <v>115</v>
      </c>
      <c r="D44" s="134">
        <v>100</v>
      </c>
      <c r="E44" s="125">
        <v>0.13639999999999999</v>
      </c>
      <c r="F44" s="125">
        <f t="shared" si="0"/>
        <v>2728</v>
      </c>
      <c r="G44" s="126">
        <f t="shared" si="1"/>
        <v>13.639999999999999</v>
      </c>
      <c r="H44" s="136" t="s">
        <v>163</v>
      </c>
      <c r="I44" s="136" t="s">
        <v>184</v>
      </c>
      <c r="J44" s="117" t="s">
        <v>116</v>
      </c>
      <c r="K44" s="115" t="s">
        <v>198</v>
      </c>
      <c r="L44" s="111" t="s">
        <v>202</v>
      </c>
      <c r="M44" s="111">
        <v>4800018829</v>
      </c>
      <c r="N44" s="111">
        <v>290</v>
      </c>
      <c r="O44" s="111" t="s">
        <v>210</v>
      </c>
    </row>
    <row r="45" spans="1:15" s="111" customFormat="1" ht="19.899999999999999" customHeight="1">
      <c r="A45" s="146"/>
      <c r="B45" s="143"/>
      <c r="C45" s="120" t="s">
        <v>117</v>
      </c>
      <c r="D45" s="134">
        <v>100</v>
      </c>
      <c r="E45" s="125">
        <v>2.23E-2</v>
      </c>
      <c r="F45" s="125">
        <f t="shared" si="0"/>
        <v>446</v>
      </c>
      <c r="G45" s="126">
        <f t="shared" si="1"/>
        <v>2.23</v>
      </c>
      <c r="H45" s="136" t="s">
        <v>163</v>
      </c>
      <c r="I45" s="136" t="s">
        <v>184</v>
      </c>
      <c r="J45" s="117" t="s">
        <v>118</v>
      </c>
      <c r="K45" s="115" t="s">
        <v>198</v>
      </c>
      <c r="L45" s="111" t="s">
        <v>202</v>
      </c>
      <c r="M45" s="111">
        <v>4800018829</v>
      </c>
      <c r="N45" s="111">
        <v>300</v>
      </c>
      <c r="O45" s="111" t="s">
        <v>210</v>
      </c>
    </row>
    <row r="46" spans="1:15" s="111" customFormat="1" ht="19.899999999999999" customHeight="1">
      <c r="A46" s="146"/>
      <c r="B46" s="143"/>
      <c r="C46" s="120" t="s">
        <v>119</v>
      </c>
      <c r="D46" s="134">
        <v>100</v>
      </c>
      <c r="E46" s="125">
        <v>2.5000000000000001E-2</v>
      </c>
      <c r="F46" s="125">
        <f t="shared" si="0"/>
        <v>500</v>
      </c>
      <c r="G46" s="126">
        <f t="shared" si="1"/>
        <v>2.5</v>
      </c>
      <c r="H46" s="136" t="s">
        <v>170</v>
      </c>
      <c r="I46" s="136" t="s">
        <v>191</v>
      </c>
      <c r="J46" s="117" t="s">
        <v>120</v>
      </c>
      <c r="K46" s="115" t="s">
        <v>198</v>
      </c>
      <c r="L46" s="111" t="s">
        <v>202</v>
      </c>
      <c r="M46" s="111">
        <v>4800018829</v>
      </c>
      <c r="N46" s="111">
        <v>310</v>
      </c>
      <c r="O46" s="111" t="s">
        <v>216</v>
      </c>
    </row>
    <row r="47" spans="1:15" s="111" customFormat="1" ht="19.899999999999999" customHeight="1">
      <c r="A47" s="146"/>
      <c r="B47" s="143"/>
      <c r="C47" s="120" t="s">
        <v>121</v>
      </c>
      <c r="D47" s="134">
        <v>100</v>
      </c>
      <c r="E47" s="125">
        <v>1E-4</v>
      </c>
      <c r="F47" s="125">
        <f t="shared" si="0"/>
        <v>2</v>
      </c>
      <c r="G47" s="126">
        <f t="shared" si="1"/>
        <v>0.01</v>
      </c>
      <c r="H47" s="136" t="s">
        <v>171</v>
      </c>
      <c r="I47" s="136" t="s">
        <v>192</v>
      </c>
      <c r="J47" s="117" t="s">
        <v>122</v>
      </c>
      <c r="K47" s="115" t="s">
        <v>198</v>
      </c>
      <c r="L47" s="111" t="s">
        <v>202</v>
      </c>
      <c r="M47" s="111">
        <v>4800018829</v>
      </c>
      <c r="N47" s="111">
        <v>320</v>
      </c>
      <c r="O47" s="111" t="s">
        <v>217</v>
      </c>
    </row>
    <row r="48" spans="1:15" s="111" customFormat="1" ht="19.899999999999999" customHeight="1">
      <c r="A48" s="146"/>
      <c r="B48" s="143"/>
      <c r="C48" s="120" t="s">
        <v>123</v>
      </c>
      <c r="D48" s="134">
        <v>100</v>
      </c>
      <c r="E48" s="125">
        <v>1.524E-2</v>
      </c>
      <c r="F48" s="125">
        <f t="shared" si="0"/>
        <v>304.8</v>
      </c>
      <c r="G48" s="126">
        <f t="shared" si="1"/>
        <v>1.524</v>
      </c>
      <c r="H48" s="136" t="s">
        <v>165</v>
      </c>
      <c r="I48" s="136" t="s">
        <v>186</v>
      </c>
      <c r="J48" s="117" t="s">
        <v>124</v>
      </c>
      <c r="K48" s="115" t="s">
        <v>198</v>
      </c>
      <c r="L48" s="111" t="s">
        <v>202</v>
      </c>
      <c r="M48" s="111">
        <v>4800018829</v>
      </c>
      <c r="N48" s="111">
        <v>330</v>
      </c>
      <c r="O48" s="111" t="s">
        <v>212</v>
      </c>
    </row>
    <row r="49" spans="1:15" s="111" customFormat="1" ht="19.899999999999999" customHeight="1">
      <c r="A49" s="146"/>
      <c r="B49" s="143"/>
      <c r="C49" s="120" t="s">
        <v>125</v>
      </c>
      <c r="D49" s="134">
        <v>100</v>
      </c>
      <c r="E49" s="125">
        <v>1.5029999999999999</v>
      </c>
      <c r="F49" s="125">
        <f t="shared" si="0"/>
        <v>30059.999999999996</v>
      </c>
      <c r="G49" s="126">
        <f t="shared" si="1"/>
        <v>150.29999999999998</v>
      </c>
      <c r="H49" s="136" t="s">
        <v>172</v>
      </c>
      <c r="I49" s="136" t="s">
        <v>193</v>
      </c>
      <c r="J49" s="117" t="s">
        <v>126</v>
      </c>
      <c r="K49" s="115" t="s">
        <v>198</v>
      </c>
      <c r="L49" s="111" t="s">
        <v>202</v>
      </c>
      <c r="M49" s="111">
        <v>4800018829</v>
      </c>
      <c r="N49" s="111">
        <v>340</v>
      </c>
      <c r="O49" s="111" t="s">
        <v>218</v>
      </c>
    </row>
    <row r="50" spans="1:15" s="111" customFormat="1" ht="19.899999999999999" customHeight="1">
      <c r="A50" s="146"/>
      <c r="B50" s="143"/>
      <c r="C50" s="120" t="s">
        <v>127</v>
      </c>
      <c r="D50" s="134">
        <v>300</v>
      </c>
      <c r="E50" s="125">
        <v>5.9200000000000003E-2</v>
      </c>
      <c r="F50" s="125">
        <f t="shared" si="0"/>
        <v>1184</v>
      </c>
      <c r="G50" s="126">
        <f t="shared" si="1"/>
        <v>17.760000000000002</v>
      </c>
      <c r="H50" s="136" t="s">
        <v>165</v>
      </c>
      <c r="I50" s="136" t="s">
        <v>186</v>
      </c>
      <c r="J50" s="117" t="s">
        <v>128</v>
      </c>
      <c r="K50" s="115" t="s">
        <v>198</v>
      </c>
      <c r="L50" s="111" t="s">
        <v>202</v>
      </c>
      <c r="M50" s="111">
        <v>4800018829</v>
      </c>
      <c r="N50" s="111">
        <v>350</v>
      </c>
      <c r="O50" s="111" t="s">
        <v>212</v>
      </c>
    </row>
    <row r="51" spans="1:15" s="111" customFormat="1" ht="19.899999999999999" customHeight="1">
      <c r="A51" s="146"/>
      <c r="B51" s="143"/>
      <c r="C51" s="120" t="s">
        <v>129</v>
      </c>
      <c r="D51" s="134">
        <v>100</v>
      </c>
      <c r="E51" s="125">
        <v>1E-4</v>
      </c>
      <c r="F51" s="125">
        <f t="shared" si="0"/>
        <v>2</v>
      </c>
      <c r="G51" s="126">
        <f t="shared" si="1"/>
        <v>0.01</v>
      </c>
      <c r="H51" s="136" t="s">
        <v>171</v>
      </c>
      <c r="I51" s="136" t="s">
        <v>192</v>
      </c>
      <c r="J51" s="117" t="s">
        <v>130</v>
      </c>
      <c r="K51" s="115" t="s">
        <v>198</v>
      </c>
      <c r="L51" s="111" t="s">
        <v>202</v>
      </c>
      <c r="M51" s="111">
        <v>4800018829</v>
      </c>
      <c r="N51" s="111">
        <v>360</v>
      </c>
      <c r="O51" s="111" t="s">
        <v>217</v>
      </c>
    </row>
    <row r="52" spans="1:15" s="111" customFormat="1" ht="19.899999999999999" customHeight="1">
      <c r="A52" s="146"/>
      <c r="B52" s="143"/>
      <c r="C52" s="120" t="s">
        <v>131</v>
      </c>
      <c r="D52" s="134">
        <v>100</v>
      </c>
      <c r="E52" s="125">
        <v>9.375E-2</v>
      </c>
      <c r="F52" s="125">
        <f t="shared" si="0"/>
        <v>1875</v>
      </c>
      <c r="G52" s="126">
        <f t="shared" si="1"/>
        <v>9.375</v>
      </c>
      <c r="H52" s="136" t="s">
        <v>165</v>
      </c>
      <c r="I52" s="136" t="s">
        <v>186</v>
      </c>
      <c r="J52" s="117" t="s">
        <v>132</v>
      </c>
      <c r="K52" s="115" t="s">
        <v>198</v>
      </c>
      <c r="L52" s="111" t="s">
        <v>202</v>
      </c>
      <c r="M52" s="111">
        <v>4800018829</v>
      </c>
      <c r="N52" s="111">
        <v>370</v>
      </c>
      <c r="O52" s="111" t="s">
        <v>212</v>
      </c>
    </row>
    <row r="53" spans="1:15" s="111" customFormat="1" ht="19.899999999999999" customHeight="1">
      <c r="A53" s="146"/>
      <c r="B53" s="143"/>
      <c r="C53" s="120" t="s">
        <v>133</v>
      </c>
      <c r="D53" s="134">
        <v>100</v>
      </c>
      <c r="E53" s="125">
        <v>0.08</v>
      </c>
      <c r="F53" s="125">
        <f t="shared" si="0"/>
        <v>1600</v>
      </c>
      <c r="G53" s="126">
        <f t="shared" si="1"/>
        <v>8</v>
      </c>
      <c r="H53" s="136" t="s">
        <v>173</v>
      </c>
      <c r="I53" s="136" t="s">
        <v>194</v>
      </c>
      <c r="J53" s="117" t="s">
        <v>134</v>
      </c>
      <c r="K53" s="115" t="s">
        <v>198</v>
      </c>
      <c r="L53" s="111" t="s">
        <v>202</v>
      </c>
      <c r="M53" s="111">
        <v>4800018829</v>
      </c>
      <c r="N53" s="111">
        <v>380</v>
      </c>
      <c r="O53" s="111" t="s">
        <v>219</v>
      </c>
    </row>
    <row r="54" spans="1:15" s="111" customFormat="1" ht="19.899999999999999" customHeight="1">
      <c r="A54" s="146"/>
      <c r="B54" s="143"/>
      <c r="C54" s="120" t="s">
        <v>135</v>
      </c>
      <c r="D54" s="134">
        <v>100</v>
      </c>
      <c r="E54" s="125">
        <v>0.11842</v>
      </c>
      <c r="F54" s="125">
        <f t="shared" si="0"/>
        <v>2368.4</v>
      </c>
      <c r="G54" s="126">
        <f t="shared" si="1"/>
        <v>11.842000000000001</v>
      </c>
      <c r="H54" s="136" t="s">
        <v>165</v>
      </c>
      <c r="I54" s="136" t="s">
        <v>186</v>
      </c>
      <c r="J54" s="117" t="s">
        <v>136</v>
      </c>
      <c r="K54" s="115" t="s">
        <v>198</v>
      </c>
      <c r="L54" s="111" t="s">
        <v>202</v>
      </c>
      <c r="M54" s="111">
        <v>4800018829</v>
      </c>
      <c r="N54" s="111">
        <v>390</v>
      </c>
      <c r="O54" s="111" t="s">
        <v>212</v>
      </c>
    </row>
    <row r="55" spans="1:15" s="111" customFormat="1" ht="19.899999999999999" customHeight="1">
      <c r="A55" s="146"/>
      <c r="B55" s="143"/>
      <c r="C55" s="120" t="s">
        <v>137</v>
      </c>
      <c r="D55" s="134">
        <v>100</v>
      </c>
      <c r="E55" s="125">
        <v>0.11</v>
      </c>
      <c r="F55" s="125">
        <f t="shared" si="0"/>
        <v>2200</v>
      </c>
      <c r="G55" s="126">
        <f t="shared" si="1"/>
        <v>11</v>
      </c>
      <c r="H55" s="136" t="s">
        <v>166</v>
      </c>
      <c r="I55" s="136" t="s">
        <v>187</v>
      </c>
      <c r="J55" s="117" t="s">
        <v>138</v>
      </c>
      <c r="K55" s="115" t="s">
        <v>198</v>
      </c>
      <c r="L55" s="111" t="s">
        <v>202</v>
      </c>
      <c r="M55" s="111">
        <v>4800018829</v>
      </c>
      <c r="N55" s="111">
        <v>400</v>
      </c>
      <c r="O55" s="111" t="s">
        <v>213</v>
      </c>
    </row>
    <row r="56" spans="1:15" s="111" customFormat="1" ht="19.899999999999999" customHeight="1">
      <c r="A56" s="146"/>
      <c r="B56" s="143"/>
      <c r="C56" s="120" t="s">
        <v>139</v>
      </c>
      <c r="D56" s="134">
        <v>100</v>
      </c>
      <c r="E56" s="125">
        <v>1.08</v>
      </c>
      <c r="F56" s="125">
        <f t="shared" si="0"/>
        <v>21600</v>
      </c>
      <c r="G56" s="126">
        <f t="shared" si="1"/>
        <v>108</v>
      </c>
      <c r="H56" s="136" t="s">
        <v>174</v>
      </c>
      <c r="I56" s="136" t="s">
        <v>195</v>
      </c>
      <c r="J56" s="117" t="s">
        <v>140</v>
      </c>
      <c r="K56" s="115" t="s">
        <v>198</v>
      </c>
      <c r="L56" s="111" t="s">
        <v>202</v>
      </c>
      <c r="M56" s="111">
        <v>4800018829</v>
      </c>
      <c r="N56" s="111">
        <v>410</v>
      </c>
      <c r="O56" s="111" t="s">
        <v>220</v>
      </c>
    </row>
    <row r="57" spans="1:15" s="111" customFormat="1" ht="19.899999999999999" customHeight="1">
      <c r="A57" s="146"/>
      <c r="B57" s="143"/>
      <c r="C57" s="120" t="s">
        <v>141</v>
      </c>
      <c r="D57" s="134">
        <v>100</v>
      </c>
      <c r="E57" s="125">
        <v>0.52</v>
      </c>
      <c r="F57" s="125">
        <f t="shared" si="0"/>
        <v>10400</v>
      </c>
      <c r="G57" s="126">
        <f t="shared" si="1"/>
        <v>52</v>
      </c>
      <c r="H57" s="136" t="s">
        <v>171</v>
      </c>
      <c r="I57" s="136" t="s">
        <v>192</v>
      </c>
      <c r="J57" s="117" t="s">
        <v>142</v>
      </c>
      <c r="K57" s="115" t="s">
        <v>198</v>
      </c>
      <c r="L57" s="111" t="s">
        <v>202</v>
      </c>
      <c r="M57" s="111">
        <v>4800018829</v>
      </c>
      <c r="N57" s="111">
        <v>420</v>
      </c>
      <c r="O57" s="111" t="s">
        <v>217</v>
      </c>
    </row>
    <row r="58" spans="1:15" s="111" customFormat="1" ht="19.899999999999999" customHeight="1">
      <c r="A58" s="146"/>
      <c r="B58" s="143"/>
      <c r="C58" s="120" t="s">
        <v>143</v>
      </c>
      <c r="D58" s="134">
        <v>100</v>
      </c>
      <c r="E58" s="125">
        <v>1.71</v>
      </c>
      <c r="F58" s="125">
        <f t="shared" si="0"/>
        <v>34200</v>
      </c>
      <c r="G58" s="126">
        <f t="shared" si="1"/>
        <v>171</v>
      </c>
      <c r="H58" s="136" t="s">
        <v>171</v>
      </c>
      <c r="I58" s="136" t="s">
        <v>192</v>
      </c>
      <c r="J58" s="117" t="s">
        <v>144</v>
      </c>
      <c r="K58" s="115" t="s">
        <v>198</v>
      </c>
      <c r="L58" s="111" t="s">
        <v>202</v>
      </c>
      <c r="M58" s="111">
        <v>4800018829</v>
      </c>
      <c r="N58" s="111">
        <v>430</v>
      </c>
      <c r="O58" s="111" t="s">
        <v>217</v>
      </c>
    </row>
    <row r="59" spans="1:15" s="111" customFormat="1" ht="19.899999999999999" customHeight="1">
      <c r="A59" s="146"/>
      <c r="B59" s="143"/>
      <c r="C59" s="120" t="s">
        <v>145</v>
      </c>
      <c r="D59" s="134">
        <v>100</v>
      </c>
      <c r="E59" s="125">
        <v>3.75</v>
      </c>
      <c r="F59" s="125">
        <f t="shared" si="0"/>
        <v>75000</v>
      </c>
      <c r="G59" s="126">
        <f t="shared" si="1"/>
        <v>375</v>
      </c>
      <c r="H59" s="136" t="s">
        <v>175</v>
      </c>
      <c r="I59" s="136" t="s">
        <v>196</v>
      </c>
      <c r="J59" s="117" t="s">
        <v>146</v>
      </c>
      <c r="K59" s="115" t="s">
        <v>198</v>
      </c>
      <c r="L59" s="111" t="s">
        <v>202</v>
      </c>
      <c r="M59" s="111">
        <v>4800018829</v>
      </c>
      <c r="N59" s="111">
        <v>440</v>
      </c>
      <c r="O59" s="111" t="s">
        <v>221</v>
      </c>
    </row>
    <row r="60" spans="1:15" s="111" customFormat="1" ht="19.899999999999999" customHeight="1">
      <c r="A60" s="146"/>
      <c r="B60" s="143"/>
      <c r="C60" s="120" t="s">
        <v>147</v>
      </c>
      <c r="D60" s="134">
        <v>100</v>
      </c>
      <c r="E60" s="125">
        <v>3.75</v>
      </c>
      <c r="F60" s="125">
        <f t="shared" si="0"/>
        <v>75000</v>
      </c>
      <c r="G60" s="126">
        <f t="shared" si="1"/>
        <v>375</v>
      </c>
      <c r="H60" s="136" t="s">
        <v>175</v>
      </c>
      <c r="I60" s="136" t="s">
        <v>196</v>
      </c>
      <c r="J60" s="117" t="s">
        <v>148</v>
      </c>
      <c r="K60" s="115" t="s">
        <v>198</v>
      </c>
      <c r="L60" s="111" t="s">
        <v>202</v>
      </c>
      <c r="M60" s="111">
        <v>4800018829</v>
      </c>
      <c r="N60" s="111">
        <v>450</v>
      </c>
      <c r="O60" s="111" t="s">
        <v>221</v>
      </c>
    </row>
    <row r="61" spans="1:15" s="111" customFormat="1" ht="19.899999999999999" customHeight="1">
      <c r="A61" s="146"/>
      <c r="B61" s="143"/>
      <c r="C61" s="120" t="s">
        <v>149</v>
      </c>
      <c r="D61" s="134">
        <v>100</v>
      </c>
      <c r="E61" s="125">
        <v>7.15</v>
      </c>
      <c r="F61" s="125">
        <f t="shared" si="0"/>
        <v>143000</v>
      </c>
      <c r="G61" s="126">
        <f t="shared" si="1"/>
        <v>715</v>
      </c>
      <c r="H61" s="136" t="s">
        <v>176</v>
      </c>
      <c r="I61" s="136" t="s">
        <v>197</v>
      </c>
      <c r="J61" s="117" t="s">
        <v>150</v>
      </c>
      <c r="K61" s="115" t="s">
        <v>198</v>
      </c>
      <c r="L61" s="111" t="s">
        <v>202</v>
      </c>
      <c r="M61" s="111">
        <v>4800018829</v>
      </c>
      <c r="N61" s="111">
        <v>460</v>
      </c>
      <c r="O61" s="111" t="s">
        <v>222</v>
      </c>
    </row>
    <row r="62" spans="1:15" s="111" customFormat="1" ht="19.899999999999999" customHeight="1">
      <c r="A62" s="146"/>
      <c r="B62" s="143"/>
      <c r="C62" s="120" t="s">
        <v>151</v>
      </c>
      <c r="D62" s="134">
        <v>100</v>
      </c>
      <c r="E62" s="125">
        <v>337.60413</v>
      </c>
      <c r="F62" s="125">
        <f t="shared" si="0"/>
        <v>6752082.5999999996</v>
      </c>
      <c r="G62" s="126">
        <f t="shared" si="1"/>
        <v>33760.413</v>
      </c>
      <c r="H62" s="136" t="s">
        <v>171</v>
      </c>
      <c r="I62" s="136" t="s">
        <v>192</v>
      </c>
      <c r="J62" s="117" t="s">
        <v>152</v>
      </c>
      <c r="K62" s="115" t="s">
        <v>198</v>
      </c>
      <c r="L62" s="111" t="s">
        <v>202</v>
      </c>
      <c r="M62" s="111">
        <v>4800018829</v>
      </c>
      <c r="N62" s="111">
        <v>470</v>
      </c>
      <c r="O62" s="111" t="s">
        <v>217</v>
      </c>
    </row>
    <row r="63" spans="1:15" s="111" customFormat="1" ht="19.899999999999999" customHeight="1">
      <c r="A63" s="146"/>
      <c r="B63" s="143"/>
      <c r="C63" s="120" t="s">
        <v>153</v>
      </c>
      <c r="D63" s="134">
        <v>100</v>
      </c>
      <c r="E63" s="125">
        <v>34.69</v>
      </c>
      <c r="F63" s="125">
        <f t="shared" si="0"/>
        <v>693800</v>
      </c>
      <c r="G63" s="126">
        <f t="shared" si="1"/>
        <v>3469</v>
      </c>
      <c r="H63" s="136" t="s">
        <v>171</v>
      </c>
      <c r="I63" s="136" t="s">
        <v>192</v>
      </c>
      <c r="J63" s="117" t="s">
        <v>154</v>
      </c>
      <c r="K63" s="115" t="s">
        <v>198</v>
      </c>
      <c r="L63" s="111" t="s">
        <v>202</v>
      </c>
      <c r="M63" s="111">
        <v>4800018829</v>
      </c>
      <c r="N63" s="111">
        <v>480</v>
      </c>
      <c r="O63" s="111" t="s">
        <v>217</v>
      </c>
    </row>
    <row r="64" spans="1:15" s="111" customFormat="1" ht="19.899999999999999" customHeight="1">
      <c r="A64" s="147"/>
      <c r="B64" s="144"/>
      <c r="C64" s="120" t="s">
        <v>155</v>
      </c>
      <c r="D64" s="134">
        <v>100</v>
      </c>
      <c r="E64" s="125">
        <v>72.22</v>
      </c>
      <c r="F64" s="125">
        <f t="shared" si="0"/>
        <v>1444400</v>
      </c>
      <c r="G64" s="126">
        <f t="shared" si="1"/>
        <v>7222</v>
      </c>
      <c r="H64" s="136" t="s">
        <v>171</v>
      </c>
      <c r="I64" s="136" t="s">
        <v>192</v>
      </c>
      <c r="J64" s="117" t="s">
        <v>156</v>
      </c>
      <c r="K64" s="115" t="s">
        <v>198</v>
      </c>
      <c r="L64" s="111" t="s">
        <v>202</v>
      </c>
      <c r="M64" s="111">
        <v>4800018829</v>
      </c>
      <c r="N64" s="111">
        <v>490</v>
      </c>
      <c r="O64" s="111" t="s">
        <v>217</v>
      </c>
    </row>
    <row r="65" spans="1:12" s="40" customFormat="1" ht="16.5" thickBot="1">
      <c r="A65" s="37" t="s">
        <v>27</v>
      </c>
      <c r="B65" s="38" t="s">
        <v>57</v>
      </c>
      <c r="C65" s="121"/>
      <c r="D65" s="108">
        <f>SUM(D16:D64)</f>
        <v>9300</v>
      </c>
      <c r="E65" s="121"/>
      <c r="F65" s="121"/>
      <c r="G65" s="109">
        <f>SUM(G16:G64)</f>
        <v>48218.781000000003</v>
      </c>
      <c r="H65" s="121"/>
      <c r="I65" s="121"/>
      <c r="J65" s="121"/>
      <c r="K65" s="121"/>
      <c r="L65" s="111"/>
    </row>
    <row r="66" spans="1:12" s="42" customFormat="1" ht="16.5" thickTop="1">
      <c r="A66" s="41" t="s">
        <v>28</v>
      </c>
      <c r="B66" s="114">
        <f>'PL 1'!G65</f>
        <v>268.18251000000004</v>
      </c>
      <c r="C66" s="122"/>
      <c r="D66" s="122"/>
      <c r="E66" s="122"/>
      <c r="F66" s="122"/>
      <c r="L66" s="111"/>
    </row>
    <row r="67" spans="1:12" s="42" customFormat="1">
      <c r="A67" s="41" t="s">
        <v>29</v>
      </c>
      <c r="B67" s="114">
        <f>'PL 1'!H65</f>
        <v>608.95000000000005</v>
      </c>
      <c r="C67" s="122"/>
      <c r="D67" s="122"/>
      <c r="E67" s="122"/>
      <c r="F67" s="122"/>
      <c r="G67" s="122"/>
      <c r="H67" s="122"/>
      <c r="I67" s="122"/>
      <c r="J67" s="122"/>
      <c r="K67" s="122"/>
      <c r="L67" s="122"/>
    </row>
  </sheetData>
  <autoFilter ref="A15:O67"/>
  <mergeCells count="3">
    <mergeCell ref="B16:B64"/>
    <mergeCell ref="A16:A64"/>
    <mergeCell ref="A3:J3"/>
  </mergeCells>
  <phoneticPr fontId="4" type="noConversion"/>
  <conditionalFormatting sqref="C75:D1048576 J16 C1:D2 C16 C63:C64 J63:J64 C4:D15">
    <cfRule type="duplicateValues" dxfId="63" priority="85"/>
    <cfRule type="duplicateValues" dxfId="62" priority="86"/>
  </conditionalFormatting>
  <conditionalFormatting sqref="J61:J62 C61:C62">
    <cfRule type="duplicateValues" dxfId="61" priority="97"/>
    <cfRule type="duplicateValues" dxfId="60" priority="98"/>
  </conditionalFormatting>
  <conditionalFormatting sqref="J56:J60 C56:C60">
    <cfRule type="duplicateValues" dxfId="59" priority="101"/>
    <cfRule type="duplicateValues" dxfId="58" priority="102"/>
  </conditionalFormatting>
  <conditionalFormatting sqref="J54:J55 C54:C55">
    <cfRule type="duplicateValues" dxfId="57" priority="105"/>
    <cfRule type="duplicateValues" dxfId="56" priority="106"/>
  </conditionalFormatting>
  <conditionalFormatting sqref="J50:J53 C50:C53">
    <cfRule type="duplicateValues" dxfId="55" priority="109"/>
    <cfRule type="duplicateValues" dxfId="54" priority="110"/>
  </conditionalFormatting>
  <conditionalFormatting sqref="J48:J49 C48:C49">
    <cfRule type="duplicateValues" dxfId="53" priority="113"/>
    <cfRule type="duplicateValues" dxfId="52" priority="114"/>
  </conditionalFormatting>
  <conditionalFormatting sqref="J43:J47 C43:C47">
    <cfRule type="duplicateValues" dxfId="51" priority="117"/>
    <cfRule type="duplicateValues" dxfId="50" priority="118"/>
  </conditionalFormatting>
  <conditionalFormatting sqref="J41:J42 C41:C42">
    <cfRule type="duplicateValues" dxfId="49" priority="121"/>
    <cfRule type="duplicateValues" dxfId="48" priority="122"/>
  </conditionalFormatting>
  <conditionalFormatting sqref="J39:J40 C39:C40">
    <cfRule type="duplicateValues" dxfId="47" priority="125"/>
    <cfRule type="duplicateValues" dxfId="46" priority="126"/>
  </conditionalFormatting>
  <conditionalFormatting sqref="J37:J38 C37:C38">
    <cfRule type="duplicateValues" dxfId="45" priority="129"/>
    <cfRule type="duplicateValues" dxfId="44" priority="130"/>
  </conditionalFormatting>
  <conditionalFormatting sqref="J32:J36 C32:C36">
    <cfRule type="duplicateValues" dxfId="43" priority="133"/>
    <cfRule type="duplicateValues" dxfId="42" priority="134"/>
  </conditionalFormatting>
  <conditionalFormatting sqref="J30:J31 C30:C31">
    <cfRule type="duplicateValues" dxfId="41" priority="137"/>
    <cfRule type="duplicateValues" dxfId="40" priority="138"/>
  </conditionalFormatting>
  <conditionalFormatting sqref="J26:J29 C26:C29">
    <cfRule type="duplicateValues" dxfId="39" priority="141"/>
    <cfRule type="duplicateValues" dxfId="38" priority="142"/>
  </conditionalFormatting>
  <conditionalFormatting sqref="J24:J25 C24:C25">
    <cfRule type="duplicateValues" dxfId="37" priority="145"/>
    <cfRule type="duplicateValues" dxfId="36" priority="146"/>
  </conditionalFormatting>
  <conditionalFormatting sqref="J19:J23 C19:C23">
    <cfRule type="duplicateValues" dxfId="35" priority="149"/>
    <cfRule type="duplicateValues" dxfId="34" priority="150"/>
  </conditionalFormatting>
  <conditionalFormatting sqref="J17:J18 C17:C18">
    <cfRule type="duplicateValues" dxfId="33" priority="153"/>
    <cfRule type="duplicateValues" dxfId="32" priority="154"/>
  </conditionalFormatting>
  <pageMargins left="0.7" right="0.7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工作表2">
    <pageSetUpPr fitToPage="1"/>
  </sheetPr>
  <dimension ref="A1:U79"/>
  <sheetViews>
    <sheetView zoomScale="85" zoomScaleNormal="85" workbookViewId="0">
      <selection activeCell="H4" sqref="H4"/>
    </sheetView>
  </sheetViews>
  <sheetFormatPr defaultColWidth="8.875" defaultRowHeight="15.75"/>
  <cols>
    <col min="1" max="1" width="17.875" style="43" customWidth="1"/>
    <col min="2" max="2" width="24.875" style="43" customWidth="1"/>
    <col min="3" max="3" width="25.75" style="28" customWidth="1"/>
    <col min="4" max="4" width="12.75" style="28" customWidth="1"/>
    <col min="5" max="5" width="41.5" style="28" customWidth="1"/>
    <col min="6" max="6" width="14.375" style="44" customWidth="1"/>
    <col min="7" max="7" width="14.5" style="97" customWidth="1"/>
    <col min="8" max="8" width="23.125" style="98" customWidth="1"/>
    <col min="9" max="9" width="11.875" style="99" customWidth="1"/>
    <col min="10" max="256" width="8.875" style="28"/>
    <col min="257" max="257" width="17.875" style="28" customWidth="1"/>
    <col min="258" max="258" width="24.875" style="28" customWidth="1"/>
    <col min="259" max="259" width="28.25" style="28" customWidth="1"/>
    <col min="260" max="260" width="21" style="28" customWidth="1"/>
    <col min="261" max="261" width="69.375" style="28" customWidth="1"/>
    <col min="262" max="262" width="10" style="28" bestFit="1" customWidth="1"/>
    <col min="263" max="263" width="14.5" style="28" customWidth="1"/>
    <col min="264" max="264" width="11.25" style="28" customWidth="1"/>
    <col min="265" max="265" width="11.875" style="28" customWidth="1"/>
    <col min="266" max="512" width="8.875" style="28"/>
    <col min="513" max="513" width="17.875" style="28" customWidth="1"/>
    <col min="514" max="514" width="24.875" style="28" customWidth="1"/>
    <col min="515" max="515" width="28.25" style="28" customWidth="1"/>
    <col min="516" max="516" width="21" style="28" customWidth="1"/>
    <col min="517" max="517" width="69.375" style="28" customWidth="1"/>
    <col min="518" max="518" width="10" style="28" bestFit="1" customWidth="1"/>
    <col min="519" max="519" width="14.5" style="28" customWidth="1"/>
    <col min="520" max="520" width="11.25" style="28" customWidth="1"/>
    <col min="521" max="521" width="11.875" style="28" customWidth="1"/>
    <col min="522" max="768" width="8.875" style="28"/>
    <col min="769" max="769" width="17.875" style="28" customWidth="1"/>
    <col min="770" max="770" width="24.875" style="28" customWidth="1"/>
    <col min="771" max="771" width="28.25" style="28" customWidth="1"/>
    <col min="772" max="772" width="21" style="28" customWidth="1"/>
    <col min="773" max="773" width="69.375" style="28" customWidth="1"/>
    <col min="774" max="774" width="10" style="28" bestFit="1" customWidth="1"/>
    <col min="775" max="775" width="14.5" style="28" customWidth="1"/>
    <col min="776" max="776" width="11.25" style="28" customWidth="1"/>
    <col min="777" max="777" width="11.875" style="28" customWidth="1"/>
    <col min="778" max="1024" width="8.875" style="28"/>
    <col min="1025" max="1025" width="17.875" style="28" customWidth="1"/>
    <col min="1026" max="1026" width="24.875" style="28" customWidth="1"/>
    <col min="1027" max="1027" width="28.25" style="28" customWidth="1"/>
    <col min="1028" max="1028" width="21" style="28" customWidth="1"/>
    <col min="1029" max="1029" width="69.375" style="28" customWidth="1"/>
    <col min="1030" max="1030" width="10" style="28" bestFit="1" customWidth="1"/>
    <col min="1031" max="1031" width="14.5" style="28" customWidth="1"/>
    <col min="1032" max="1032" width="11.25" style="28" customWidth="1"/>
    <col min="1033" max="1033" width="11.875" style="28" customWidth="1"/>
    <col min="1034" max="1280" width="8.875" style="28"/>
    <col min="1281" max="1281" width="17.875" style="28" customWidth="1"/>
    <col min="1282" max="1282" width="24.875" style="28" customWidth="1"/>
    <col min="1283" max="1283" width="28.25" style="28" customWidth="1"/>
    <col min="1284" max="1284" width="21" style="28" customWidth="1"/>
    <col min="1285" max="1285" width="69.375" style="28" customWidth="1"/>
    <col min="1286" max="1286" width="10" style="28" bestFit="1" customWidth="1"/>
    <col min="1287" max="1287" width="14.5" style="28" customWidth="1"/>
    <col min="1288" max="1288" width="11.25" style="28" customWidth="1"/>
    <col min="1289" max="1289" width="11.875" style="28" customWidth="1"/>
    <col min="1290" max="1536" width="8.875" style="28"/>
    <col min="1537" max="1537" width="17.875" style="28" customWidth="1"/>
    <col min="1538" max="1538" width="24.875" style="28" customWidth="1"/>
    <col min="1539" max="1539" width="28.25" style="28" customWidth="1"/>
    <col min="1540" max="1540" width="21" style="28" customWidth="1"/>
    <col min="1541" max="1541" width="69.375" style="28" customWidth="1"/>
    <col min="1542" max="1542" width="10" style="28" bestFit="1" customWidth="1"/>
    <col min="1543" max="1543" width="14.5" style="28" customWidth="1"/>
    <col min="1544" max="1544" width="11.25" style="28" customWidth="1"/>
    <col min="1545" max="1545" width="11.875" style="28" customWidth="1"/>
    <col min="1546" max="1792" width="8.875" style="28"/>
    <col min="1793" max="1793" width="17.875" style="28" customWidth="1"/>
    <col min="1794" max="1794" width="24.875" style="28" customWidth="1"/>
    <col min="1795" max="1795" width="28.25" style="28" customWidth="1"/>
    <col min="1796" max="1796" width="21" style="28" customWidth="1"/>
    <col min="1797" max="1797" width="69.375" style="28" customWidth="1"/>
    <col min="1798" max="1798" width="10" style="28" bestFit="1" customWidth="1"/>
    <col min="1799" max="1799" width="14.5" style="28" customWidth="1"/>
    <col min="1800" max="1800" width="11.25" style="28" customWidth="1"/>
    <col min="1801" max="1801" width="11.875" style="28" customWidth="1"/>
    <col min="1802" max="2048" width="8.875" style="28"/>
    <col min="2049" max="2049" width="17.875" style="28" customWidth="1"/>
    <col min="2050" max="2050" width="24.875" style="28" customWidth="1"/>
    <col min="2051" max="2051" width="28.25" style="28" customWidth="1"/>
    <col min="2052" max="2052" width="21" style="28" customWidth="1"/>
    <col min="2053" max="2053" width="69.375" style="28" customWidth="1"/>
    <col min="2054" max="2054" width="10" style="28" bestFit="1" customWidth="1"/>
    <col min="2055" max="2055" width="14.5" style="28" customWidth="1"/>
    <col min="2056" max="2056" width="11.25" style="28" customWidth="1"/>
    <col min="2057" max="2057" width="11.875" style="28" customWidth="1"/>
    <col min="2058" max="2304" width="8.875" style="28"/>
    <col min="2305" max="2305" width="17.875" style="28" customWidth="1"/>
    <col min="2306" max="2306" width="24.875" style="28" customWidth="1"/>
    <col min="2307" max="2307" width="28.25" style="28" customWidth="1"/>
    <col min="2308" max="2308" width="21" style="28" customWidth="1"/>
    <col min="2309" max="2309" width="69.375" style="28" customWidth="1"/>
    <col min="2310" max="2310" width="10" style="28" bestFit="1" customWidth="1"/>
    <col min="2311" max="2311" width="14.5" style="28" customWidth="1"/>
    <col min="2312" max="2312" width="11.25" style="28" customWidth="1"/>
    <col min="2313" max="2313" width="11.875" style="28" customWidth="1"/>
    <col min="2314" max="2560" width="8.875" style="28"/>
    <col min="2561" max="2561" width="17.875" style="28" customWidth="1"/>
    <col min="2562" max="2562" width="24.875" style="28" customWidth="1"/>
    <col min="2563" max="2563" width="28.25" style="28" customWidth="1"/>
    <col min="2564" max="2564" width="21" style="28" customWidth="1"/>
    <col min="2565" max="2565" width="69.375" style="28" customWidth="1"/>
    <col min="2566" max="2566" width="10" style="28" bestFit="1" customWidth="1"/>
    <col min="2567" max="2567" width="14.5" style="28" customWidth="1"/>
    <col min="2568" max="2568" width="11.25" style="28" customWidth="1"/>
    <col min="2569" max="2569" width="11.875" style="28" customWidth="1"/>
    <col min="2570" max="2816" width="8.875" style="28"/>
    <col min="2817" max="2817" width="17.875" style="28" customWidth="1"/>
    <col min="2818" max="2818" width="24.875" style="28" customWidth="1"/>
    <col min="2819" max="2819" width="28.25" style="28" customWidth="1"/>
    <col min="2820" max="2820" width="21" style="28" customWidth="1"/>
    <col min="2821" max="2821" width="69.375" style="28" customWidth="1"/>
    <col min="2822" max="2822" width="10" style="28" bestFit="1" customWidth="1"/>
    <col min="2823" max="2823" width="14.5" style="28" customWidth="1"/>
    <col min="2824" max="2824" width="11.25" style="28" customWidth="1"/>
    <col min="2825" max="2825" width="11.875" style="28" customWidth="1"/>
    <col min="2826" max="3072" width="8.875" style="28"/>
    <col min="3073" max="3073" width="17.875" style="28" customWidth="1"/>
    <col min="3074" max="3074" width="24.875" style="28" customWidth="1"/>
    <col min="3075" max="3075" width="28.25" style="28" customWidth="1"/>
    <col min="3076" max="3076" width="21" style="28" customWidth="1"/>
    <col min="3077" max="3077" width="69.375" style="28" customWidth="1"/>
    <col min="3078" max="3078" width="10" style="28" bestFit="1" customWidth="1"/>
    <col min="3079" max="3079" width="14.5" style="28" customWidth="1"/>
    <col min="3080" max="3080" width="11.25" style="28" customWidth="1"/>
    <col min="3081" max="3081" width="11.875" style="28" customWidth="1"/>
    <col min="3082" max="3328" width="8.875" style="28"/>
    <col min="3329" max="3329" width="17.875" style="28" customWidth="1"/>
    <col min="3330" max="3330" width="24.875" style="28" customWidth="1"/>
    <col min="3331" max="3331" width="28.25" style="28" customWidth="1"/>
    <col min="3332" max="3332" width="21" style="28" customWidth="1"/>
    <col min="3333" max="3333" width="69.375" style="28" customWidth="1"/>
    <col min="3334" max="3334" width="10" style="28" bestFit="1" customWidth="1"/>
    <col min="3335" max="3335" width="14.5" style="28" customWidth="1"/>
    <col min="3336" max="3336" width="11.25" style="28" customWidth="1"/>
    <col min="3337" max="3337" width="11.875" style="28" customWidth="1"/>
    <col min="3338" max="3584" width="8.875" style="28"/>
    <col min="3585" max="3585" width="17.875" style="28" customWidth="1"/>
    <col min="3586" max="3586" width="24.875" style="28" customWidth="1"/>
    <col min="3587" max="3587" width="28.25" style="28" customWidth="1"/>
    <col min="3588" max="3588" width="21" style="28" customWidth="1"/>
    <col min="3589" max="3589" width="69.375" style="28" customWidth="1"/>
    <col min="3590" max="3590" width="10" style="28" bestFit="1" customWidth="1"/>
    <col min="3591" max="3591" width="14.5" style="28" customWidth="1"/>
    <col min="3592" max="3592" width="11.25" style="28" customWidth="1"/>
    <col min="3593" max="3593" width="11.875" style="28" customWidth="1"/>
    <col min="3594" max="3840" width="8.875" style="28"/>
    <col min="3841" max="3841" width="17.875" style="28" customWidth="1"/>
    <col min="3842" max="3842" width="24.875" style="28" customWidth="1"/>
    <col min="3843" max="3843" width="28.25" style="28" customWidth="1"/>
    <col min="3844" max="3844" width="21" style="28" customWidth="1"/>
    <col min="3845" max="3845" width="69.375" style="28" customWidth="1"/>
    <col min="3846" max="3846" width="10" style="28" bestFit="1" customWidth="1"/>
    <col min="3847" max="3847" width="14.5" style="28" customWidth="1"/>
    <col min="3848" max="3848" width="11.25" style="28" customWidth="1"/>
    <col min="3849" max="3849" width="11.875" style="28" customWidth="1"/>
    <col min="3850" max="4096" width="8.875" style="28"/>
    <col min="4097" max="4097" width="17.875" style="28" customWidth="1"/>
    <col min="4098" max="4098" width="24.875" style="28" customWidth="1"/>
    <col min="4099" max="4099" width="28.25" style="28" customWidth="1"/>
    <col min="4100" max="4100" width="21" style="28" customWidth="1"/>
    <col min="4101" max="4101" width="69.375" style="28" customWidth="1"/>
    <col min="4102" max="4102" width="10" style="28" bestFit="1" customWidth="1"/>
    <col min="4103" max="4103" width="14.5" style="28" customWidth="1"/>
    <col min="4104" max="4104" width="11.25" style="28" customWidth="1"/>
    <col min="4105" max="4105" width="11.875" style="28" customWidth="1"/>
    <col min="4106" max="4352" width="8.875" style="28"/>
    <col min="4353" max="4353" width="17.875" style="28" customWidth="1"/>
    <col min="4354" max="4354" width="24.875" style="28" customWidth="1"/>
    <col min="4355" max="4355" width="28.25" style="28" customWidth="1"/>
    <col min="4356" max="4356" width="21" style="28" customWidth="1"/>
    <col min="4357" max="4357" width="69.375" style="28" customWidth="1"/>
    <col min="4358" max="4358" width="10" style="28" bestFit="1" customWidth="1"/>
    <col min="4359" max="4359" width="14.5" style="28" customWidth="1"/>
    <col min="4360" max="4360" width="11.25" style="28" customWidth="1"/>
    <col min="4361" max="4361" width="11.875" style="28" customWidth="1"/>
    <col min="4362" max="4608" width="8.875" style="28"/>
    <col min="4609" max="4609" width="17.875" style="28" customWidth="1"/>
    <col min="4610" max="4610" width="24.875" style="28" customWidth="1"/>
    <col min="4611" max="4611" width="28.25" style="28" customWidth="1"/>
    <col min="4612" max="4612" width="21" style="28" customWidth="1"/>
    <col min="4613" max="4613" width="69.375" style="28" customWidth="1"/>
    <col min="4614" max="4614" width="10" style="28" bestFit="1" customWidth="1"/>
    <col min="4615" max="4615" width="14.5" style="28" customWidth="1"/>
    <col min="4616" max="4616" width="11.25" style="28" customWidth="1"/>
    <col min="4617" max="4617" width="11.875" style="28" customWidth="1"/>
    <col min="4618" max="4864" width="8.875" style="28"/>
    <col min="4865" max="4865" width="17.875" style="28" customWidth="1"/>
    <col min="4866" max="4866" width="24.875" style="28" customWidth="1"/>
    <col min="4867" max="4867" width="28.25" style="28" customWidth="1"/>
    <col min="4868" max="4868" width="21" style="28" customWidth="1"/>
    <col min="4869" max="4869" width="69.375" style="28" customWidth="1"/>
    <col min="4870" max="4870" width="10" style="28" bestFit="1" customWidth="1"/>
    <col min="4871" max="4871" width="14.5" style="28" customWidth="1"/>
    <col min="4872" max="4872" width="11.25" style="28" customWidth="1"/>
    <col min="4873" max="4873" width="11.875" style="28" customWidth="1"/>
    <col min="4874" max="5120" width="8.875" style="28"/>
    <col min="5121" max="5121" width="17.875" style="28" customWidth="1"/>
    <col min="5122" max="5122" width="24.875" style="28" customWidth="1"/>
    <col min="5123" max="5123" width="28.25" style="28" customWidth="1"/>
    <col min="5124" max="5124" width="21" style="28" customWidth="1"/>
    <col min="5125" max="5125" width="69.375" style="28" customWidth="1"/>
    <col min="5126" max="5126" width="10" style="28" bestFit="1" customWidth="1"/>
    <col min="5127" max="5127" width="14.5" style="28" customWidth="1"/>
    <col min="5128" max="5128" width="11.25" style="28" customWidth="1"/>
    <col min="5129" max="5129" width="11.875" style="28" customWidth="1"/>
    <col min="5130" max="5376" width="8.875" style="28"/>
    <col min="5377" max="5377" width="17.875" style="28" customWidth="1"/>
    <col min="5378" max="5378" width="24.875" style="28" customWidth="1"/>
    <col min="5379" max="5379" width="28.25" style="28" customWidth="1"/>
    <col min="5380" max="5380" width="21" style="28" customWidth="1"/>
    <col min="5381" max="5381" width="69.375" style="28" customWidth="1"/>
    <col min="5382" max="5382" width="10" style="28" bestFit="1" customWidth="1"/>
    <col min="5383" max="5383" width="14.5" style="28" customWidth="1"/>
    <col min="5384" max="5384" width="11.25" style="28" customWidth="1"/>
    <col min="5385" max="5385" width="11.875" style="28" customWidth="1"/>
    <col min="5386" max="5632" width="8.875" style="28"/>
    <col min="5633" max="5633" width="17.875" style="28" customWidth="1"/>
    <col min="5634" max="5634" width="24.875" style="28" customWidth="1"/>
    <col min="5635" max="5635" width="28.25" style="28" customWidth="1"/>
    <col min="5636" max="5636" width="21" style="28" customWidth="1"/>
    <col min="5637" max="5637" width="69.375" style="28" customWidth="1"/>
    <col min="5638" max="5638" width="10" style="28" bestFit="1" customWidth="1"/>
    <col min="5639" max="5639" width="14.5" style="28" customWidth="1"/>
    <col min="5640" max="5640" width="11.25" style="28" customWidth="1"/>
    <col min="5641" max="5641" width="11.875" style="28" customWidth="1"/>
    <col min="5642" max="5888" width="8.875" style="28"/>
    <col min="5889" max="5889" width="17.875" style="28" customWidth="1"/>
    <col min="5890" max="5890" width="24.875" style="28" customWidth="1"/>
    <col min="5891" max="5891" width="28.25" style="28" customWidth="1"/>
    <col min="5892" max="5892" width="21" style="28" customWidth="1"/>
    <col min="5893" max="5893" width="69.375" style="28" customWidth="1"/>
    <col min="5894" max="5894" width="10" style="28" bestFit="1" customWidth="1"/>
    <col min="5895" max="5895" width="14.5" style="28" customWidth="1"/>
    <col min="5896" max="5896" width="11.25" style="28" customWidth="1"/>
    <col min="5897" max="5897" width="11.875" style="28" customWidth="1"/>
    <col min="5898" max="6144" width="8.875" style="28"/>
    <col min="6145" max="6145" width="17.875" style="28" customWidth="1"/>
    <col min="6146" max="6146" width="24.875" style="28" customWidth="1"/>
    <col min="6147" max="6147" width="28.25" style="28" customWidth="1"/>
    <col min="6148" max="6148" width="21" style="28" customWidth="1"/>
    <col min="6149" max="6149" width="69.375" style="28" customWidth="1"/>
    <col min="6150" max="6150" width="10" style="28" bestFit="1" customWidth="1"/>
    <col min="6151" max="6151" width="14.5" style="28" customWidth="1"/>
    <col min="6152" max="6152" width="11.25" style="28" customWidth="1"/>
    <col min="6153" max="6153" width="11.875" style="28" customWidth="1"/>
    <col min="6154" max="6400" width="8.875" style="28"/>
    <col min="6401" max="6401" width="17.875" style="28" customWidth="1"/>
    <col min="6402" max="6402" width="24.875" style="28" customWidth="1"/>
    <col min="6403" max="6403" width="28.25" style="28" customWidth="1"/>
    <col min="6404" max="6404" width="21" style="28" customWidth="1"/>
    <col min="6405" max="6405" width="69.375" style="28" customWidth="1"/>
    <col min="6406" max="6406" width="10" style="28" bestFit="1" customWidth="1"/>
    <col min="6407" max="6407" width="14.5" style="28" customWidth="1"/>
    <col min="6408" max="6408" width="11.25" style="28" customWidth="1"/>
    <col min="6409" max="6409" width="11.875" style="28" customWidth="1"/>
    <col min="6410" max="6656" width="8.875" style="28"/>
    <col min="6657" max="6657" width="17.875" style="28" customWidth="1"/>
    <col min="6658" max="6658" width="24.875" style="28" customWidth="1"/>
    <col min="6659" max="6659" width="28.25" style="28" customWidth="1"/>
    <col min="6660" max="6660" width="21" style="28" customWidth="1"/>
    <col min="6661" max="6661" width="69.375" style="28" customWidth="1"/>
    <col min="6662" max="6662" width="10" style="28" bestFit="1" customWidth="1"/>
    <col min="6663" max="6663" width="14.5" style="28" customWidth="1"/>
    <col min="6664" max="6664" width="11.25" style="28" customWidth="1"/>
    <col min="6665" max="6665" width="11.875" style="28" customWidth="1"/>
    <col min="6666" max="6912" width="8.875" style="28"/>
    <col min="6913" max="6913" width="17.875" style="28" customWidth="1"/>
    <col min="6914" max="6914" width="24.875" style="28" customWidth="1"/>
    <col min="6915" max="6915" width="28.25" style="28" customWidth="1"/>
    <col min="6916" max="6916" width="21" style="28" customWidth="1"/>
    <col min="6917" max="6917" width="69.375" style="28" customWidth="1"/>
    <col min="6918" max="6918" width="10" style="28" bestFit="1" customWidth="1"/>
    <col min="6919" max="6919" width="14.5" style="28" customWidth="1"/>
    <col min="6920" max="6920" width="11.25" style="28" customWidth="1"/>
    <col min="6921" max="6921" width="11.875" style="28" customWidth="1"/>
    <col min="6922" max="7168" width="8.875" style="28"/>
    <col min="7169" max="7169" width="17.875" style="28" customWidth="1"/>
    <col min="7170" max="7170" width="24.875" style="28" customWidth="1"/>
    <col min="7171" max="7171" width="28.25" style="28" customWidth="1"/>
    <col min="7172" max="7172" width="21" style="28" customWidth="1"/>
    <col min="7173" max="7173" width="69.375" style="28" customWidth="1"/>
    <col min="7174" max="7174" width="10" style="28" bestFit="1" customWidth="1"/>
    <col min="7175" max="7175" width="14.5" style="28" customWidth="1"/>
    <col min="7176" max="7176" width="11.25" style="28" customWidth="1"/>
    <col min="7177" max="7177" width="11.875" style="28" customWidth="1"/>
    <col min="7178" max="7424" width="8.875" style="28"/>
    <col min="7425" max="7425" width="17.875" style="28" customWidth="1"/>
    <col min="7426" max="7426" width="24.875" style="28" customWidth="1"/>
    <col min="7427" max="7427" width="28.25" style="28" customWidth="1"/>
    <col min="7428" max="7428" width="21" style="28" customWidth="1"/>
    <col min="7429" max="7429" width="69.375" style="28" customWidth="1"/>
    <col min="7430" max="7430" width="10" style="28" bestFit="1" customWidth="1"/>
    <col min="7431" max="7431" width="14.5" style="28" customWidth="1"/>
    <col min="7432" max="7432" width="11.25" style="28" customWidth="1"/>
    <col min="7433" max="7433" width="11.875" style="28" customWidth="1"/>
    <col min="7434" max="7680" width="8.875" style="28"/>
    <col min="7681" max="7681" width="17.875" style="28" customWidth="1"/>
    <col min="7682" max="7682" width="24.875" style="28" customWidth="1"/>
    <col min="7683" max="7683" width="28.25" style="28" customWidth="1"/>
    <col min="7684" max="7684" width="21" style="28" customWidth="1"/>
    <col min="7685" max="7685" width="69.375" style="28" customWidth="1"/>
    <col min="7686" max="7686" width="10" style="28" bestFit="1" customWidth="1"/>
    <col min="7687" max="7687" width="14.5" style="28" customWidth="1"/>
    <col min="7688" max="7688" width="11.25" style="28" customWidth="1"/>
    <col min="7689" max="7689" width="11.875" style="28" customWidth="1"/>
    <col min="7690" max="7936" width="8.875" style="28"/>
    <col min="7937" max="7937" width="17.875" style="28" customWidth="1"/>
    <col min="7938" max="7938" width="24.875" style="28" customWidth="1"/>
    <col min="7939" max="7939" width="28.25" style="28" customWidth="1"/>
    <col min="7940" max="7940" width="21" style="28" customWidth="1"/>
    <col min="7941" max="7941" width="69.375" style="28" customWidth="1"/>
    <col min="7942" max="7942" width="10" style="28" bestFit="1" customWidth="1"/>
    <col min="7943" max="7943" width="14.5" style="28" customWidth="1"/>
    <col min="7944" max="7944" width="11.25" style="28" customWidth="1"/>
    <col min="7945" max="7945" width="11.875" style="28" customWidth="1"/>
    <col min="7946" max="8192" width="8.875" style="28"/>
    <col min="8193" max="8193" width="17.875" style="28" customWidth="1"/>
    <col min="8194" max="8194" width="24.875" style="28" customWidth="1"/>
    <col min="8195" max="8195" width="28.25" style="28" customWidth="1"/>
    <col min="8196" max="8196" width="21" style="28" customWidth="1"/>
    <col min="8197" max="8197" width="69.375" style="28" customWidth="1"/>
    <col min="8198" max="8198" width="10" style="28" bestFit="1" customWidth="1"/>
    <col min="8199" max="8199" width="14.5" style="28" customWidth="1"/>
    <col min="8200" max="8200" width="11.25" style="28" customWidth="1"/>
    <col min="8201" max="8201" width="11.875" style="28" customWidth="1"/>
    <col min="8202" max="8448" width="8.875" style="28"/>
    <col min="8449" max="8449" width="17.875" style="28" customWidth="1"/>
    <col min="8450" max="8450" width="24.875" style="28" customWidth="1"/>
    <col min="8451" max="8451" width="28.25" style="28" customWidth="1"/>
    <col min="8452" max="8452" width="21" style="28" customWidth="1"/>
    <col min="8453" max="8453" width="69.375" style="28" customWidth="1"/>
    <col min="8454" max="8454" width="10" style="28" bestFit="1" customWidth="1"/>
    <col min="8455" max="8455" width="14.5" style="28" customWidth="1"/>
    <col min="8456" max="8456" width="11.25" style="28" customWidth="1"/>
    <col min="8457" max="8457" width="11.875" style="28" customWidth="1"/>
    <col min="8458" max="8704" width="8.875" style="28"/>
    <col min="8705" max="8705" width="17.875" style="28" customWidth="1"/>
    <col min="8706" max="8706" width="24.875" style="28" customWidth="1"/>
    <col min="8707" max="8707" width="28.25" style="28" customWidth="1"/>
    <col min="8708" max="8708" width="21" style="28" customWidth="1"/>
    <col min="8709" max="8709" width="69.375" style="28" customWidth="1"/>
    <col min="8710" max="8710" width="10" style="28" bestFit="1" customWidth="1"/>
    <col min="8711" max="8711" width="14.5" style="28" customWidth="1"/>
    <col min="8712" max="8712" width="11.25" style="28" customWidth="1"/>
    <col min="8713" max="8713" width="11.875" style="28" customWidth="1"/>
    <col min="8714" max="8960" width="8.875" style="28"/>
    <col min="8961" max="8961" width="17.875" style="28" customWidth="1"/>
    <col min="8962" max="8962" width="24.875" style="28" customWidth="1"/>
    <col min="8963" max="8963" width="28.25" style="28" customWidth="1"/>
    <col min="8964" max="8964" width="21" style="28" customWidth="1"/>
    <col min="8965" max="8965" width="69.375" style="28" customWidth="1"/>
    <col min="8966" max="8966" width="10" style="28" bestFit="1" customWidth="1"/>
    <col min="8967" max="8967" width="14.5" style="28" customWidth="1"/>
    <col min="8968" max="8968" width="11.25" style="28" customWidth="1"/>
    <col min="8969" max="8969" width="11.875" style="28" customWidth="1"/>
    <col min="8970" max="9216" width="8.875" style="28"/>
    <col min="9217" max="9217" width="17.875" style="28" customWidth="1"/>
    <col min="9218" max="9218" width="24.875" style="28" customWidth="1"/>
    <col min="9219" max="9219" width="28.25" style="28" customWidth="1"/>
    <col min="9220" max="9220" width="21" style="28" customWidth="1"/>
    <col min="9221" max="9221" width="69.375" style="28" customWidth="1"/>
    <col min="9222" max="9222" width="10" style="28" bestFit="1" customWidth="1"/>
    <col min="9223" max="9223" width="14.5" style="28" customWidth="1"/>
    <col min="9224" max="9224" width="11.25" style="28" customWidth="1"/>
    <col min="9225" max="9225" width="11.875" style="28" customWidth="1"/>
    <col min="9226" max="9472" width="8.875" style="28"/>
    <col min="9473" max="9473" width="17.875" style="28" customWidth="1"/>
    <col min="9474" max="9474" width="24.875" style="28" customWidth="1"/>
    <col min="9475" max="9475" width="28.25" style="28" customWidth="1"/>
    <col min="9476" max="9476" width="21" style="28" customWidth="1"/>
    <col min="9477" max="9477" width="69.375" style="28" customWidth="1"/>
    <col min="9478" max="9478" width="10" style="28" bestFit="1" customWidth="1"/>
    <col min="9479" max="9479" width="14.5" style="28" customWidth="1"/>
    <col min="9480" max="9480" width="11.25" style="28" customWidth="1"/>
    <col min="9481" max="9481" width="11.875" style="28" customWidth="1"/>
    <col min="9482" max="9728" width="8.875" style="28"/>
    <col min="9729" max="9729" width="17.875" style="28" customWidth="1"/>
    <col min="9730" max="9730" width="24.875" style="28" customWidth="1"/>
    <col min="9731" max="9731" width="28.25" style="28" customWidth="1"/>
    <col min="9732" max="9732" width="21" style="28" customWidth="1"/>
    <col min="9733" max="9733" width="69.375" style="28" customWidth="1"/>
    <col min="9734" max="9734" width="10" style="28" bestFit="1" customWidth="1"/>
    <col min="9735" max="9735" width="14.5" style="28" customWidth="1"/>
    <col min="9736" max="9736" width="11.25" style="28" customWidth="1"/>
    <col min="9737" max="9737" width="11.875" style="28" customWidth="1"/>
    <col min="9738" max="9984" width="8.875" style="28"/>
    <col min="9985" max="9985" width="17.875" style="28" customWidth="1"/>
    <col min="9986" max="9986" width="24.875" style="28" customWidth="1"/>
    <col min="9987" max="9987" width="28.25" style="28" customWidth="1"/>
    <col min="9988" max="9988" width="21" style="28" customWidth="1"/>
    <col min="9989" max="9989" width="69.375" style="28" customWidth="1"/>
    <col min="9990" max="9990" width="10" style="28" bestFit="1" customWidth="1"/>
    <col min="9991" max="9991" width="14.5" style="28" customWidth="1"/>
    <col min="9992" max="9992" width="11.25" style="28" customWidth="1"/>
    <col min="9993" max="9993" width="11.875" style="28" customWidth="1"/>
    <col min="9994" max="10240" width="8.875" style="28"/>
    <col min="10241" max="10241" width="17.875" style="28" customWidth="1"/>
    <col min="10242" max="10242" width="24.875" style="28" customWidth="1"/>
    <col min="10243" max="10243" width="28.25" style="28" customWidth="1"/>
    <col min="10244" max="10244" width="21" style="28" customWidth="1"/>
    <col min="10245" max="10245" width="69.375" style="28" customWidth="1"/>
    <col min="10246" max="10246" width="10" style="28" bestFit="1" customWidth="1"/>
    <col min="10247" max="10247" width="14.5" style="28" customWidth="1"/>
    <col min="10248" max="10248" width="11.25" style="28" customWidth="1"/>
    <col min="10249" max="10249" width="11.875" style="28" customWidth="1"/>
    <col min="10250" max="10496" width="8.875" style="28"/>
    <col min="10497" max="10497" width="17.875" style="28" customWidth="1"/>
    <col min="10498" max="10498" width="24.875" style="28" customWidth="1"/>
    <col min="10499" max="10499" width="28.25" style="28" customWidth="1"/>
    <col min="10500" max="10500" width="21" style="28" customWidth="1"/>
    <col min="10501" max="10501" width="69.375" style="28" customWidth="1"/>
    <col min="10502" max="10502" width="10" style="28" bestFit="1" customWidth="1"/>
    <col min="10503" max="10503" width="14.5" style="28" customWidth="1"/>
    <col min="10504" max="10504" width="11.25" style="28" customWidth="1"/>
    <col min="10505" max="10505" width="11.875" style="28" customWidth="1"/>
    <col min="10506" max="10752" width="8.875" style="28"/>
    <col min="10753" max="10753" width="17.875" style="28" customWidth="1"/>
    <col min="10754" max="10754" width="24.875" style="28" customWidth="1"/>
    <col min="10755" max="10755" width="28.25" style="28" customWidth="1"/>
    <col min="10756" max="10756" width="21" style="28" customWidth="1"/>
    <col min="10757" max="10757" width="69.375" style="28" customWidth="1"/>
    <col min="10758" max="10758" width="10" style="28" bestFit="1" customWidth="1"/>
    <col min="10759" max="10759" width="14.5" style="28" customWidth="1"/>
    <col min="10760" max="10760" width="11.25" style="28" customWidth="1"/>
    <col min="10761" max="10761" width="11.875" style="28" customWidth="1"/>
    <col min="10762" max="11008" width="8.875" style="28"/>
    <col min="11009" max="11009" width="17.875" style="28" customWidth="1"/>
    <col min="11010" max="11010" width="24.875" style="28" customWidth="1"/>
    <col min="11011" max="11011" width="28.25" style="28" customWidth="1"/>
    <col min="11012" max="11012" width="21" style="28" customWidth="1"/>
    <col min="11013" max="11013" width="69.375" style="28" customWidth="1"/>
    <col min="11014" max="11014" width="10" style="28" bestFit="1" customWidth="1"/>
    <col min="11015" max="11015" width="14.5" style="28" customWidth="1"/>
    <col min="11016" max="11016" width="11.25" style="28" customWidth="1"/>
    <col min="11017" max="11017" width="11.875" style="28" customWidth="1"/>
    <col min="11018" max="11264" width="8.875" style="28"/>
    <col min="11265" max="11265" width="17.875" style="28" customWidth="1"/>
    <col min="11266" max="11266" width="24.875" style="28" customWidth="1"/>
    <col min="11267" max="11267" width="28.25" style="28" customWidth="1"/>
    <col min="11268" max="11268" width="21" style="28" customWidth="1"/>
    <col min="11269" max="11269" width="69.375" style="28" customWidth="1"/>
    <col min="11270" max="11270" width="10" style="28" bestFit="1" customWidth="1"/>
    <col min="11271" max="11271" width="14.5" style="28" customWidth="1"/>
    <col min="11272" max="11272" width="11.25" style="28" customWidth="1"/>
    <col min="11273" max="11273" width="11.875" style="28" customWidth="1"/>
    <col min="11274" max="11520" width="8.875" style="28"/>
    <col min="11521" max="11521" width="17.875" style="28" customWidth="1"/>
    <col min="11522" max="11522" width="24.875" style="28" customWidth="1"/>
    <col min="11523" max="11523" width="28.25" style="28" customWidth="1"/>
    <col min="11524" max="11524" width="21" style="28" customWidth="1"/>
    <col min="11525" max="11525" width="69.375" style="28" customWidth="1"/>
    <col min="11526" max="11526" width="10" style="28" bestFit="1" customWidth="1"/>
    <col min="11527" max="11527" width="14.5" style="28" customWidth="1"/>
    <col min="11528" max="11528" width="11.25" style="28" customWidth="1"/>
    <col min="11529" max="11529" width="11.875" style="28" customWidth="1"/>
    <col min="11530" max="11776" width="8.875" style="28"/>
    <col min="11777" max="11777" width="17.875" style="28" customWidth="1"/>
    <col min="11778" max="11778" width="24.875" style="28" customWidth="1"/>
    <col min="11779" max="11779" width="28.25" style="28" customWidth="1"/>
    <col min="11780" max="11780" width="21" style="28" customWidth="1"/>
    <col min="11781" max="11781" width="69.375" style="28" customWidth="1"/>
    <col min="11782" max="11782" width="10" style="28" bestFit="1" customWidth="1"/>
    <col min="11783" max="11783" width="14.5" style="28" customWidth="1"/>
    <col min="11784" max="11784" width="11.25" style="28" customWidth="1"/>
    <col min="11785" max="11785" width="11.875" style="28" customWidth="1"/>
    <col min="11786" max="12032" width="8.875" style="28"/>
    <col min="12033" max="12033" width="17.875" style="28" customWidth="1"/>
    <col min="12034" max="12034" width="24.875" style="28" customWidth="1"/>
    <col min="12035" max="12035" width="28.25" style="28" customWidth="1"/>
    <col min="12036" max="12036" width="21" style="28" customWidth="1"/>
    <col min="12037" max="12037" width="69.375" style="28" customWidth="1"/>
    <col min="12038" max="12038" width="10" style="28" bestFit="1" customWidth="1"/>
    <col min="12039" max="12039" width="14.5" style="28" customWidth="1"/>
    <col min="12040" max="12040" width="11.25" style="28" customWidth="1"/>
    <col min="12041" max="12041" width="11.875" style="28" customWidth="1"/>
    <col min="12042" max="12288" width="8.875" style="28"/>
    <col min="12289" max="12289" width="17.875" style="28" customWidth="1"/>
    <col min="12290" max="12290" width="24.875" style="28" customWidth="1"/>
    <col min="12291" max="12291" width="28.25" style="28" customWidth="1"/>
    <col min="12292" max="12292" width="21" style="28" customWidth="1"/>
    <col min="12293" max="12293" width="69.375" style="28" customWidth="1"/>
    <col min="12294" max="12294" width="10" style="28" bestFit="1" customWidth="1"/>
    <col min="12295" max="12295" width="14.5" style="28" customWidth="1"/>
    <col min="12296" max="12296" width="11.25" style="28" customWidth="1"/>
    <col min="12297" max="12297" width="11.875" style="28" customWidth="1"/>
    <col min="12298" max="12544" width="8.875" style="28"/>
    <col min="12545" max="12545" width="17.875" style="28" customWidth="1"/>
    <col min="12546" max="12546" width="24.875" style="28" customWidth="1"/>
    <col min="12547" max="12547" width="28.25" style="28" customWidth="1"/>
    <col min="12548" max="12548" width="21" style="28" customWidth="1"/>
    <col min="12549" max="12549" width="69.375" style="28" customWidth="1"/>
    <col min="12550" max="12550" width="10" style="28" bestFit="1" customWidth="1"/>
    <col min="12551" max="12551" width="14.5" style="28" customWidth="1"/>
    <col min="12552" max="12552" width="11.25" style="28" customWidth="1"/>
    <col min="12553" max="12553" width="11.875" style="28" customWidth="1"/>
    <col min="12554" max="12800" width="8.875" style="28"/>
    <col min="12801" max="12801" width="17.875" style="28" customWidth="1"/>
    <col min="12802" max="12802" width="24.875" style="28" customWidth="1"/>
    <col min="12803" max="12803" width="28.25" style="28" customWidth="1"/>
    <col min="12804" max="12804" width="21" style="28" customWidth="1"/>
    <col min="12805" max="12805" width="69.375" style="28" customWidth="1"/>
    <col min="12806" max="12806" width="10" style="28" bestFit="1" customWidth="1"/>
    <col min="12807" max="12807" width="14.5" style="28" customWidth="1"/>
    <col min="12808" max="12808" width="11.25" style="28" customWidth="1"/>
    <col min="12809" max="12809" width="11.875" style="28" customWidth="1"/>
    <col min="12810" max="13056" width="8.875" style="28"/>
    <col min="13057" max="13057" width="17.875" style="28" customWidth="1"/>
    <col min="13058" max="13058" width="24.875" style="28" customWidth="1"/>
    <col min="13059" max="13059" width="28.25" style="28" customWidth="1"/>
    <col min="13060" max="13060" width="21" style="28" customWidth="1"/>
    <col min="13061" max="13061" width="69.375" style="28" customWidth="1"/>
    <col min="13062" max="13062" width="10" style="28" bestFit="1" customWidth="1"/>
    <col min="13063" max="13063" width="14.5" style="28" customWidth="1"/>
    <col min="13064" max="13064" width="11.25" style="28" customWidth="1"/>
    <col min="13065" max="13065" width="11.875" style="28" customWidth="1"/>
    <col min="13066" max="13312" width="8.875" style="28"/>
    <col min="13313" max="13313" width="17.875" style="28" customWidth="1"/>
    <col min="13314" max="13314" width="24.875" style="28" customWidth="1"/>
    <col min="13315" max="13315" width="28.25" style="28" customWidth="1"/>
    <col min="13316" max="13316" width="21" style="28" customWidth="1"/>
    <col min="13317" max="13317" width="69.375" style="28" customWidth="1"/>
    <col min="13318" max="13318" width="10" style="28" bestFit="1" customWidth="1"/>
    <col min="13319" max="13319" width="14.5" style="28" customWidth="1"/>
    <col min="13320" max="13320" width="11.25" style="28" customWidth="1"/>
    <col min="13321" max="13321" width="11.875" style="28" customWidth="1"/>
    <col min="13322" max="13568" width="8.875" style="28"/>
    <col min="13569" max="13569" width="17.875" style="28" customWidth="1"/>
    <col min="13570" max="13570" width="24.875" style="28" customWidth="1"/>
    <col min="13571" max="13571" width="28.25" style="28" customWidth="1"/>
    <col min="13572" max="13572" width="21" style="28" customWidth="1"/>
    <col min="13573" max="13573" width="69.375" style="28" customWidth="1"/>
    <col min="13574" max="13574" width="10" style="28" bestFit="1" customWidth="1"/>
    <col min="13575" max="13575" width="14.5" style="28" customWidth="1"/>
    <col min="13576" max="13576" width="11.25" style="28" customWidth="1"/>
    <col min="13577" max="13577" width="11.875" style="28" customWidth="1"/>
    <col min="13578" max="13824" width="8.875" style="28"/>
    <col min="13825" max="13825" width="17.875" style="28" customWidth="1"/>
    <col min="13826" max="13826" width="24.875" style="28" customWidth="1"/>
    <col min="13827" max="13827" width="28.25" style="28" customWidth="1"/>
    <col min="13828" max="13828" width="21" style="28" customWidth="1"/>
    <col min="13829" max="13829" width="69.375" style="28" customWidth="1"/>
    <col min="13830" max="13830" width="10" style="28" bestFit="1" customWidth="1"/>
    <col min="13831" max="13831" width="14.5" style="28" customWidth="1"/>
    <col min="13832" max="13832" width="11.25" style="28" customWidth="1"/>
    <col min="13833" max="13833" width="11.875" style="28" customWidth="1"/>
    <col min="13834" max="14080" width="8.875" style="28"/>
    <col min="14081" max="14081" width="17.875" style="28" customWidth="1"/>
    <col min="14082" max="14082" width="24.875" style="28" customWidth="1"/>
    <col min="14083" max="14083" width="28.25" style="28" customWidth="1"/>
    <col min="14084" max="14084" width="21" style="28" customWidth="1"/>
    <col min="14085" max="14085" width="69.375" style="28" customWidth="1"/>
    <col min="14086" max="14086" width="10" style="28" bestFit="1" customWidth="1"/>
    <col min="14087" max="14087" width="14.5" style="28" customWidth="1"/>
    <col min="14088" max="14088" width="11.25" style="28" customWidth="1"/>
    <col min="14089" max="14089" width="11.875" style="28" customWidth="1"/>
    <col min="14090" max="14336" width="8.875" style="28"/>
    <col min="14337" max="14337" width="17.875" style="28" customWidth="1"/>
    <col min="14338" max="14338" width="24.875" style="28" customWidth="1"/>
    <col min="14339" max="14339" width="28.25" style="28" customWidth="1"/>
    <col min="14340" max="14340" width="21" style="28" customWidth="1"/>
    <col min="14341" max="14341" width="69.375" style="28" customWidth="1"/>
    <col min="14342" max="14342" width="10" style="28" bestFit="1" customWidth="1"/>
    <col min="14343" max="14343" width="14.5" style="28" customWidth="1"/>
    <col min="14344" max="14344" width="11.25" style="28" customWidth="1"/>
    <col min="14345" max="14345" width="11.875" style="28" customWidth="1"/>
    <col min="14346" max="14592" width="8.875" style="28"/>
    <col min="14593" max="14593" width="17.875" style="28" customWidth="1"/>
    <col min="14594" max="14594" width="24.875" style="28" customWidth="1"/>
    <col min="14595" max="14595" width="28.25" style="28" customWidth="1"/>
    <col min="14596" max="14596" width="21" style="28" customWidth="1"/>
    <col min="14597" max="14597" width="69.375" style="28" customWidth="1"/>
    <col min="14598" max="14598" width="10" style="28" bestFit="1" customWidth="1"/>
    <col min="14599" max="14599" width="14.5" style="28" customWidth="1"/>
    <col min="14600" max="14600" width="11.25" style="28" customWidth="1"/>
    <col min="14601" max="14601" width="11.875" style="28" customWidth="1"/>
    <col min="14602" max="14848" width="8.875" style="28"/>
    <col min="14849" max="14849" width="17.875" style="28" customWidth="1"/>
    <col min="14850" max="14850" width="24.875" style="28" customWidth="1"/>
    <col min="14851" max="14851" width="28.25" style="28" customWidth="1"/>
    <col min="14852" max="14852" width="21" style="28" customWidth="1"/>
    <col min="14853" max="14853" width="69.375" style="28" customWidth="1"/>
    <col min="14854" max="14854" width="10" style="28" bestFit="1" customWidth="1"/>
    <col min="14855" max="14855" width="14.5" style="28" customWidth="1"/>
    <col min="14856" max="14856" width="11.25" style="28" customWidth="1"/>
    <col min="14857" max="14857" width="11.875" style="28" customWidth="1"/>
    <col min="14858" max="15104" width="8.875" style="28"/>
    <col min="15105" max="15105" width="17.875" style="28" customWidth="1"/>
    <col min="15106" max="15106" width="24.875" style="28" customWidth="1"/>
    <col min="15107" max="15107" width="28.25" style="28" customWidth="1"/>
    <col min="15108" max="15108" width="21" style="28" customWidth="1"/>
    <col min="15109" max="15109" width="69.375" style="28" customWidth="1"/>
    <col min="15110" max="15110" width="10" style="28" bestFit="1" customWidth="1"/>
    <col min="15111" max="15111" width="14.5" style="28" customWidth="1"/>
    <col min="15112" max="15112" width="11.25" style="28" customWidth="1"/>
    <col min="15113" max="15113" width="11.875" style="28" customWidth="1"/>
    <col min="15114" max="15360" width="8.875" style="28"/>
    <col min="15361" max="15361" width="17.875" style="28" customWidth="1"/>
    <col min="15362" max="15362" width="24.875" style="28" customWidth="1"/>
    <col min="15363" max="15363" width="28.25" style="28" customWidth="1"/>
    <col min="15364" max="15364" width="21" style="28" customWidth="1"/>
    <col min="15365" max="15365" width="69.375" style="28" customWidth="1"/>
    <col min="15366" max="15366" width="10" style="28" bestFit="1" customWidth="1"/>
    <col min="15367" max="15367" width="14.5" style="28" customWidth="1"/>
    <col min="15368" max="15368" width="11.25" style="28" customWidth="1"/>
    <col min="15369" max="15369" width="11.875" style="28" customWidth="1"/>
    <col min="15370" max="15616" width="8.875" style="28"/>
    <col min="15617" max="15617" width="17.875" style="28" customWidth="1"/>
    <col min="15618" max="15618" width="24.875" style="28" customWidth="1"/>
    <col min="15619" max="15619" width="28.25" style="28" customWidth="1"/>
    <col min="15620" max="15620" width="21" style="28" customWidth="1"/>
    <col min="15621" max="15621" width="69.375" style="28" customWidth="1"/>
    <col min="15622" max="15622" width="10" style="28" bestFit="1" customWidth="1"/>
    <col min="15623" max="15623" width="14.5" style="28" customWidth="1"/>
    <col min="15624" max="15624" width="11.25" style="28" customWidth="1"/>
    <col min="15625" max="15625" width="11.875" style="28" customWidth="1"/>
    <col min="15626" max="15872" width="8.875" style="28"/>
    <col min="15873" max="15873" width="17.875" style="28" customWidth="1"/>
    <col min="15874" max="15874" width="24.875" style="28" customWidth="1"/>
    <col min="15875" max="15875" width="28.25" style="28" customWidth="1"/>
    <col min="15876" max="15876" width="21" style="28" customWidth="1"/>
    <col min="15877" max="15877" width="69.375" style="28" customWidth="1"/>
    <col min="15878" max="15878" width="10" style="28" bestFit="1" customWidth="1"/>
    <col min="15879" max="15879" width="14.5" style="28" customWidth="1"/>
    <col min="15880" max="15880" width="11.25" style="28" customWidth="1"/>
    <col min="15881" max="15881" width="11.875" style="28" customWidth="1"/>
    <col min="15882" max="16128" width="8.875" style="28"/>
    <col min="16129" max="16129" width="17.875" style="28" customWidth="1"/>
    <col min="16130" max="16130" width="24.875" style="28" customWidth="1"/>
    <col min="16131" max="16131" width="28.25" style="28" customWidth="1"/>
    <col min="16132" max="16132" width="21" style="28" customWidth="1"/>
    <col min="16133" max="16133" width="69.375" style="28" customWidth="1"/>
    <col min="16134" max="16134" width="10" style="28" bestFit="1" customWidth="1"/>
    <col min="16135" max="16135" width="14.5" style="28" customWidth="1"/>
    <col min="16136" max="16136" width="11.25" style="28" customWidth="1"/>
    <col min="16137" max="16137" width="11.875" style="28" customWidth="1"/>
    <col min="16138" max="16384" width="8.875" style="28"/>
  </cols>
  <sheetData>
    <row r="1" spans="1:21" s="5" customFormat="1" ht="12.75">
      <c r="A1" s="45" t="s">
        <v>32</v>
      </c>
      <c r="B1" s="46"/>
      <c r="C1" s="47"/>
      <c r="D1" s="47"/>
      <c r="E1" s="47"/>
      <c r="F1" s="47"/>
      <c r="G1" s="47"/>
      <c r="H1" s="48"/>
      <c r="I1" s="49"/>
      <c r="J1" s="47"/>
      <c r="K1" s="47"/>
      <c r="L1" s="50"/>
      <c r="M1" s="51"/>
      <c r="O1" s="52"/>
    </row>
    <row r="2" spans="1:21" s="5" customFormat="1" ht="12.75">
      <c r="A2" s="45" t="s">
        <v>30</v>
      </c>
      <c r="B2" s="46"/>
      <c r="C2" s="47"/>
      <c r="D2" s="47"/>
      <c r="E2" s="47"/>
      <c r="F2" s="47"/>
      <c r="G2" s="47"/>
      <c r="H2" s="48"/>
      <c r="I2" s="49"/>
      <c r="J2" s="47"/>
      <c r="K2" s="47"/>
      <c r="L2" s="50"/>
      <c r="M2" s="51"/>
      <c r="O2" s="52"/>
    </row>
    <row r="3" spans="1:21" s="6" customFormat="1" ht="26.25">
      <c r="A3" s="149" t="s">
        <v>31</v>
      </c>
      <c r="B3" s="149"/>
      <c r="C3" s="149"/>
      <c r="D3" s="149"/>
      <c r="E3" s="149"/>
      <c r="F3" s="149"/>
      <c r="G3" s="149"/>
      <c r="H3" s="53"/>
      <c r="I3" s="53"/>
      <c r="J3" s="53"/>
      <c r="K3" s="53"/>
      <c r="L3" s="53"/>
      <c r="M3" s="53"/>
      <c r="N3" s="53"/>
      <c r="O3" s="53"/>
    </row>
    <row r="4" spans="1:21" s="6" customFormat="1" ht="15">
      <c r="A4" s="54" t="s">
        <v>3</v>
      </c>
      <c r="B4" s="55" t="s">
        <v>4</v>
      </c>
      <c r="C4" s="56"/>
      <c r="D4" s="56"/>
      <c r="E4" s="56"/>
      <c r="F4" s="56"/>
      <c r="G4" s="10" t="s">
        <v>5</v>
      </c>
      <c r="H4" s="11">
        <f>'CI 1'!J4</f>
        <v>11230049165</v>
      </c>
      <c r="I4" s="57"/>
      <c r="O4" s="58"/>
    </row>
    <row r="5" spans="1:21" s="6" customFormat="1" ht="15">
      <c r="A5" s="54"/>
      <c r="B5" s="55" t="s">
        <v>6</v>
      </c>
      <c r="C5" s="56"/>
      <c r="D5" s="56"/>
      <c r="E5" s="56"/>
      <c r="F5" s="56"/>
      <c r="G5" s="10" t="s">
        <v>7</v>
      </c>
      <c r="H5" s="13">
        <f>'CI 1'!J5</f>
        <v>45009</v>
      </c>
      <c r="I5" s="57"/>
      <c r="O5" s="58"/>
    </row>
    <row r="6" spans="1:21" s="6" customFormat="1" ht="90">
      <c r="A6" s="54"/>
      <c r="B6" s="55" t="s">
        <v>33</v>
      </c>
      <c r="C6" s="56"/>
      <c r="D6" s="56"/>
      <c r="E6" s="56"/>
      <c r="F6" s="56"/>
      <c r="G6" s="10" t="s">
        <v>9</v>
      </c>
      <c r="H6" s="11" t="str">
        <f>'CI 1'!J6</f>
        <v>111122111000061-1.1
111122111000061-2.1
111122111000061-3.1
111122111000061-4.1
111122111000061-5.1
111123021000027-1.1</v>
      </c>
      <c r="I6" s="57"/>
      <c r="O6" s="58"/>
    </row>
    <row r="7" spans="1:21" s="6" customFormat="1" ht="15">
      <c r="A7" s="54"/>
      <c r="B7" s="55" t="s">
        <v>20</v>
      </c>
      <c r="C7" s="59"/>
      <c r="D7" s="59"/>
      <c r="E7" s="59"/>
      <c r="F7" s="56"/>
      <c r="G7" s="10" t="s">
        <v>11</v>
      </c>
      <c r="H7" s="15" t="s">
        <v>53</v>
      </c>
      <c r="I7" s="57"/>
      <c r="O7" s="58"/>
    </row>
    <row r="8" spans="1:21" s="6" customFormat="1" ht="15">
      <c r="A8" s="60"/>
      <c r="C8" s="56"/>
      <c r="D8" s="56"/>
      <c r="E8" s="56"/>
      <c r="F8" s="56"/>
      <c r="G8" s="10" t="s">
        <v>12</v>
      </c>
      <c r="H8" s="15" t="s">
        <v>55</v>
      </c>
      <c r="I8" s="57"/>
      <c r="O8" s="58"/>
    </row>
    <row r="9" spans="1:21" s="6" customFormat="1" ht="15">
      <c r="A9" s="54" t="s">
        <v>13</v>
      </c>
      <c r="B9" s="55" t="s">
        <v>4</v>
      </c>
      <c r="C9" s="56"/>
      <c r="D9" s="56"/>
      <c r="E9" s="56"/>
      <c r="F9" s="61"/>
      <c r="G9" s="10" t="s">
        <v>14</v>
      </c>
      <c r="H9" s="18" t="s">
        <v>52</v>
      </c>
      <c r="I9" s="57"/>
      <c r="O9" s="58"/>
    </row>
    <row r="10" spans="1:21" s="6" customFormat="1" ht="15">
      <c r="A10" s="54"/>
      <c r="B10" s="55" t="s">
        <v>6</v>
      </c>
      <c r="C10" s="56"/>
      <c r="D10" s="56"/>
      <c r="E10" s="56"/>
      <c r="F10" s="56"/>
      <c r="G10" s="10" t="s">
        <v>15</v>
      </c>
      <c r="H10" s="112" t="s">
        <v>199</v>
      </c>
      <c r="I10" s="57"/>
      <c r="O10" s="58"/>
    </row>
    <row r="11" spans="1:21" s="6" customFormat="1" ht="15">
      <c r="A11" s="63"/>
      <c r="B11" s="55" t="s">
        <v>33</v>
      </c>
      <c r="C11" s="61"/>
      <c r="D11" s="61"/>
      <c r="E11" s="61"/>
      <c r="F11" s="61"/>
      <c r="G11" s="10" t="s">
        <v>16</v>
      </c>
      <c r="H11" s="113" t="s">
        <v>54</v>
      </c>
      <c r="I11" s="57"/>
      <c r="O11" s="58"/>
    </row>
    <row r="12" spans="1:21" s="6" customFormat="1" ht="12.75">
      <c r="B12" s="55" t="s">
        <v>20</v>
      </c>
      <c r="C12" s="64"/>
      <c r="D12" s="64"/>
      <c r="E12" s="64"/>
      <c r="F12" s="64"/>
      <c r="G12" s="62"/>
      <c r="I12" s="57"/>
      <c r="O12" s="58"/>
    </row>
    <row r="13" spans="1:21" s="22" customFormat="1">
      <c r="A13" s="21"/>
      <c r="C13" s="23"/>
      <c r="D13" s="23"/>
      <c r="E13" s="24"/>
      <c r="F13" s="24"/>
      <c r="G13" s="65"/>
      <c r="H13" s="66"/>
      <c r="I13" s="67"/>
    </row>
    <row r="14" spans="1:21">
      <c r="A14" s="25"/>
      <c r="B14" s="25"/>
      <c r="C14" s="26"/>
      <c r="D14" s="26"/>
      <c r="E14" s="26"/>
      <c r="F14" s="27"/>
      <c r="G14" s="68"/>
      <c r="H14" s="69"/>
      <c r="I14" s="70"/>
    </row>
    <row r="15" spans="1:21" s="36" customFormat="1">
      <c r="A15" s="29" t="s">
        <v>34</v>
      </c>
      <c r="B15" s="30" t="s">
        <v>35</v>
      </c>
      <c r="C15" s="31" t="s">
        <v>50</v>
      </c>
      <c r="D15" s="32" t="s">
        <v>36</v>
      </c>
      <c r="E15" s="34" t="s">
        <v>37</v>
      </c>
      <c r="F15" s="34" t="s">
        <v>19</v>
      </c>
      <c r="G15" s="137" t="s">
        <v>38</v>
      </c>
      <c r="H15" s="30" t="s">
        <v>39</v>
      </c>
      <c r="I15" s="138" t="s">
        <v>40</v>
      </c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</row>
    <row r="16" spans="1:21" s="111" customFormat="1" ht="19.899999999999999" customHeight="1">
      <c r="A16" s="150" t="str">
        <f>'CI 1'!A16:A64</f>
        <v>01-04</v>
      </c>
      <c r="B16" s="142" t="str">
        <f>'CI 1'!B16:B64</f>
        <v>111122111000061-1.1
111122111000061-2.1
111122111000061-3.1
111122111000061-4.1
111122111000061-5.1
111123021000027-1.1</v>
      </c>
      <c r="C16" s="120" t="s">
        <v>59</v>
      </c>
      <c r="D16" s="134">
        <v>100</v>
      </c>
      <c r="E16" s="136" t="s">
        <v>60</v>
      </c>
      <c r="F16" s="115" t="s">
        <v>198</v>
      </c>
      <c r="G16" s="139">
        <f>VLOOKUP(C:C,'[1]Packing list'!$E:$I,5,FALSE)</f>
        <v>0.24399999999999999</v>
      </c>
      <c r="H16" s="153">
        <v>139</v>
      </c>
      <c r="I16" s="153">
        <v>1.488</v>
      </c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</row>
    <row r="17" spans="1:21" s="111" customFormat="1" ht="19.899999999999999" customHeight="1">
      <c r="A17" s="151"/>
      <c r="B17" s="143"/>
      <c r="C17" s="120" t="s">
        <v>61</v>
      </c>
      <c r="D17" s="134">
        <v>100</v>
      </c>
      <c r="E17" s="136" t="s">
        <v>62</v>
      </c>
      <c r="F17" s="115" t="s">
        <v>198</v>
      </c>
      <c r="G17" s="139">
        <f>VLOOKUP(C:C,'[1]Packing list'!$E:$I,5,FALSE)</f>
        <v>7.5999999999999998E-2</v>
      </c>
      <c r="H17" s="153"/>
      <c r="I17" s="153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</row>
    <row r="18" spans="1:21" s="111" customFormat="1" ht="19.899999999999999" customHeight="1">
      <c r="A18" s="151"/>
      <c r="B18" s="143"/>
      <c r="C18" s="120" t="s">
        <v>63</v>
      </c>
      <c r="D18" s="134">
        <v>100</v>
      </c>
      <c r="E18" s="136" t="s">
        <v>64</v>
      </c>
      <c r="F18" s="115" t="s">
        <v>198</v>
      </c>
      <c r="G18" s="139">
        <f>VLOOKUP(C:C,'[1]Packing list'!$E:$I,5,FALSE)</f>
        <v>4.3999999999999997E-2</v>
      </c>
      <c r="H18" s="153"/>
      <c r="I18" s="153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</row>
    <row r="19" spans="1:21" s="111" customFormat="1" ht="19.899999999999999" customHeight="1">
      <c r="A19" s="151"/>
      <c r="B19" s="143"/>
      <c r="C19" s="120" t="s">
        <v>65</v>
      </c>
      <c r="D19" s="134">
        <v>100</v>
      </c>
      <c r="E19" s="136" t="s">
        <v>66</v>
      </c>
      <c r="F19" s="115" t="s">
        <v>198</v>
      </c>
      <c r="G19" s="139">
        <f>VLOOKUP(C:C,'[1]Packing list'!$E:$I,5,FALSE)</f>
        <v>0.04</v>
      </c>
      <c r="H19" s="153"/>
      <c r="I19" s="153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</row>
    <row r="20" spans="1:21" s="111" customFormat="1" ht="19.899999999999999" customHeight="1">
      <c r="A20" s="151"/>
      <c r="B20" s="143"/>
      <c r="C20" s="120" t="s">
        <v>67</v>
      </c>
      <c r="D20" s="134">
        <v>1800</v>
      </c>
      <c r="E20" s="136" t="s">
        <v>68</v>
      </c>
      <c r="F20" s="115" t="s">
        <v>198</v>
      </c>
      <c r="G20" s="139">
        <f>VLOOKUP(C:C,'[1]Packing list'!$E:$I,5,FALSE)</f>
        <v>0.14940000000000001</v>
      </c>
      <c r="H20" s="153"/>
      <c r="I20" s="153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</row>
    <row r="21" spans="1:21" s="111" customFormat="1" ht="19.899999999999999" customHeight="1">
      <c r="A21" s="151"/>
      <c r="B21" s="143"/>
      <c r="C21" s="120" t="s">
        <v>69</v>
      </c>
      <c r="D21" s="134">
        <v>200</v>
      </c>
      <c r="E21" s="136" t="s">
        <v>70</v>
      </c>
      <c r="F21" s="115" t="s">
        <v>198</v>
      </c>
      <c r="G21" s="139">
        <f>VLOOKUP(C:C,'[1]Packing list'!$E:$I,5,FALSE)</f>
        <v>2.0200000000000003E-2</v>
      </c>
      <c r="H21" s="153"/>
      <c r="I21" s="153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</row>
    <row r="22" spans="1:21" s="111" customFormat="1" ht="19.899999999999999" customHeight="1">
      <c r="A22" s="151"/>
      <c r="B22" s="143"/>
      <c r="C22" s="120" t="s">
        <v>71</v>
      </c>
      <c r="D22" s="134">
        <v>1700</v>
      </c>
      <c r="E22" s="136" t="s">
        <v>72</v>
      </c>
      <c r="F22" s="115" t="s">
        <v>198</v>
      </c>
      <c r="G22" s="139">
        <f>VLOOKUP(C:C,'[1]Packing list'!$E:$I,5,FALSE)</f>
        <v>0.1938</v>
      </c>
      <c r="H22" s="153"/>
      <c r="I22" s="153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s="111" customFormat="1" ht="19.899999999999999" customHeight="1">
      <c r="A23" s="151"/>
      <c r="B23" s="143"/>
      <c r="C23" s="120" t="s">
        <v>73</v>
      </c>
      <c r="D23" s="134">
        <v>900</v>
      </c>
      <c r="E23" s="136" t="s">
        <v>74</v>
      </c>
      <c r="F23" s="115" t="s">
        <v>198</v>
      </c>
      <c r="G23" s="139">
        <f>VLOOKUP(C:C,'[1]Packing list'!$E:$I,5,FALSE)</f>
        <v>9.3599999999999989E-2</v>
      </c>
      <c r="H23" s="153"/>
      <c r="I23" s="153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</row>
    <row r="24" spans="1:21" s="111" customFormat="1" ht="19.899999999999999" customHeight="1">
      <c r="A24" s="151"/>
      <c r="B24" s="143"/>
      <c r="C24" s="120" t="s">
        <v>75</v>
      </c>
      <c r="D24" s="134">
        <v>100</v>
      </c>
      <c r="E24" s="136" t="s">
        <v>76</v>
      </c>
      <c r="F24" s="115" t="s">
        <v>198</v>
      </c>
      <c r="G24" s="139">
        <f>VLOOKUP(C:C,'[1]Packing list'!$E:$I,5,FALSE)</f>
        <v>0.02</v>
      </c>
      <c r="H24" s="153"/>
      <c r="I24" s="153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</row>
    <row r="25" spans="1:21" s="111" customFormat="1" ht="19.899999999999999" customHeight="1">
      <c r="A25" s="151"/>
      <c r="B25" s="143"/>
      <c r="C25" s="120" t="s">
        <v>77</v>
      </c>
      <c r="D25" s="134">
        <v>100</v>
      </c>
      <c r="E25" s="136" t="s">
        <v>78</v>
      </c>
      <c r="F25" s="115" t="s">
        <v>198</v>
      </c>
      <c r="G25" s="139">
        <f>VLOOKUP(C:C,'[1]Packing list'!$E:$I,5,FALSE)</f>
        <v>0.05</v>
      </c>
      <c r="H25" s="153"/>
      <c r="I25" s="153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</row>
    <row r="26" spans="1:21" s="111" customFormat="1" ht="19.899999999999999" customHeight="1">
      <c r="A26" s="151"/>
      <c r="B26" s="143"/>
      <c r="C26" s="120" t="s">
        <v>79</v>
      </c>
      <c r="D26" s="134">
        <v>100</v>
      </c>
      <c r="E26" s="136" t="s">
        <v>80</v>
      </c>
      <c r="F26" s="115" t="s">
        <v>198</v>
      </c>
      <c r="G26" s="139">
        <f>VLOOKUP(C:C,'[1]Packing list'!$E:$I,5,FALSE)</f>
        <v>0.05</v>
      </c>
      <c r="H26" s="153"/>
      <c r="I26" s="153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</row>
    <row r="27" spans="1:21" s="111" customFormat="1" ht="19.899999999999999" customHeight="1">
      <c r="A27" s="151"/>
      <c r="B27" s="143"/>
      <c r="C27" s="120" t="s">
        <v>81</v>
      </c>
      <c r="D27" s="134">
        <v>100</v>
      </c>
      <c r="E27" s="136" t="s">
        <v>82</v>
      </c>
      <c r="F27" s="115" t="s">
        <v>198</v>
      </c>
      <c r="G27" s="139">
        <f>VLOOKUP(C:C,'[1]Packing list'!$E:$I,5,FALSE)</f>
        <v>0.05</v>
      </c>
      <c r="H27" s="153"/>
      <c r="I27" s="153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</row>
    <row r="28" spans="1:21" s="111" customFormat="1" ht="19.899999999999999" customHeight="1">
      <c r="A28" s="151"/>
      <c r="B28" s="143"/>
      <c r="C28" s="120" t="s">
        <v>83</v>
      </c>
      <c r="D28" s="134">
        <v>100</v>
      </c>
      <c r="E28" s="136" t="s">
        <v>84</v>
      </c>
      <c r="F28" s="115" t="s">
        <v>198</v>
      </c>
      <c r="G28" s="139">
        <f>VLOOKUP(C:C,'[1]Packing list'!$E:$I,5,FALSE)</f>
        <v>5.0000000000000001E-3</v>
      </c>
      <c r="H28" s="153"/>
      <c r="I28" s="153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</row>
    <row r="29" spans="1:21" s="111" customFormat="1" ht="19.899999999999999" customHeight="1">
      <c r="A29" s="151"/>
      <c r="B29" s="143"/>
      <c r="C29" s="120" t="s">
        <v>85</v>
      </c>
      <c r="D29" s="134">
        <v>100</v>
      </c>
      <c r="E29" s="136" t="s">
        <v>86</v>
      </c>
      <c r="F29" s="115" t="s">
        <v>198</v>
      </c>
      <c r="G29" s="139">
        <f>VLOOKUP(C:C,'[1]Packing list'!$E:$I,5,FALSE)</f>
        <v>5.0000000000000001E-3</v>
      </c>
      <c r="H29" s="153"/>
      <c r="I29" s="153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</row>
    <row r="30" spans="1:21" s="111" customFormat="1" ht="19.899999999999999" customHeight="1">
      <c r="A30" s="151"/>
      <c r="B30" s="143"/>
      <c r="C30" s="120" t="s">
        <v>87</v>
      </c>
      <c r="D30" s="134">
        <v>100</v>
      </c>
      <c r="E30" s="136" t="s">
        <v>88</v>
      </c>
      <c r="F30" s="115" t="s">
        <v>198</v>
      </c>
      <c r="G30" s="139">
        <f>VLOOKUP(C:C,'[1]Packing list'!$E:$I,5,FALSE)</f>
        <v>5.0000000000000001E-3</v>
      </c>
      <c r="H30" s="153"/>
      <c r="I30" s="153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</row>
    <row r="31" spans="1:21" s="111" customFormat="1" ht="19.899999999999999" customHeight="1">
      <c r="A31" s="151"/>
      <c r="B31" s="143"/>
      <c r="C31" s="120" t="s">
        <v>89</v>
      </c>
      <c r="D31" s="134">
        <v>100</v>
      </c>
      <c r="E31" s="136" t="s">
        <v>90</v>
      </c>
      <c r="F31" s="115" t="s">
        <v>198</v>
      </c>
      <c r="G31" s="139">
        <f>VLOOKUP(C:C,'[1]Packing list'!$E:$I,5,FALSE)</f>
        <v>0.1</v>
      </c>
      <c r="H31" s="153"/>
      <c r="I31" s="153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</row>
    <row r="32" spans="1:21" s="111" customFormat="1" ht="19.899999999999999" customHeight="1">
      <c r="A32" s="151"/>
      <c r="B32" s="143"/>
      <c r="C32" s="120" t="s">
        <v>91</v>
      </c>
      <c r="D32" s="134">
        <v>100</v>
      </c>
      <c r="E32" s="136" t="s">
        <v>92</v>
      </c>
      <c r="F32" s="115" t="s">
        <v>198</v>
      </c>
      <c r="G32" s="139">
        <f>VLOOKUP(C:C,'[1]Packing list'!$E:$I,5,FALSE)</f>
        <v>89.7</v>
      </c>
      <c r="H32" s="153"/>
      <c r="I32" s="153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</row>
    <row r="33" spans="1:21" s="111" customFormat="1" ht="19.899999999999999" customHeight="1">
      <c r="A33" s="151"/>
      <c r="B33" s="143"/>
      <c r="C33" s="120" t="s">
        <v>93</v>
      </c>
      <c r="D33" s="134">
        <v>100</v>
      </c>
      <c r="E33" s="136" t="s">
        <v>94</v>
      </c>
      <c r="F33" s="115" t="s">
        <v>198</v>
      </c>
      <c r="G33" s="139">
        <f>VLOOKUP(C:C,'[1]Packing list'!$E:$I,5,FALSE)</f>
        <v>0.01</v>
      </c>
      <c r="H33" s="153"/>
      <c r="I33" s="153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</row>
    <row r="34" spans="1:21" s="111" customFormat="1" ht="19.899999999999999" customHeight="1">
      <c r="A34" s="151"/>
      <c r="B34" s="143"/>
      <c r="C34" s="120" t="s">
        <v>95</v>
      </c>
      <c r="D34" s="134">
        <v>100</v>
      </c>
      <c r="E34" s="136" t="s">
        <v>96</v>
      </c>
      <c r="F34" s="115" t="s">
        <v>198</v>
      </c>
      <c r="G34" s="139">
        <f>VLOOKUP(C:C,'[1]Packing list'!$E:$I,5,FALSE)</f>
        <v>1.046</v>
      </c>
      <c r="H34" s="153"/>
      <c r="I34" s="153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</row>
    <row r="35" spans="1:21" s="111" customFormat="1" ht="19.899999999999999" customHeight="1">
      <c r="A35" s="151"/>
      <c r="B35" s="143"/>
      <c r="C35" s="120" t="s">
        <v>97</v>
      </c>
      <c r="D35" s="134">
        <v>100</v>
      </c>
      <c r="E35" s="136" t="s">
        <v>98</v>
      </c>
      <c r="F35" s="115" t="s">
        <v>198</v>
      </c>
      <c r="G35" s="139">
        <f>VLOOKUP(C:C,'[1]Packing list'!$E:$I,5,FALSE)</f>
        <v>1.85</v>
      </c>
      <c r="H35" s="153">
        <v>85.5</v>
      </c>
      <c r="I35" s="153">
        <v>0.94799999999999995</v>
      </c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</row>
    <row r="36" spans="1:21" s="111" customFormat="1" ht="19.899999999999999" customHeight="1">
      <c r="A36" s="151"/>
      <c r="B36" s="143"/>
      <c r="C36" s="120" t="s">
        <v>99</v>
      </c>
      <c r="D36" s="134">
        <v>100</v>
      </c>
      <c r="E36" s="136" t="s">
        <v>100</v>
      </c>
      <c r="F36" s="115" t="s">
        <v>198</v>
      </c>
      <c r="G36" s="139">
        <f>VLOOKUP(C:C,'[1]Packing list'!$E:$I,5,FALSE)</f>
        <v>0.2</v>
      </c>
      <c r="H36" s="153"/>
      <c r="I36" s="153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</row>
    <row r="37" spans="1:21" s="111" customFormat="1" ht="19.899999999999999" customHeight="1">
      <c r="A37" s="151"/>
      <c r="B37" s="143"/>
      <c r="C37" s="120" t="s">
        <v>101</v>
      </c>
      <c r="D37" s="134">
        <v>100</v>
      </c>
      <c r="E37" s="136" t="s">
        <v>102</v>
      </c>
      <c r="F37" s="115" t="s">
        <v>198</v>
      </c>
      <c r="G37" s="139">
        <f>VLOOKUP(C:C,'[1]Packing list'!$E:$I,5,FALSE)</f>
        <v>0.1</v>
      </c>
      <c r="H37" s="153"/>
      <c r="I37" s="153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</row>
    <row r="38" spans="1:21" s="111" customFormat="1" ht="19.899999999999999" customHeight="1">
      <c r="A38" s="151"/>
      <c r="B38" s="143"/>
      <c r="C38" s="120" t="s">
        <v>103</v>
      </c>
      <c r="D38" s="134">
        <v>100</v>
      </c>
      <c r="E38" s="136" t="s">
        <v>104</v>
      </c>
      <c r="F38" s="115" t="s">
        <v>198</v>
      </c>
      <c r="G38" s="139">
        <f>VLOOKUP(C:C,'[1]Packing list'!$E:$I,5,FALSE)</f>
        <v>19.100000000000001</v>
      </c>
      <c r="H38" s="153"/>
      <c r="I38" s="153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</row>
    <row r="39" spans="1:21" s="111" customFormat="1" ht="19.899999999999999" customHeight="1">
      <c r="A39" s="151"/>
      <c r="B39" s="143"/>
      <c r="C39" s="120" t="s">
        <v>105</v>
      </c>
      <c r="D39" s="134">
        <v>100</v>
      </c>
      <c r="E39" s="136" t="s">
        <v>106</v>
      </c>
      <c r="F39" s="115" t="s">
        <v>198</v>
      </c>
      <c r="G39" s="139">
        <f>VLOOKUP(C:C,'[1]Packing list'!$E:$I,5,FALSE)</f>
        <v>0.24399999999999999</v>
      </c>
      <c r="H39" s="153"/>
      <c r="I39" s="153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</row>
    <row r="40" spans="1:21" s="111" customFormat="1" ht="19.899999999999999" customHeight="1">
      <c r="A40" s="151"/>
      <c r="B40" s="143"/>
      <c r="C40" s="120" t="s">
        <v>107</v>
      </c>
      <c r="D40" s="134">
        <v>100</v>
      </c>
      <c r="E40" s="136" t="s">
        <v>108</v>
      </c>
      <c r="F40" s="115" t="s">
        <v>198</v>
      </c>
      <c r="G40" s="139">
        <f>VLOOKUP(C:C,'[1]Packing list'!$E:$I,5,FALSE)</f>
        <v>0.17499999999999999</v>
      </c>
      <c r="H40" s="153"/>
      <c r="I40" s="153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</row>
    <row r="41" spans="1:21" s="111" customFormat="1" ht="19.899999999999999" customHeight="1">
      <c r="A41" s="151"/>
      <c r="B41" s="143"/>
      <c r="C41" s="120" t="s">
        <v>109</v>
      </c>
      <c r="D41" s="134">
        <v>100</v>
      </c>
      <c r="E41" s="136" t="s">
        <v>110</v>
      </c>
      <c r="F41" s="115" t="s">
        <v>198</v>
      </c>
      <c r="G41" s="139">
        <f>VLOOKUP(C:C,'[1]Packing list'!$E:$I,5,FALSE)</f>
        <v>1.9739999999999998</v>
      </c>
      <c r="H41" s="153"/>
      <c r="I41" s="153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</row>
    <row r="42" spans="1:21" s="111" customFormat="1" ht="19.899999999999999" customHeight="1">
      <c r="A42" s="151"/>
      <c r="B42" s="143"/>
      <c r="C42" s="120" t="s">
        <v>111</v>
      </c>
      <c r="D42" s="134">
        <v>100</v>
      </c>
      <c r="E42" s="136" t="s">
        <v>112</v>
      </c>
      <c r="F42" s="115" t="s">
        <v>198</v>
      </c>
      <c r="G42" s="139">
        <f>VLOOKUP(C:C,'[1]Packing list'!$E:$I,5,FALSE)</f>
        <v>0.06</v>
      </c>
      <c r="H42" s="153"/>
      <c r="I42" s="153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</row>
    <row r="43" spans="1:21" s="111" customFormat="1" ht="19.899999999999999" customHeight="1">
      <c r="A43" s="151"/>
      <c r="B43" s="143"/>
      <c r="C43" s="120" t="s">
        <v>113</v>
      </c>
      <c r="D43" s="134">
        <v>100</v>
      </c>
      <c r="E43" s="136" t="s">
        <v>114</v>
      </c>
      <c r="F43" s="115" t="s">
        <v>198</v>
      </c>
      <c r="G43" s="139">
        <f>VLOOKUP(C:C,'[1]Packing list'!$E:$I,5,FALSE)</f>
        <v>0.4</v>
      </c>
      <c r="H43" s="153"/>
      <c r="I43" s="153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</row>
    <row r="44" spans="1:21" s="111" customFormat="1" ht="19.899999999999999" customHeight="1">
      <c r="A44" s="151"/>
      <c r="B44" s="143"/>
      <c r="C44" s="120" t="s">
        <v>115</v>
      </c>
      <c r="D44" s="134">
        <v>100</v>
      </c>
      <c r="E44" s="136" t="s">
        <v>116</v>
      </c>
      <c r="F44" s="115" t="s">
        <v>198</v>
      </c>
      <c r="G44" s="139">
        <f>VLOOKUP(C:C,'[1]Packing list'!$E:$I,5,FALSE)</f>
        <v>5.0000000000000001E-3</v>
      </c>
      <c r="H44" s="153"/>
      <c r="I44" s="153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</row>
    <row r="45" spans="1:21" s="111" customFormat="1" ht="19.899999999999999" customHeight="1">
      <c r="A45" s="151"/>
      <c r="B45" s="143"/>
      <c r="C45" s="120" t="s">
        <v>117</v>
      </c>
      <c r="D45" s="134">
        <v>100</v>
      </c>
      <c r="E45" s="136" t="s">
        <v>118</v>
      </c>
      <c r="F45" s="115" t="s">
        <v>198</v>
      </c>
      <c r="G45" s="139">
        <f>VLOOKUP(C:C,'[1]Packing list'!$E:$I,5,FALSE)</f>
        <v>5.0000000000000001E-3</v>
      </c>
      <c r="H45" s="153"/>
      <c r="I45" s="153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</row>
    <row r="46" spans="1:21" s="111" customFormat="1" ht="19.899999999999999" customHeight="1">
      <c r="A46" s="151"/>
      <c r="B46" s="143"/>
      <c r="C46" s="120" t="s">
        <v>119</v>
      </c>
      <c r="D46" s="134">
        <v>100</v>
      </c>
      <c r="E46" s="136" t="s">
        <v>120</v>
      </c>
      <c r="F46" s="115" t="s">
        <v>198</v>
      </c>
      <c r="G46" s="139">
        <f>VLOOKUP(C:C,'[1]Packing list'!$E:$I,5,FALSE)</f>
        <v>1.0000000000000001E-5</v>
      </c>
      <c r="H46" s="153"/>
      <c r="I46" s="153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</row>
    <row r="47" spans="1:21" s="111" customFormat="1" ht="19.899999999999999" customHeight="1">
      <c r="A47" s="151"/>
      <c r="B47" s="143"/>
      <c r="C47" s="120" t="s">
        <v>121</v>
      </c>
      <c r="D47" s="134">
        <v>100</v>
      </c>
      <c r="E47" s="136" t="s">
        <v>122</v>
      </c>
      <c r="F47" s="115" t="s">
        <v>198</v>
      </c>
      <c r="G47" s="139">
        <f>VLOOKUP(C:C,'[1]Packing list'!$E:$I,5,FALSE)</f>
        <v>0.03</v>
      </c>
      <c r="H47" s="153"/>
      <c r="I47" s="153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</row>
    <row r="48" spans="1:21" s="111" customFormat="1" ht="19.899999999999999" customHeight="1">
      <c r="A48" s="151"/>
      <c r="B48" s="143"/>
      <c r="C48" s="120" t="s">
        <v>123</v>
      </c>
      <c r="D48" s="134">
        <v>100</v>
      </c>
      <c r="E48" s="136" t="s">
        <v>124</v>
      </c>
      <c r="F48" s="115" t="s">
        <v>198</v>
      </c>
      <c r="G48" s="139">
        <f>VLOOKUP(C:C,'[1]Packing list'!$E:$I,5,FALSE)</f>
        <v>7.4999999999999997E-3</v>
      </c>
      <c r="H48" s="153"/>
      <c r="I48" s="153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</row>
    <row r="49" spans="1:21" s="111" customFormat="1" ht="19.899999999999999" customHeight="1">
      <c r="A49" s="151"/>
      <c r="B49" s="143"/>
      <c r="C49" s="120" t="s">
        <v>125</v>
      </c>
      <c r="D49" s="134">
        <v>100</v>
      </c>
      <c r="E49" s="136" t="s">
        <v>126</v>
      </c>
      <c r="F49" s="115" t="s">
        <v>198</v>
      </c>
      <c r="G49" s="139">
        <f>VLOOKUP(C:C,'[1]Packing list'!$E:$I,5,FALSE)</f>
        <v>1.38</v>
      </c>
      <c r="H49" s="153"/>
      <c r="I49" s="153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</row>
    <row r="50" spans="1:21" s="111" customFormat="1" ht="19.899999999999999" customHeight="1">
      <c r="A50" s="151"/>
      <c r="B50" s="143"/>
      <c r="C50" s="120" t="s">
        <v>127</v>
      </c>
      <c r="D50" s="134">
        <v>300</v>
      </c>
      <c r="E50" s="136" t="s">
        <v>128</v>
      </c>
      <c r="F50" s="115" t="s">
        <v>198</v>
      </c>
      <c r="G50" s="139">
        <f>VLOOKUP(C:C,'[1]Packing list'!$E:$I,5,FALSE)</f>
        <v>0.03</v>
      </c>
      <c r="H50" s="153"/>
      <c r="I50" s="153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</row>
    <row r="51" spans="1:21" s="111" customFormat="1" ht="19.899999999999999" customHeight="1">
      <c r="A51" s="151"/>
      <c r="B51" s="143"/>
      <c r="C51" s="120" t="s">
        <v>129</v>
      </c>
      <c r="D51" s="134">
        <v>100</v>
      </c>
      <c r="E51" s="136" t="s">
        <v>130</v>
      </c>
      <c r="F51" s="115" t="s">
        <v>198</v>
      </c>
      <c r="G51" s="139">
        <f>VLOOKUP(C:C,'[1]Packing list'!$E:$I,5,FALSE)</f>
        <v>0.01</v>
      </c>
      <c r="H51" s="153"/>
      <c r="I51" s="153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</row>
    <row r="52" spans="1:21" s="111" customFormat="1" ht="19.899999999999999" customHeight="1">
      <c r="A52" s="151"/>
      <c r="B52" s="143"/>
      <c r="C52" s="120" t="s">
        <v>131</v>
      </c>
      <c r="D52" s="134">
        <v>100</v>
      </c>
      <c r="E52" s="136" t="s">
        <v>132</v>
      </c>
      <c r="F52" s="115" t="s">
        <v>198</v>
      </c>
      <c r="G52" s="139">
        <f>VLOOKUP(C:C,'[1]Packing list'!$E:$I,5,FALSE)</f>
        <v>0.01</v>
      </c>
      <c r="H52" s="153"/>
      <c r="I52" s="153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</row>
    <row r="53" spans="1:21" s="111" customFormat="1" ht="19.899999999999999" customHeight="1">
      <c r="A53" s="151"/>
      <c r="B53" s="143"/>
      <c r="C53" s="120" t="s">
        <v>133</v>
      </c>
      <c r="D53" s="134">
        <v>100</v>
      </c>
      <c r="E53" s="136" t="s">
        <v>134</v>
      </c>
      <c r="F53" s="115" t="s">
        <v>198</v>
      </c>
      <c r="G53" s="139">
        <f>VLOOKUP(C:C,'[1]Packing list'!$E:$I,5,FALSE)</f>
        <v>0.93699999999999983</v>
      </c>
      <c r="H53" s="153"/>
      <c r="I53" s="153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</row>
    <row r="54" spans="1:21" s="111" customFormat="1" ht="19.899999999999999" customHeight="1">
      <c r="A54" s="151"/>
      <c r="B54" s="143"/>
      <c r="C54" s="120" t="s">
        <v>135</v>
      </c>
      <c r="D54" s="134">
        <v>100</v>
      </c>
      <c r="E54" s="136" t="s">
        <v>136</v>
      </c>
      <c r="F54" s="115" t="s">
        <v>198</v>
      </c>
      <c r="G54" s="139">
        <f>VLOOKUP(C:C,'[1]Packing list'!$E:$I,5,FALSE)</f>
        <v>0.55000000000000004</v>
      </c>
      <c r="H54" s="153"/>
      <c r="I54" s="153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</row>
    <row r="55" spans="1:21" s="111" customFormat="1" ht="19.899999999999999" customHeight="1">
      <c r="A55" s="151"/>
      <c r="B55" s="143"/>
      <c r="C55" s="120" t="s">
        <v>137</v>
      </c>
      <c r="D55" s="134">
        <v>100</v>
      </c>
      <c r="E55" s="136" t="s">
        <v>138</v>
      </c>
      <c r="F55" s="115" t="s">
        <v>198</v>
      </c>
      <c r="G55" s="139">
        <f>VLOOKUP(C:C,'[1]Packing list'!$E:$I,5,FALSE)</f>
        <v>0.41299999999999998</v>
      </c>
      <c r="H55" s="153"/>
      <c r="I55" s="153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</row>
    <row r="56" spans="1:21" s="111" customFormat="1" ht="19.899999999999999" customHeight="1">
      <c r="A56" s="151"/>
      <c r="B56" s="143"/>
      <c r="C56" s="120" t="s">
        <v>139</v>
      </c>
      <c r="D56" s="134">
        <v>100</v>
      </c>
      <c r="E56" s="136" t="s">
        <v>140</v>
      </c>
      <c r="F56" s="115" t="s">
        <v>198</v>
      </c>
      <c r="G56" s="139">
        <f>VLOOKUP(C:C,'[1]Packing list'!$E:$I,5,FALSE)</f>
        <v>10</v>
      </c>
      <c r="H56" s="153"/>
      <c r="I56" s="153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</row>
    <row r="57" spans="1:21" s="111" customFormat="1" ht="19.899999999999999" customHeight="1">
      <c r="A57" s="151"/>
      <c r="B57" s="143"/>
      <c r="C57" s="120" t="s">
        <v>141</v>
      </c>
      <c r="D57" s="134">
        <v>100</v>
      </c>
      <c r="E57" s="136" t="s">
        <v>142</v>
      </c>
      <c r="F57" s="115" t="s">
        <v>198</v>
      </c>
      <c r="G57" s="139">
        <f>VLOOKUP(C:C,'[1]Packing list'!$E:$I,5,FALSE)</f>
        <v>1</v>
      </c>
      <c r="H57" s="153"/>
      <c r="I57" s="153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</row>
    <row r="58" spans="1:21" s="111" customFormat="1" ht="19.899999999999999" customHeight="1">
      <c r="A58" s="151"/>
      <c r="B58" s="143"/>
      <c r="C58" s="120" t="s">
        <v>143</v>
      </c>
      <c r="D58" s="134">
        <v>100</v>
      </c>
      <c r="E58" s="136" t="s">
        <v>144</v>
      </c>
      <c r="F58" s="115" t="s">
        <v>198</v>
      </c>
      <c r="G58" s="139">
        <f>VLOOKUP(C:C,'[1]Packing list'!$E:$I,5,FALSE)</f>
        <v>1</v>
      </c>
      <c r="H58" s="153"/>
      <c r="I58" s="153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</row>
    <row r="59" spans="1:21" s="111" customFormat="1" ht="19.899999999999999" customHeight="1">
      <c r="A59" s="151"/>
      <c r="B59" s="143"/>
      <c r="C59" s="120" t="s">
        <v>145</v>
      </c>
      <c r="D59" s="134">
        <v>100</v>
      </c>
      <c r="E59" s="136" t="s">
        <v>146</v>
      </c>
      <c r="F59" s="115" t="s">
        <v>198</v>
      </c>
      <c r="G59" s="139">
        <f>VLOOKUP(C:C,'[1]Packing list'!$E:$I,5,FALSE)</f>
        <v>4.4000000000000004</v>
      </c>
      <c r="H59" s="153">
        <v>295.5</v>
      </c>
      <c r="I59" s="153">
        <v>1.6919999999999999</v>
      </c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</row>
    <row r="60" spans="1:21" s="111" customFormat="1" ht="19.899999999999999" customHeight="1">
      <c r="A60" s="151"/>
      <c r="B60" s="143"/>
      <c r="C60" s="120" t="s">
        <v>147</v>
      </c>
      <c r="D60" s="134">
        <v>100</v>
      </c>
      <c r="E60" s="136" t="s">
        <v>148</v>
      </c>
      <c r="F60" s="115" t="s">
        <v>198</v>
      </c>
      <c r="G60" s="139">
        <f>VLOOKUP(C:C,'[1]Packing list'!$E:$I,5,FALSE)</f>
        <v>5.0999999999999996</v>
      </c>
      <c r="H60" s="153"/>
      <c r="I60" s="153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</row>
    <row r="61" spans="1:21" s="111" customFormat="1" ht="19.899999999999999" customHeight="1">
      <c r="A61" s="151"/>
      <c r="B61" s="143"/>
      <c r="C61" s="120" t="s">
        <v>149</v>
      </c>
      <c r="D61" s="134">
        <v>100</v>
      </c>
      <c r="E61" s="136" t="s">
        <v>150</v>
      </c>
      <c r="F61" s="115" t="s">
        <v>198</v>
      </c>
      <c r="G61" s="139">
        <f>VLOOKUP(C:C,'[1]Packing list'!$E:$I,5,FALSE)</f>
        <v>9.8000000000000007</v>
      </c>
      <c r="H61" s="153"/>
      <c r="I61" s="153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</row>
    <row r="62" spans="1:21" s="111" customFormat="1" ht="19.899999999999999" customHeight="1">
      <c r="A62" s="151"/>
      <c r="B62" s="143"/>
      <c r="C62" s="120" t="s">
        <v>151</v>
      </c>
      <c r="D62" s="134">
        <v>100</v>
      </c>
      <c r="E62" s="136" t="s">
        <v>152</v>
      </c>
      <c r="F62" s="115" t="s">
        <v>198</v>
      </c>
      <c r="G62" s="139">
        <f>VLOOKUP(C:C,'[1]Packing list'!$E:$I,5,FALSE)</f>
        <v>17</v>
      </c>
      <c r="H62" s="153"/>
      <c r="I62" s="153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</row>
    <row r="63" spans="1:21" s="111" customFormat="1" ht="19.899999999999999" customHeight="1">
      <c r="A63" s="151"/>
      <c r="B63" s="143"/>
      <c r="C63" s="120" t="s">
        <v>153</v>
      </c>
      <c r="D63" s="134">
        <v>100</v>
      </c>
      <c r="E63" s="136" t="s">
        <v>154</v>
      </c>
      <c r="F63" s="115" t="s">
        <v>198</v>
      </c>
      <c r="G63" s="139">
        <f>VLOOKUP(C:C,'[1]Packing list'!$E:$I,5,FALSE)</f>
        <v>34</v>
      </c>
      <c r="H63" s="153"/>
      <c r="I63" s="153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</row>
    <row r="64" spans="1:21" s="111" customFormat="1" ht="19.899999999999999" customHeight="1">
      <c r="A64" s="152"/>
      <c r="B64" s="144"/>
      <c r="C64" s="120" t="s">
        <v>155</v>
      </c>
      <c r="D64" s="134">
        <v>100</v>
      </c>
      <c r="E64" s="136" t="s">
        <v>156</v>
      </c>
      <c r="F64" s="115" t="s">
        <v>198</v>
      </c>
      <c r="G64" s="139">
        <f>VLOOKUP(C:C,'[1]Packing list'!$E:$I,5,FALSE)</f>
        <v>66.5</v>
      </c>
      <c r="H64" s="140">
        <v>88.95</v>
      </c>
      <c r="I64" s="140">
        <v>1.02</v>
      </c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</row>
    <row r="65" spans="1:9" s="40" customFormat="1" ht="16.5" thickBot="1">
      <c r="A65" s="37" t="s">
        <v>41</v>
      </c>
      <c r="B65" s="38" t="str">
        <f>'CI 1'!B65</f>
        <v>4 PLT</v>
      </c>
      <c r="C65" s="106"/>
      <c r="D65" s="39">
        <f>SUM(D16:D64)</f>
        <v>9300</v>
      </c>
      <c r="E65" s="39"/>
      <c r="F65" s="39"/>
      <c r="G65" s="107">
        <f>SUM(G16:G64)</f>
        <v>268.18251000000004</v>
      </c>
      <c r="H65" s="107">
        <f t="shared" ref="H65:I65" si="0">SUM(H16:H64)</f>
        <v>608.95000000000005</v>
      </c>
      <c r="I65" s="107">
        <f t="shared" si="0"/>
        <v>5.1479999999999997</v>
      </c>
    </row>
    <row r="66" spans="1:9" ht="16.5" thickTop="1">
      <c r="A66" s="71"/>
      <c r="B66" s="71"/>
      <c r="C66" s="72"/>
      <c r="D66" s="73"/>
      <c r="E66" s="74"/>
      <c r="F66" s="75"/>
      <c r="G66" s="76"/>
      <c r="H66" s="77"/>
      <c r="I66" s="28"/>
    </row>
    <row r="67" spans="1:9" s="40" customFormat="1" ht="16.5" thickBot="1">
      <c r="A67" s="78" t="s">
        <v>42</v>
      </c>
      <c r="B67" s="38" t="str">
        <f>B65</f>
        <v>4 PLT</v>
      </c>
      <c r="D67" s="79"/>
      <c r="E67" s="80"/>
      <c r="F67" s="81"/>
      <c r="G67" s="82"/>
      <c r="H67" s="83"/>
    </row>
    <row r="68" spans="1:9" s="40" customFormat="1" ht="16.5" thickTop="1">
      <c r="A68" s="78" t="s">
        <v>43</v>
      </c>
      <c r="B68" s="84"/>
      <c r="C68" s="78"/>
      <c r="E68" s="80"/>
      <c r="F68" s="85"/>
      <c r="G68" s="82"/>
      <c r="H68" s="83"/>
    </row>
    <row r="69" spans="1:9" s="40" customFormat="1">
      <c r="A69" s="86"/>
      <c r="B69" s="86"/>
      <c r="C69" s="86"/>
      <c r="D69" s="87"/>
      <c r="E69" s="88"/>
      <c r="F69" s="89"/>
      <c r="G69" s="82"/>
      <c r="H69" s="83"/>
    </row>
    <row r="70" spans="1:9" s="40" customFormat="1">
      <c r="A70" s="90" t="s">
        <v>44</v>
      </c>
      <c r="B70" s="90"/>
      <c r="C70" s="90"/>
      <c r="D70" s="87"/>
      <c r="E70" s="88"/>
      <c r="F70" s="89"/>
      <c r="G70" s="82"/>
      <c r="H70" s="83"/>
    </row>
    <row r="71" spans="1:9" s="40" customFormat="1">
      <c r="A71" s="90" t="s">
        <v>45</v>
      </c>
      <c r="B71" s="90"/>
      <c r="C71" s="90"/>
      <c r="D71" s="87"/>
      <c r="E71" s="88"/>
      <c r="F71" s="89"/>
      <c r="G71" s="82"/>
      <c r="H71" s="83"/>
    </row>
    <row r="72" spans="1:9" s="40" customFormat="1">
      <c r="A72" s="90" t="s">
        <v>46</v>
      </c>
      <c r="B72" s="90"/>
      <c r="C72" s="90"/>
      <c r="D72" s="87"/>
      <c r="E72" s="88"/>
      <c r="F72" s="89"/>
      <c r="G72" s="82"/>
      <c r="H72" s="83"/>
    </row>
    <row r="73" spans="1:9" s="40" customFormat="1">
      <c r="A73" s="90"/>
      <c r="B73" s="90"/>
      <c r="C73" s="90"/>
      <c r="D73" s="87"/>
      <c r="E73" s="88"/>
      <c r="F73" s="89"/>
      <c r="G73" s="82"/>
      <c r="H73" s="83"/>
    </row>
    <row r="74" spans="1:9" s="40" customFormat="1">
      <c r="A74" s="91" t="s">
        <v>47</v>
      </c>
      <c r="B74" s="92" t="s">
        <v>48</v>
      </c>
      <c r="C74" s="91"/>
      <c r="E74" s="93"/>
      <c r="F74" s="94"/>
      <c r="G74" s="95"/>
      <c r="H74" s="83"/>
    </row>
    <row r="75" spans="1:9" s="40" customFormat="1">
      <c r="A75" s="96"/>
      <c r="B75" s="92" t="s">
        <v>49</v>
      </c>
      <c r="C75" s="96"/>
      <c r="E75" s="93"/>
      <c r="F75" s="94"/>
      <c r="G75" s="95"/>
      <c r="H75" s="83"/>
    </row>
    <row r="76" spans="1:9">
      <c r="E76" s="44"/>
      <c r="F76" s="97"/>
      <c r="G76" s="98"/>
      <c r="H76" s="99"/>
      <c r="I76" s="28"/>
    </row>
    <row r="77" spans="1:9" s="105" customFormat="1" ht="15">
      <c r="A77" s="100"/>
      <c r="B77" s="101"/>
      <c r="C77" s="101"/>
      <c r="D77" s="101"/>
      <c r="E77" s="100"/>
      <c r="F77" s="102"/>
      <c r="G77" s="103"/>
      <c r="H77" s="104"/>
    </row>
    <row r="78" spans="1:9">
      <c r="E78" s="44"/>
      <c r="F78" s="97"/>
      <c r="G78" s="98"/>
      <c r="H78" s="99"/>
      <c r="I78" s="28"/>
    </row>
    <row r="79" spans="1:9">
      <c r="E79" s="44"/>
      <c r="F79" s="97"/>
      <c r="G79" s="98"/>
      <c r="H79" s="99"/>
      <c r="I79" s="28"/>
    </row>
  </sheetData>
  <mergeCells count="9">
    <mergeCell ref="A3:G3"/>
    <mergeCell ref="A16:A64"/>
    <mergeCell ref="B16:B64"/>
    <mergeCell ref="H16:H34"/>
    <mergeCell ref="I16:I34"/>
    <mergeCell ref="H35:H58"/>
    <mergeCell ref="I35:I58"/>
    <mergeCell ref="H59:H63"/>
    <mergeCell ref="I59:I63"/>
  </mergeCells>
  <phoneticPr fontId="4" type="noConversion"/>
  <conditionalFormatting sqref="C16 C63:C64">
    <cfRule type="duplicateValues" dxfId="31" priority="1"/>
    <cfRule type="duplicateValues" dxfId="30" priority="2"/>
  </conditionalFormatting>
  <conditionalFormatting sqref="C61:C62">
    <cfRule type="duplicateValues" dxfId="29" priority="3"/>
    <cfRule type="duplicateValues" dxfId="28" priority="4"/>
  </conditionalFormatting>
  <conditionalFormatting sqref="C56:C60">
    <cfRule type="duplicateValues" dxfId="27" priority="5"/>
    <cfRule type="duplicateValues" dxfId="26" priority="6"/>
  </conditionalFormatting>
  <conditionalFormatting sqref="C54:C55">
    <cfRule type="duplicateValues" dxfId="25" priority="7"/>
    <cfRule type="duplicateValues" dxfId="24" priority="8"/>
  </conditionalFormatting>
  <conditionalFormatting sqref="C50:C53">
    <cfRule type="duplicateValues" dxfId="23" priority="9"/>
    <cfRule type="duplicateValues" dxfId="22" priority="10"/>
  </conditionalFormatting>
  <conditionalFormatting sqref="C48:C49">
    <cfRule type="duplicateValues" dxfId="21" priority="11"/>
    <cfRule type="duplicateValues" dxfId="20" priority="12"/>
  </conditionalFormatting>
  <conditionalFormatting sqref="C43:C47">
    <cfRule type="duplicateValues" dxfId="19" priority="13"/>
    <cfRule type="duplicateValues" dxfId="18" priority="14"/>
  </conditionalFormatting>
  <conditionalFormatting sqref="C41:C42">
    <cfRule type="duplicateValues" dxfId="17" priority="15"/>
    <cfRule type="duplicateValues" dxfId="16" priority="16"/>
  </conditionalFormatting>
  <conditionalFormatting sqref="C39:C40">
    <cfRule type="duplicateValues" dxfId="15" priority="17"/>
    <cfRule type="duplicateValues" dxfId="14" priority="18"/>
  </conditionalFormatting>
  <conditionalFormatting sqref="C37:C38">
    <cfRule type="duplicateValues" dxfId="13" priority="19"/>
    <cfRule type="duplicateValues" dxfId="12" priority="20"/>
  </conditionalFormatting>
  <conditionalFormatting sqref="C32:C36">
    <cfRule type="duplicateValues" dxfId="11" priority="21"/>
    <cfRule type="duplicateValues" dxfId="10" priority="22"/>
  </conditionalFormatting>
  <conditionalFormatting sqref="C30:C31">
    <cfRule type="duplicateValues" dxfId="9" priority="23"/>
    <cfRule type="duplicateValues" dxfId="8" priority="24"/>
  </conditionalFormatting>
  <conditionalFormatting sqref="C26:C29">
    <cfRule type="duplicateValues" dxfId="7" priority="25"/>
    <cfRule type="duplicateValues" dxfId="6" priority="26"/>
  </conditionalFormatting>
  <conditionalFormatting sqref="C24:C25">
    <cfRule type="duplicateValues" dxfId="5" priority="27"/>
    <cfRule type="duplicateValues" dxfId="4" priority="28"/>
  </conditionalFormatting>
  <conditionalFormatting sqref="C19:C23">
    <cfRule type="duplicateValues" dxfId="3" priority="29"/>
    <cfRule type="duplicateValues" dxfId="2" priority="30"/>
  </conditionalFormatting>
  <conditionalFormatting sqref="C17:C18">
    <cfRule type="duplicateValues" dxfId="1" priority="31"/>
    <cfRule type="duplicateValues" dxfId="0" priority="32"/>
  </conditionalFormatting>
  <pageMargins left="0.7" right="0.7" top="0.75" bottom="0.75" header="0.3" footer="0.3"/>
  <pageSetup paperSize="9" scale="1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 1</vt:lpstr>
      <vt:lpstr>PL 1</vt:lpstr>
      <vt:lpstr>'CI 1'!Print_Area</vt:lpstr>
      <vt:lpstr>'PL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dcterms:created xsi:type="dcterms:W3CDTF">2016-04-14T09:21:45Z</dcterms:created>
  <dcterms:modified xsi:type="dcterms:W3CDTF">2023-03-28T11:48:28Z</dcterms:modified>
</cp:coreProperties>
</file>