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5990" windowHeight="9780" firstSheet="1" activeTab="4"/>
  </bookViews>
  <sheets>
    <sheet name="MAXREFDEF104_COMPLETE" sheetId="2" r:id="rId1"/>
    <sheet name="EPE quotation 220 units" sheetId="5" r:id="rId2"/>
    <sheet name="EPE Quotation 50 units" sheetId="3" state="hidden" r:id="rId3"/>
    <sheet name="EPE Quotation MOQ Full RELL" sheetId="4" r:id="rId4"/>
    <sheet name="Resume" sheetId="9" r:id="rId5"/>
  </sheets>
  <externalReferences>
    <externalReference r:id="rId6"/>
  </externalReferences>
  <definedNames>
    <definedName name="_xlnm._FilterDatabase" localSheetId="1" hidden="1">'EPE quotation 220 units'!$S$3:$T$85</definedName>
    <definedName name="_xlnm._FilterDatabase" localSheetId="3" hidden="1">'EPE Quotation MOQ Full RELL'!$A$3:$W$85</definedName>
    <definedName name="_xlnm._FilterDatabase" localSheetId="0" hidden="1">MAXREFDEF104_COMPLETE!$A$1:$O$83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5"/>
  <c r="X12" i="9"/>
  <c r="N85" i="4"/>
  <c r="O85" s="1"/>
  <c r="N84"/>
  <c r="O84" s="1"/>
  <c r="N82"/>
  <c r="O82" s="1"/>
  <c r="N79"/>
  <c r="O79" s="1"/>
  <c r="N77"/>
  <c r="O77" s="1"/>
  <c r="N76"/>
  <c r="O76" s="1"/>
  <c r="N75"/>
  <c r="O75" s="1"/>
  <c r="N74"/>
  <c r="O74" s="1"/>
  <c r="N73"/>
  <c r="O73" s="1"/>
  <c r="N69"/>
  <c r="O69" s="1"/>
  <c r="N62"/>
  <c r="O62" s="1"/>
  <c r="N54"/>
  <c r="O54" s="1"/>
  <c r="N50"/>
  <c r="O50" s="1"/>
  <c r="N49"/>
  <c r="O49" s="1"/>
  <c r="N46"/>
  <c r="O46" s="1"/>
  <c r="N37"/>
  <c r="O37" s="1"/>
  <c r="N31"/>
  <c r="O31" s="1"/>
  <c r="N24"/>
  <c r="O24" s="1"/>
  <c r="N22"/>
  <c r="O22" s="1"/>
  <c r="N18"/>
  <c r="O18" s="1"/>
  <c r="N17"/>
  <c r="O17" s="1"/>
  <c r="N16"/>
  <c r="O16" s="1"/>
  <c r="N15"/>
  <c r="O15" s="1"/>
  <c r="N7"/>
  <c r="O7" s="1"/>
  <c r="L88" l="1"/>
  <c r="S23" i="5"/>
  <c r="Z6" i="4"/>
  <c r="AA6" s="1"/>
  <c r="M15"/>
  <c r="M16"/>
  <c r="M17"/>
  <c r="M18"/>
  <c r="M22"/>
  <c r="M24"/>
  <c r="M31"/>
  <c r="M37"/>
  <c r="M46"/>
  <c r="M49"/>
  <c r="M50"/>
  <c r="M54"/>
  <c r="M62"/>
  <c r="M73"/>
  <c r="M74"/>
  <c r="M75"/>
  <c r="M76"/>
  <c r="M77"/>
  <c r="M79"/>
  <c r="M82"/>
  <c r="M84"/>
  <c r="M85"/>
  <c r="K4"/>
  <c r="P54" l="1"/>
  <c r="P84"/>
  <c r="P22"/>
  <c r="P85"/>
  <c r="P73"/>
  <c r="P24"/>
  <c r="P31"/>
  <c r="P75"/>
  <c r="P37"/>
  <c r="P82"/>
  <c r="P18"/>
  <c r="P62"/>
  <c r="P74"/>
  <c r="P76"/>
  <c r="P46"/>
  <c r="P77"/>
  <c r="P49"/>
  <c r="P16"/>
  <c r="P79"/>
  <c r="P50"/>
  <c r="P17"/>
  <c r="P15"/>
  <c r="K69"/>
  <c r="M69"/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4"/>
  <c r="M24" i="9"/>
  <c r="M26" s="1"/>
  <c r="N13"/>
  <c r="M13"/>
  <c r="P13" s="1"/>
  <c r="P12"/>
  <c r="P69" i="4" l="1"/>
  <c r="P15" i="9"/>
  <c r="M15"/>
  <c r="T5" i="5" l="1"/>
  <c r="T6"/>
  <c r="T7"/>
  <c r="T8"/>
  <c r="T9"/>
  <c r="T10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1"/>
  <c r="T32"/>
  <c r="T33"/>
  <c r="T34"/>
  <c r="T36"/>
  <c r="T37"/>
  <c r="T38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4"/>
  <c r="J39" i="4"/>
  <c r="T39" i="5" s="1"/>
  <c r="J35" i="4"/>
  <c r="T35" i="5" s="1"/>
  <c r="J30" i="4"/>
  <c r="T30" i="5" s="1"/>
  <c r="J11" i="4"/>
  <c r="T11" i="5" s="1"/>
  <c r="S4"/>
  <c r="S5"/>
  <c r="S6"/>
  <c r="S7"/>
  <c r="S8"/>
  <c r="S9"/>
  <c r="S10"/>
  <c r="S12"/>
  <c r="S13"/>
  <c r="S14"/>
  <c r="S15"/>
  <c r="S16"/>
  <c r="S17"/>
  <c r="S18"/>
  <c r="S19"/>
  <c r="S20"/>
  <c r="S21"/>
  <c r="S22"/>
  <c r="S24"/>
  <c r="S25"/>
  <c r="S26"/>
  <c r="S27"/>
  <c r="S28"/>
  <c r="S29"/>
  <c r="S31"/>
  <c r="S32"/>
  <c r="S33"/>
  <c r="S34"/>
  <c r="S36"/>
  <c r="S37"/>
  <c r="S38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30" l="1"/>
  <c r="S35"/>
  <c r="S39"/>
  <c r="S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5"/>
  <c r="J4"/>
  <c r="K90" l="1"/>
  <c r="K91" s="1"/>
  <c r="K92" s="1"/>
  <c r="K51" i="4"/>
  <c r="Z51"/>
  <c r="AA51" s="1"/>
  <c r="K76"/>
  <c r="Z76"/>
  <c r="AA76" s="1"/>
  <c r="K28"/>
  <c r="Z28"/>
  <c r="AA28" s="1"/>
  <c r="K85"/>
  <c r="Z85"/>
  <c r="AA85" s="1"/>
  <c r="K77"/>
  <c r="Z77"/>
  <c r="AA77" s="1"/>
  <c r="Z69"/>
  <c r="AA69" s="1"/>
  <c r="K61"/>
  <c r="Z61"/>
  <c r="AA61" s="1"/>
  <c r="K53"/>
  <c r="Z53"/>
  <c r="AA53" s="1"/>
  <c r="K45"/>
  <c r="Z45"/>
  <c r="AA45" s="1"/>
  <c r="K37"/>
  <c r="Z37"/>
  <c r="AA37" s="1"/>
  <c r="K29"/>
  <c r="Z29"/>
  <c r="AA29" s="1"/>
  <c r="K21"/>
  <c r="Z21"/>
  <c r="AA21" s="1"/>
  <c r="K13"/>
  <c r="Z13"/>
  <c r="AA13" s="1"/>
  <c r="K5"/>
  <c r="Z5"/>
  <c r="AA5" s="1"/>
  <c r="K59"/>
  <c r="Z59"/>
  <c r="AA59" s="1"/>
  <c r="K19"/>
  <c r="Z19"/>
  <c r="AA19" s="1"/>
  <c r="K84"/>
  <c r="Z84"/>
  <c r="AA84" s="1"/>
  <c r="K36"/>
  <c r="Z36"/>
  <c r="AA36" s="1"/>
  <c r="K12"/>
  <c r="Z12"/>
  <c r="AA12" s="1"/>
  <c r="Z4"/>
  <c r="K78"/>
  <c r="Z78"/>
  <c r="AA78" s="1"/>
  <c r="K70"/>
  <c r="Z70"/>
  <c r="AA70" s="1"/>
  <c r="K62"/>
  <c r="Z62"/>
  <c r="AA62" s="1"/>
  <c r="K54"/>
  <c r="Z54"/>
  <c r="AA54" s="1"/>
  <c r="K46"/>
  <c r="Z46"/>
  <c r="AA46" s="1"/>
  <c r="K38"/>
  <c r="Z38"/>
  <c r="AA38" s="1"/>
  <c r="K30"/>
  <c r="Z30"/>
  <c r="AA30" s="1"/>
  <c r="K22"/>
  <c r="Z22"/>
  <c r="AA22" s="1"/>
  <c r="K14"/>
  <c r="Z14"/>
  <c r="AA14" s="1"/>
  <c r="K6"/>
  <c r="K83"/>
  <c r="Z83"/>
  <c r="AA83" s="1"/>
  <c r="K43"/>
  <c r="Z43"/>
  <c r="AA43" s="1"/>
  <c r="K11"/>
  <c r="Z11"/>
  <c r="AA11" s="1"/>
  <c r="K52"/>
  <c r="Z52"/>
  <c r="AA52" s="1"/>
  <c r="K20"/>
  <c r="Z20"/>
  <c r="AA20" s="1"/>
  <c r="K79"/>
  <c r="Z79"/>
  <c r="AA79" s="1"/>
  <c r="K71"/>
  <c r="Z71"/>
  <c r="AA71" s="1"/>
  <c r="K63"/>
  <c r="Z63"/>
  <c r="AA63" s="1"/>
  <c r="K55"/>
  <c r="Z55"/>
  <c r="AA55" s="1"/>
  <c r="K47"/>
  <c r="Z47"/>
  <c r="AA47" s="1"/>
  <c r="K39"/>
  <c r="Z39"/>
  <c r="AA39" s="1"/>
  <c r="K31"/>
  <c r="Z31"/>
  <c r="AA31" s="1"/>
  <c r="K23"/>
  <c r="Z23"/>
  <c r="AA23" s="1"/>
  <c r="K15"/>
  <c r="Z15"/>
  <c r="AA15" s="1"/>
  <c r="K75"/>
  <c r="Z75"/>
  <c r="AA75" s="1"/>
  <c r="K44"/>
  <c r="Z44"/>
  <c r="AA44" s="1"/>
  <c r="K80"/>
  <c r="Z80"/>
  <c r="AA80" s="1"/>
  <c r="K72"/>
  <c r="Z72"/>
  <c r="AA72" s="1"/>
  <c r="K64"/>
  <c r="Z64"/>
  <c r="AA64" s="1"/>
  <c r="K56"/>
  <c r="Z56"/>
  <c r="AA56" s="1"/>
  <c r="K48"/>
  <c r="Z48"/>
  <c r="AA48" s="1"/>
  <c r="K40"/>
  <c r="Z40"/>
  <c r="AA40" s="1"/>
  <c r="K32"/>
  <c r="Z32"/>
  <c r="AA32" s="1"/>
  <c r="K24"/>
  <c r="Z24"/>
  <c r="AA24" s="1"/>
  <c r="K16"/>
  <c r="Z16"/>
  <c r="AA16" s="1"/>
  <c r="K8"/>
  <c r="Z8"/>
  <c r="AA8" s="1"/>
  <c r="K67"/>
  <c r="Z67"/>
  <c r="AA67" s="1"/>
  <c r="K27"/>
  <c r="Z27"/>
  <c r="AA27" s="1"/>
  <c r="K60"/>
  <c r="Z60"/>
  <c r="AA60" s="1"/>
  <c r="K81"/>
  <c r="Z81"/>
  <c r="AA81" s="1"/>
  <c r="K73"/>
  <c r="Z73"/>
  <c r="AA73" s="1"/>
  <c r="K65"/>
  <c r="Z65"/>
  <c r="AA65" s="1"/>
  <c r="K57"/>
  <c r="Z57"/>
  <c r="AA57" s="1"/>
  <c r="K49"/>
  <c r="Z49"/>
  <c r="AA49" s="1"/>
  <c r="K41"/>
  <c r="Z41"/>
  <c r="AA41" s="1"/>
  <c r="K33"/>
  <c r="Z33"/>
  <c r="AA33" s="1"/>
  <c r="K25"/>
  <c r="Z25"/>
  <c r="AA25" s="1"/>
  <c r="K17"/>
  <c r="Z17"/>
  <c r="AA17" s="1"/>
  <c r="K9"/>
  <c r="Z9"/>
  <c r="AA9" s="1"/>
  <c r="K35"/>
  <c r="Z35"/>
  <c r="AA35" s="1"/>
  <c r="K68"/>
  <c r="Z68"/>
  <c r="AA68" s="1"/>
  <c r="K82"/>
  <c r="Z82"/>
  <c r="AA82" s="1"/>
  <c r="K74"/>
  <c r="Z74"/>
  <c r="AA74" s="1"/>
  <c r="K66"/>
  <c r="Z66"/>
  <c r="AA66" s="1"/>
  <c r="K58"/>
  <c r="Z58"/>
  <c r="AA58" s="1"/>
  <c r="K50"/>
  <c r="Z50"/>
  <c r="AA50" s="1"/>
  <c r="K42"/>
  <c r="Z42"/>
  <c r="AA42" s="1"/>
  <c r="K34"/>
  <c r="Z34"/>
  <c r="AA34" s="1"/>
  <c r="K26"/>
  <c r="Z26"/>
  <c r="AA26" s="1"/>
  <c r="K18"/>
  <c r="Z18"/>
  <c r="AA18" s="1"/>
  <c r="K10"/>
  <c r="Z10"/>
  <c r="AA10" s="1"/>
  <c r="W7" i="9" l="1"/>
  <c r="W8" s="1"/>
  <c r="AA4" i="4"/>
  <c r="I83" i="2" l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I86" l="1"/>
  <c r="I88" l="1"/>
  <c r="I89" s="1"/>
  <c r="I90" s="1"/>
  <c r="X7" i="9" l="1"/>
  <c r="X8" s="1"/>
  <c r="L90" i="4"/>
  <c r="L91" s="1"/>
  <c r="L92" s="1"/>
  <c r="M7" l="1"/>
  <c r="P7" s="1"/>
  <c r="K7"/>
  <c r="Z7"/>
  <c r="AA7" s="1"/>
</calcChain>
</file>

<file path=xl/comments1.xml><?xml version="1.0" encoding="utf-8"?>
<comments xmlns="http://schemas.openxmlformats.org/spreadsheetml/2006/main">
  <authors>
    <author>renanalmeida</author>
  </authors>
  <commentList>
    <comment ref="J11" authorId="0">
      <text>
        <r>
          <rPr>
            <b/>
            <sz val="9"/>
            <color indexed="81"/>
            <rFont val="Tahoma"/>
            <family val="2"/>
          </rPr>
          <t>renanalmeida:</t>
        </r>
        <r>
          <rPr>
            <sz val="9"/>
            <color indexed="81"/>
            <rFont val="Tahoma"/>
            <family val="2"/>
          </rPr>
          <t xml:space="preserve">
I calculate the estimated unit price
</t>
        </r>
      </text>
    </comment>
  </commentList>
</comments>
</file>

<file path=xl/sharedStrings.xml><?xml version="1.0" encoding="utf-8"?>
<sst xmlns="http://schemas.openxmlformats.org/spreadsheetml/2006/main" count="2649" uniqueCount="522">
  <si>
    <t>Index</t>
  </si>
  <si>
    <t>Manufacturer Name</t>
  </si>
  <si>
    <t>GRM033C81E104KE14D</t>
  </si>
  <si>
    <t>Murata Electronics</t>
  </si>
  <si>
    <t>CAP CER 0.1UF 25V X6S 0201</t>
  </si>
  <si>
    <t>https://search.murata.co.jp/Ceramy/image/img/A01X/G101/ENG/GRM033C81E104KE14-01.pdf</t>
  </si>
  <si>
    <t>MAX30208CLB+</t>
  </si>
  <si>
    <t>Analog Devices Inc./Maxim Integrated</t>
  </si>
  <si>
    <t>IC TEMP SENSOR</t>
  </si>
  <si>
    <t>https://www.analog.com/media/en/technical-documentation/data-sheets/MAX30208.pdf</t>
  </si>
  <si>
    <t>PCB:MAX30208_HSP3_DEMO_B</t>
  </si>
  <si>
    <t>MAX30208_HSP3_DEMO_B</t>
  </si>
  <si>
    <t>GRM188R61E106MA73J</t>
  </si>
  <si>
    <t>CAP CER 10UF 25V X5R 0603</t>
  </si>
  <si>
    <t>https://search.murata.co.jp/Ceramy/image/img/A01X/G101/ENG/GRM188R61E106MA73-01.pdf</t>
  </si>
  <si>
    <t>GRM188R72A104KA35J</t>
  </si>
  <si>
    <t>CAP CER 0.1UF 100V X7R 0603</t>
  </si>
  <si>
    <t>https://search.murata.co.jp/Ceramy/image/img/A01X/G101/ENG/GRM188R72A104KA35-01.pdf</t>
  </si>
  <si>
    <t>GRM155R61A106ME11J</t>
  </si>
  <si>
    <t>CAP CER 10UF 10V X5R 0402</t>
  </si>
  <si>
    <t>https://search.murata.co.jp/Ceramy/image/img/A01X/G101/ENG/GRM155R61A106ME11-01A.pdf</t>
  </si>
  <si>
    <t>CAP CER 1UF 25V X7R 0603</t>
  </si>
  <si>
    <t>GRM033R61A104KE15J</t>
  </si>
  <si>
    <t>CAP CER 0.1UF 10V X5R 0201</t>
  </si>
  <si>
    <t>https://search.murata.co.jp/Ceramy/image/img/A01X/G101/ENG/GRM033R61A104KE15-01A.pdf</t>
  </si>
  <si>
    <t>CL05A105KO5NNNC</t>
  </si>
  <si>
    <t>Samsung Electro-Mechanics</t>
  </si>
  <si>
    <t>CAP CER 1UF 16V X5R 0402</t>
  </si>
  <si>
    <t>https://media.digikey.com/pdf/Data%20Sheets/Samsung%20PDFs/CL05A105KO5NNNC_Spec_5-2-19.pdf</t>
  </si>
  <si>
    <t>C0603X7R1A103K030BA</t>
  </si>
  <si>
    <t>TDK Corporation</t>
  </si>
  <si>
    <t>CAP CER 10000PF 10V X7R 0201</t>
  </si>
  <si>
    <t>https://product.tdk.com/system/files/dam/doc/product/capacitor/ceramic/mlcc/catalog/mlcc_commercial_general_en.pdf</t>
  </si>
  <si>
    <t>SFH 7016</t>
  </si>
  <si>
    <t>ams-OSRAM USA INC.</t>
  </si>
  <si>
    <t>CHIP LED</t>
  </si>
  <si>
    <t>https://dammedia.osram.info/media/resource/hires/osram-dam-16417795/SFH%207016_EN.pdf</t>
  </si>
  <si>
    <t>1981061-1</t>
  </si>
  <si>
    <t>TE Connectivity AMP Connectors</t>
  </si>
  <si>
    <t>CONN SPRING BATTERY 3POS R/A SMD</t>
  </si>
  <si>
    <t>https://www.te.com/usa-en/product-1981061-1.datasheet.pdf</t>
  </si>
  <si>
    <t>Molex</t>
  </si>
  <si>
    <t>CRCW02010000Z0ED</t>
  </si>
  <si>
    <t>Vishay Dale</t>
  </si>
  <si>
    <t>RES SMD 0 OHM JUMPER 1/20W 0201</t>
  </si>
  <si>
    <t>https://www.vishay.com/docs/20052/crcw0201e3.pdf</t>
  </si>
  <si>
    <t>ERJ-2GE0R00X</t>
  </si>
  <si>
    <t>Panasonic Electronic Components</t>
  </si>
  <si>
    <t>RES SMD 0 OHM JUMPER 1/10W 0402</t>
  </si>
  <si>
    <t>https://industrial.panasonic.com/ww/products/pt/general-purpose-chip-resistors/models/ERJ2GE0R00X</t>
  </si>
  <si>
    <t>ERJ-2RKF1002X</t>
  </si>
  <si>
    <t>RES SMD 10K OHM 1% 1/10W 0402</t>
  </si>
  <si>
    <t>https://industrial.panasonic.com/cdbs/www-data/pdf/RDA0000/AOA0000C304.pdf</t>
  </si>
  <si>
    <t>ERJ-2RKF1003X</t>
  </si>
  <si>
    <t>RES SMD 100K OHM 1% 1/10W 0402</t>
  </si>
  <si>
    <t>PPG + ECG COMBO AFE</t>
  </si>
  <si>
    <t>VEMD8080</t>
  </si>
  <si>
    <t>Vishay Semiconductor Opto Division</t>
  </si>
  <si>
    <t>PHOTODIODE 780 TO 1050 NM</t>
  </si>
  <si>
    <t>https://www.vishay.com/docs/84565/vemd8080.pdf</t>
  </si>
  <si>
    <t>LIS2DS12TR</t>
  </si>
  <si>
    <t>STMicroelectronics</t>
  </si>
  <si>
    <t>ACCEL 2-16G I2C/SPI 12LGA</t>
  </si>
  <si>
    <t>https://www.st.com/content/ccc/resource/technical/document/datasheet/ce/32/55/ac/e1/87/46/84/DM00177048.pdf/files/DM00177048.pdf/jcr:content/translations/en.DM00177048.pdf</t>
  </si>
  <si>
    <t>SIT1572AI-J3-18E-DCC-32.768E</t>
  </si>
  <si>
    <t>SiTime</t>
  </si>
  <si>
    <t>MEMS OSC XO 32.7680KHZ LVCMOS</t>
  </si>
  <si>
    <t>https://www.sitime.com/datasheet/SiT1572</t>
  </si>
  <si>
    <t>2450AT18D0100001E</t>
  </si>
  <si>
    <t>Johanson Technology Inc.</t>
  </si>
  <si>
    <t>RF ANT 2.4GHZ CHIP SOLDER SMD</t>
  </si>
  <si>
    <t>https://www.johansontechnology.com/datasheets/2450AT18D0100/2450AT18D0100.pdf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</si>
  <si>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</si>
  <si>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</si>
  <si>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</si>
  <si>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</si>
  <si>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</si>
  <si>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</si>
  <si>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</si>
  <si>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</si>
  <si>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CAP CER 16PF 50V C0G/NP0 0201</t>
  </si>
  <si>
    <t>https://search.murata.co.jp/Ceramy/image/img/A01X/G101/ENG/GRM0335C1H160JA01-01.pdf</t>
  </si>
  <si>
    <t>GRM033R61A105ME15J</t>
  </si>
  <si>
    <t>CAP CER MLCC</t>
  </si>
  <si>
    <t>GRM033C71C104KE14J</t>
  </si>
  <si>
    <t>CAP CER 0.1UF 16V X7S 0201</t>
  </si>
  <si>
    <t>https://search.murata.co.jp/Ceramy/image/img/A01X/G101/ENG/GRM033C71C104KE14-01A.pdf</t>
  </si>
  <si>
    <t>GRM21BR61A476ME15K</t>
  </si>
  <si>
    <t>CAP CER 47UF 10V X5R 0805</t>
  </si>
  <si>
    <t>https://media.digikey.com/pdf/Data%20Sheets/Murata%20PDFs/Chip_Multilayer_CC_CAT.pdf</t>
  </si>
  <si>
    <t>GRM033R61E472MA12D</t>
  </si>
  <si>
    <t>CAP CER 4700PF 25V X5R 0201</t>
  </si>
  <si>
    <t>https://search.murata.co.jp/Ceramy/image/img/A01X/G101/ENG/GRM033R61E472MA12-01.pdf</t>
  </si>
  <si>
    <t>C0402C105K8PAC7867</t>
  </si>
  <si>
    <t>KEMET</t>
  </si>
  <si>
    <t>CAP CER 1UF 10V X5R 0402</t>
  </si>
  <si>
    <t>https://connect.kemet.com:7667/gateway/IntelliData-ComponentDocumentation/1.0/download/datasheet/C0402C105K8PACTU</t>
  </si>
  <si>
    <t>CL10A226MO7JZNC</t>
  </si>
  <si>
    <t>CAP CER 22UF 16V X5R 0603</t>
  </si>
  <si>
    <t>https://media.digikey.com/pdf/Data%20Sheets/Samsung%20PDFs/CL10A226MO7JZNC_Spec.pdf</t>
  </si>
  <si>
    <t>GRM033C81A105ME05D</t>
  </si>
  <si>
    <t>CAP CER 1UF 10V X6S 0201</t>
  </si>
  <si>
    <t>https://search.murata.co.jp/Ceramy/image/img/A01X/G101/ENG/GRM033C81A105ME05-01.pdf</t>
  </si>
  <si>
    <t>GRM033R71A472KA01D</t>
  </si>
  <si>
    <t>CAP CER 4700PF 10V X7R 0201</t>
  </si>
  <si>
    <t>https://search.murata.co.jp/Ceramy/image/img/A01X/G101/ENG/GRM033R71A472KA01-01.pdf</t>
  </si>
  <si>
    <t>GRM033R61C104KE14D</t>
  </si>
  <si>
    <t>CAP CER 0.1UF 16V X5R 0201</t>
  </si>
  <si>
    <t>https://search.murata.co.jp/Ceramy/image/img/A01X/G101/ENG/GRM033R61C104KE14-01.pdf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</si>
  <si>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</si>
  <si>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</si>
  <si>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</si>
  <si>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</si>
  <si>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</si>
  <si>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</si>
  <si>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</si>
  <si>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https://datasheets.kyocera-avx.com/cx5r.pdf</t>
  </si>
  <si>
    <t>C0603X5R1A104K030BC</t>
  </si>
  <si>
    <t>APFA2507QBDSEEZGKC</t>
  </si>
  <si>
    <t>Kingbright</t>
  </si>
  <si>
    <t>LED RGB CLEAR 4SMD R/A</t>
  </si>
  <si>
    <t>https://www.KingbrightUSA.com/images/catalog/SPEC/APFA2507QBDSEEZGKC.pdf</t>
  </si>
  <si>
    <t>SML-LX0404SIUPGUSB</t>
  </si>
  <si>
    <t>Lumex Opto/Components Inc.</t>
  </si>
  <si>
    <t>LED RGB CLEAR SMD</t>
  </si>
  <si>
    <t>https://media.digikey.com/pdf/Data%20Sheets/Lumex%20PDFs/SML-LX0404SIUPGUSB.pdf</t>
  </si>
  <si>
    <t>TF13BA-6S-0.4SH(800)</t>
  </si>
  <si>
    <t>Hirose Electric Co Ltd</t>
  </si>
  <si>
    <t>CONN FPC BOTTOM 6POS 0.4MM R/A</t>
  </si>
  <si>
    <t>https://www.hirose.com/product/download/?distributor=digikey&amp;type=specSheet&amp;lang=en&amp;num=TF13BA-6S-0.4SH(800)</t>
  </si>
  <si>
    <t>FH26W-25S-0.3SHW(60)</t>
  </si>
  <si>
    <t>CONN FPC BOTTOM 25POS 0.3MM R/A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</si>
  <si>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</si>
  <si>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</si>
  <si>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</si>
  <si>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</si>
  <si>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https://www.jae.com/direct/page/generatePDF/?file_nm=DX07S024JJ3R1300.pdf&amp;orientation=portrait&amp;no_cache=0&amp;path=%2Fen%2Fconnectors%2Fseries%2Fdetail%2Fproduct%2Fid%3D66509%26v=2020031910202910099709</t>
  </si>
  <si>
    <t>DFE201612E-2R2M=P2</t>
  </si>
  <si>
    <t>FIXED IND 2.2UH 1.8A 116MOHM SMD</t>
  </si>
  <si>
    <t>https://search.murata.co.jp/Ceramy/image/img/P02/J(E)TE243A-0006.pdf</t>
  </si>
  <si>
    <t>MLP2012H2R2MT0S1</t>
  </si>
  <si>
    <t>FIXED IND 2.2UH 1A 195 MOHM SMD</t>
  </si>
  <si>
    <t>https://product.tdk.com/en/system/files?file=dam/doc/product/inductor/inductor/smd/catalog/inductor_commercial_power_mlp2012_en.pdf</t>
  </si>
  <si>
    <t>BLM21PG221SN1D</t>
  </si>
  <si>
    <t>FERRITE BEAD 220 OHM 0805 1LN</t>
  </si>
  <si>
    <t>https://www.murata.com/en-us/products/en-us/products/productdata/8796738977822/ENFA0005.pdf</t>
  </si>
  <si>
    <t>HZ1206C202R-10</t>
  </si>
  <si>
    <t>Laird-Signal Integrity Products</t>
  </si>
  <si>
    <t>FERRITE BEAD 2 KOHM 1206 1LN</t>
  </si>
  <si>
    <t>https://media.digikey.com/pdf/Data%20Sheets/Laird%20Technologies/Ferrite_EMI_Cable_Cores.pdf</t>
  </si>
  <si>
    <t>ERJ-1GNF5101C</t>
  </si>
  <si>
    <t>RES SMD 5.1K OHM 1% 1/20W 0201</t>
  </si>
  <si>
    <t>RES SMD 27 OHM 1% 1/20W 0201</t>
  </si>
  <si>
    <t>ERJ-1GNF4701C</t>
  </si>
  <si>
    <t>RES SMD 4.7K OHM 1% 1/20W 0201</t>
  </si>
  <si>
    <t>ERJ-2GEJ103X</t>
  </si>
  <si>
    <t>RES SMD 10K OHM 5% 1/10W 0402</t>
  </si>
  <si>
    <t>https://api.pim.na.industrial.panasonic.com/file_stream/main/fileversion/1242</t>
  </si>
  <si>
    <t>ERJ-2LWFR010X</t>
  </si>
  <si>
    <t>RES 0.01 OHM 1% 1/5W 0402</t>
  </si>
  <si>
    <t>https://industrial.panasonic.com/cdbs/www-data/pdf/RDN0000/AOA0000C313.pdf</t>
  </si>
  <si>
    <t>RES SMD 3.3K OHM 1% 1/20W 0201</t>
  </si>
  <si>
    <t>ERJ-1GNJ103C</t>
  </si>
  <si>
    <t>RES SMD 10K OHM 5% 1/20W 0201</t>
  </si>
  <si>
    <t>ERJ-1GN0R00C</t>
  </si>
  <si>
    <t>https://industrial.panasonic.com/ww/products/pt/general-purpose-chip-resistors/models/ERJ1GN0R00C</t>
  </si>
  <si>
    <t>ERJ-2RKF1004X</t>
  </si>
  <si>
    <t>RES SMD 1M OHM 1% 1/10W 0402</t>
  </si>
  <si>
    <t>RES SMD 10 OHM 1% 1/20W 0201</t>
  </si>
  <si>
    <t>CRCW04024K70FKEDHP</t>
  </si>
  <si>
    <t>RES SMD 4.7K OHM 1% 1/5W 0402</t>
  </si>
  <si>
    <t>https://www.vishay.com/docs/20043/crcwhpe3.pdf</t>
  </si>
  <si>
    <t>ERJ-2GEJ220X</t>
  </si>
  <si>
    <t>RES SMD 22 OHM 5% 1/10W 0402</t>
  </si>
  <si>
    <t>CRCW040210K0FKEE</t>
  </si>
  <si>
    <t>RES SMD 10K OHM 1% 1/16W 0402</t>
  </si>
  <si>
    <t>https://www.vishay.com/docs/20035/dcrcwe3.pdf</t>
  </si>
  <si>
    <t>TNPW04021K00BETD</t>
  </si>
  <si>
    <t>RES 1K OHM 0.1% 1/16W 0402</t>
  </si>
  <si>
    <t>https://www.vishay.com/docs/31006/tnpw.pdf</t>
  </si>
  <si>
    <t>PNM0402E2502BST1</t>
  </si>
  <si>
    <t>Vishay Dale Thin Film</t>
  </si>
  <si>
    <t>RES SMD 25K OHM 0.1% 1/20W 0402</t>
  </si>
  <si>
    <t>https://www.vishay.com/docs/60057/pnm.pdf</t>
  </si>
  <si>
    <t>NCP03XH103J05RL</t>
  </si>
  <si>
    <t>THERMISTOR NTC 10KOHM 3380K 0201</t>
  </si>
  <si>
    <t>https://media.digikey.com/pdf/Data Sheets/Murata PDFs/NCP03 Spec.pdf</t>
  </si>
  <si>
    <t>Würth Elektronik</t>
  </si>
  <si>
    <t>SWITCH TACTILE SPST-NO 0.05A 12V</t>
  </si>
  <si>
    <t>https://www.we-online.com/katalog/datasheet/434153017835.pdf</t>
  </si>
  <si>
    <t>EVP-AA102K</t>
  </si>
  <si>
    <t>SWITCH TACTILE SPST-NO 0.02A 15V</t>
  </si>
  <si>
    <t>https://www3.panasonic.biz/ac/cdn/e/control/switch/light-touch/catalog/sw_lt_eng_3529s.pdf</t>
  </si>
  <si>
    <t>EVKIT PART- IC; PMIC WITH ULTRA-LOW IQ REGULATOR</t>
  </si>
  <si>
    <t>MAX20360FEWZ+T</t>
  </si>
  <si>
    <t>MAX32670GTL+</t>
  </si>
  <si>
    <t>IC MCU 32BIT 384KB FLASH 40TQFN</t>
  </si>
  <si>
    <t>https://datasheets.maximintegrated.com/en/ds/MAX32670.pdf</t>
  </si>
  <si>
    <t>MX25U51245GZ4I54</t>
  </si>
  <si>
    <t>Macronix</t>
  </si>
  <si>
    <t>IC FLASH 512MBIT SPI/QUAD 8WSON</t>
  </si>
  <si>
    <t>https://www.macronix.com/Lists/Datasheet/Attachments/8410/MX25U51245G,%201.8V,%20512Mb,%20v1.2.pdf</t>
  </si>
  <si>
    <t>MAX32666GXMBT+</t>
  </si>
  <si>
    <t>IC MCU 32BIT 1MB FLASH 121CTBGA</t>
  </si>
  <si>
    <t>https://www.analog.com/media/en/technical-documentation/data-sheets/max32665-max32666.pdf</t>
  </si>
  <si>
    <t>MAX9062EBS+TG45</t>
  </si>
  <si>
    <t>IC COMPARATOR 1 W/VOLT REF 4UCSP</t>
  </si>
  <si>
    <t>https://www.analog.com/media/en/technical-documentation/data-sheets/max9060-max9064.pdf</t>
  </si>
  <si>
    <t>MAX3207EAUT+T</t>
  </si>
  <si>
    <t>TVS DIODE SOT23-6</t>
  </si>
  <si>
    <t>https://www.analog.com/media/en/technical-documentation/data-sheets/MAX3205E-MAX3208E.pdf</t>
  </si>
  <si>
    <t>MAX4737EBE+T</t>
  </si>
  <si>
    <t>IC SW SPST-NOX4 4.5OHM 16UCSP</t>
  </si>
  <si>
    <t>https://www.analog.com/media/en/technical-documentation/data-sheets/MAX4737-MAX4739.pdf</t>
  </si>
  <si>
    <t>MAX14689EWL+T</t>
  </si>
  <si>
    <t>IC SWITCH DPDT X 1 450MOHM 9WLP</t>
  </si>
  <si>
    <t>https://www.analog.com/media/en/technical-documentation/data-sheets/MAX14689.pdf</t>
  </si>
  <si>
    <t>ABS07-32.768KHZ-6-T</t>
  </si>
  <si>
    <t>Abracon LLC</t>
  </si>
  <si>
    <t>CRYSTAL 32.7680KHZ 6PF SMD</t>
  </si>
  <si>
    <t>https://abracon.com/Resonators/ABS07.pdf</t>
  </si>
  <si>
    <t>FA-20H 32.0000MF12Y-W3</t>
  </si>
  <si>
    <t>EPSON</t>
  </si>
  <si>
    <t>CRYSTAL 32.0000MHZ 12PF SMD</t>
  </si>
  <si>
    <t>https://support.epson.biz/td/api/doc_check.php?dl=brief_FA-20H&amp;lang=en</t>
  </si>
  <si>
    <t>CM1610H32768DZBT</t>
  </si>
  <si>
    <t>Citizen Finedevice Co Ltd</t>
  </si>
  <si>
    <t>http://cfd.citizen.co.jp/cms/cfd/pdf/english/CM1610H_E.pdf</t>
  </si>
  <si>
    <t>C0603C105K3RAC7867</t>
  </si>
  <si>
    <t>https://connect.kemet.com:7667/gateway/IntelliData-ComponentDocumentation/1.0/download/datasheet/C0603C105K3RACTU</t>
  </si>
  <si>
    <t>10061122-251120HLF</t>
  </si>
  <si>
    <t>Amphenol ICC (FCI)</t>
  </si>
  <si>
    <t>https://www.amphenol-cs.com/media/wysiwyg/files/drawing/10061122.pdf</t>
  </si>
  <si>
    <t>ERJ-1GNF27R0C</t>
  </si>
  <si>
    <t>ERJ-1GNF3301C</t>
  </si>
  <si>
    <t>ERJ-1GNF10R0C</t>
  </si>
  <si>
    <t>MAX86176ENX+T</t>
  </si>
  <si>
    <t>FOB</t>
  </si>
  <si>
    <t>Description</t>
  </si>
  <si>
    <t>Unit Price</t>
  </si>
  <si>
    <t>Total Price</t>
  </si>
  <si>
    <t>Purchase Qt.</t>
  </si>
  <si>
    <t>Datasheet</t>
  </si>
  <si>
    <t>http://www.valvolandia.com.br/baterias/li-po/3-7v-800mah-li-po/bateria-3-7v-800mah-li-on-recarregavel-6x30x48mm-com-conector</t>
  </si>
  <si>
    <t>EX-POWER</t>
  </si>
  <si>
    <t>est. USD CIF</t>
  </si>
  <si>
    <t>est. Unit BRL</t>
  </si>
  <si>
    <t>Host board to sensor board flex cable</t>
  </si>
  <si>
    <t>Battery pack 800mAh 04x30x42</t>
  </si>
  <si>
    <t>https://www.digikey.com.br/en/products/detail/molex/0150150225/3467249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</si>
  <si>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</si>
  <si>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</si>
  <si>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GRM0335C1H160JA01D</t>
  </si>
  <si>
    <t>Quantity per</t>
  </si>
  <si>
    <t>Manufacture Part Number</t>
  </si>
  <si>
    <t>MOQ</t>
  </si>
  <si>
    <t>Assembly qty</t>
  </si>
  <si>
    <t>Shipment Origin</t>
  </si>
  <si>
    <t>Incoterms</t>
  </si>
  <si>
    <t>Lead time</t>
  </si>
  <si>
    <t>Payment terms</t>
  </si>
  <si>
    <t>PROPOSED ALTERNATIVE</t>
  </si>
  <si>
    <t xml:space="preserve">$0.29 </t>
  </si>
  <si>
    <t xml:space="preserve"> $14.26 </t>
  </si>
  <si>
    <t>7 Days</t>
  </si>
  <si>
    <t>USA</t>
  </si>
  <si>
    <t>FCA MIA</t>
  </si>
  <si>
    <t>NET 30</t>
  </si>
  <si>
    <t xml:space="preserve">$6.20 </t>
  </si>
  <si>
    <t xml:space="preserve"> $309.75 </t>
  </si>
  <si>
    <t>25 Days</t>
  </si>
  <si>
    <t>UNABLE TO IDENTIFY</t>
  </si>
  <si>
    <t xml:space="preserve">$-   </t>
  </si>
  <si>
    <t xml:space="preserve">$0.14 </t>
  </si>
  <si>
    <t xml:space="preserve"> $35.88 </t>
  </si>
  <si>
    <t xml:space="preserve">$0.16 </t>
  </si>
  <si>
    <t xml:space="preserve"> $23.89 </t>
  </si>
  <si>
    <t>GRM155R61A106ME11D</t>
  </si>
  <si>
    <t xml:space="preserve">$0.15 </t>
  </si>
  <si>
    <t xml:space="preserve"> $22.58 </t>
  </si>
  <si>
    <t>C0603C105K3RACTU</t>
  </si>
  <si>
    <t xml:space="preserve">$0.25 </t>
  </si>
  <si>
    <t xml:space="preserve"> $12.34 </t>
  </si>
  <si>
    <t xml:space="preserve">$0.26 </t>
  </si>
  <si>
    <t xml:space="preserve"> $13.13 </t>
  </si>
  <si>
    <t xml:space="preserve">$0.32 </t>
  </si>
  <si>
    <t xml:space="preserve"> $15.93 </t>
  </si>
  <si>
    <t xml:space="preserve">$2.50 </t>
  </si>
  <si>
    <t xml:space="preserve"> $125.13 </t>
  </si>
  <si>
    <t xml:space="preserve">$4.22 </t>
  </si>
  <si>
    <t xml:space="preserve"> $210.88 </t>
  </si>
  <si>
    <t>End of Life</t>
  </si>
  <si>
    <t xml:space="preserve">$0.74 </t>
  </si>
  <si>
    <t xml:space="preserve"> $37.01 </t>
  </si>
  <si>
    <t xml:space="preserve">$0.07 </t>
  </si>
  <si>
    <t xml:space="preserve"> $17.06 </t>
  </si>
  <si>
    <t xml:space="preserve">$0.05 </t>
  </si>
  <si>
    <t xml:space="preserve"> $13.65 </t>
  </si>
  <si>
    <t xml:space="preserve">$0.27 </t>
  </si>
  <si>
    <t xml:space="preserve"> $13.74 </t>
  </si>
  <si>
    <t xml:space="preserve">$17.97 </t>
  </si>
  <si>
    <t xml:space="preserve"> $898.63 </t>
  </si>
  <si>
    <t xml:space="preserve">$2.04 </t>
  </si>
  <si>
    <t xml:space="preserve"> $306.08 </t>
  </si>
  <si>
    <t xml:space="preserve">$3.22 </t>
  </si>
  <si>
    <t xml:space="preserve"> $161.00 </t>
  </si>
  <si>
    <t xml:space="preserve">$1.44 </t>
  </si>
  <si>
    <t xml:space="preserve"> $72.10 </t>
  </si>
  <si>
    <t xml:space="preserve">$1.17 </t>
  </si>
  <si>
    <t xml:space="preserve"> $58.63 </t>
  </si>
  <si>
    <t xml:space="preserve"> $16.01 </t>
  </si>
  <si>
    <t xml:space="preserve">$0.50 </t>
  </si>
  <si>
    <t xml:space="preserve"> $24.94 </t>
  </si>
  <si>
    <t xml:space="preserve"> $52.15 </t>
  </si>
  <si>
    <t xml:space="preserve">$0.38 </t>
  </si>
  <si>
    <t xml:space="preserve"> $18.90 </t>
  </si>
  <si>
    <t xml:space="preserve">$0.13 </t>
  </si>
  <si>
    <t xml:space="preserve"> $50.23 </t>
  </si>
  <si>
    <t xml:space="preserve"> $17.76 </t>
  </si>
  <si>
    <t xml:space="preserve">$0.83 </t>
  </si>
  <si>
    <t xml:space="preserve"> $41.48 </t>
  </si>
  <si>
    <t xml:space="preserve"> $12.78 </t>
  </si>
  <si>
    <t>C0402C105K8PACTU</t>
  </si>
  <si>
    <t xml:space="preserve">$0.06 </t>
  </si>
  <si>
    <t xml:space="preserve"> $41.65 </t>
  </si>
  <si>
    <t xml:space="preserve">$0.53 </t>
  </si>
  <si>
    <t xml:space="preserve"> $184.36 </t>
  </si>
  <si>
    <t xml:space="preserve"> $39.90 </t>
  </si>
  <si>
    <t xml:space="preserve">$0.37 </t>
  </si>
  <si>
    <t xml:space="preserve"> $18.29 </t>
  </si>
  <si>
    <t xml:space="preserve">$0.31 </t>
  </si>
  <si>
    <t xml:space="preserve"> $15.58 </t>
  </si>
  <si>
    <t xml:space="preserve">$0.46 </t>
  </si>
  <si>
    <t xml:space="preserve"> $22.75 </t>
  </si>
  <si>
    <t xml:space="preserve">$0.30 </t>
  </si>
  <si>
    <t xml:space="preserve"> $14.96 </t>
  </si>
  <si>
    <t xml:space="preserve">$1.48 </t>
  </si>
  <si>
    <t xml:space="preserve"> $74.03 </t>
  </si>
  <si>
    <t xml:space="preserve">$1.53 </t>
  </si>
  <si>
    <t xml:space="preserve"> $76.30 </t>
  </si>
  <si>
    <t xml:space="preserve">$1.55 </t>
  </si>
  <si>
    <t xml:space="preserve"> $77.26 </t>
  </si>
  <si>
    <t xml:space="preserve">$2.75 </t>
  </si>
  <si>
    <t xml:space="preserve"> $137.38 </t>
  </si>
  <si>
    <t xml:space="preserve">$3.92 </t>
  </si>
  <si>
    <t xml:space="preserve"> $196.00 </t>
  </si>
  <si>
    <t xml:space="preserve">$0.41 </t>
  </si>
  <si>
    <t xml:space="preserve"> $81.20 </t>
  </si>
  <si>
    <t xml:space="preserve">$0.63 </t>
  </si>
  <si>
    <t xml:space="preserve"> $31.59 </t>
  </si>
  <si>
    <t xml:space="preserve">$0.36 </t>
  </si>
  <si>
    <t xml:space="preserve">$0.45 </t>
  </si>
  <si>
    <t xml:space="preserve"> $22.66 </t>
  </si>
  <si>
    <t xml:space="preserve"> $2.63 </t>
  </si>
  <si>
    <t xml:space="preserve"> $14.88 </t>
  </si>
  <si>
    <t xml:space="preserve">$0.11 </t>
  </si>
  <si>
    <t xml:space="preserve"> $13.56 </t>
  </si>
  <si>
    <t xml:space="preserve">$0.55 </t>
  </si>
  <si>
    <t xml:space="preserve"> $27.74 </t>
  </si>
  <si>
    <t xml:space="preserve">$0.09 </t>
  </si>
  <si>
    <t xml:space="preserve"> $17.15 </t>
  </si>
  <si>
    <t xml:space="preserve"> $14.18 </t>
  </si>
  <si>
    <t xml:space="preserve">$0.02 </t>
  </si>
  <si>
    <t xml:space="preserve"> $25.99 </t>
  </si>
  <si>
    <t xml:space="preserve">$0.28 </t>
  </si>
  <si>
    <t xml:space="preserve"> $13.83 </t>
  </si>
  <si>
    <t xml:space="preserve">$0.40 </t>
  </si>
  <si>
    <t xml:space="preserve"> $19.95 </t>
  </si>
  <si>
    <t xml:space="preserve"> $19.60 </t>
  </si>
  <si>
    <t xml:space="preserve">$0.80 </t>
  </si>
  <si>
    <t xml:space="preserve"> $119.70 </t>
  </si>
  <si>
    <t xml:space="preserve">$3.99 </t>
  </si>
  <si>
    <t xml:space="preserve"> $199.50 </t>
  </si>
  <si>
    <t xml:space="preserve">$0.48 </t>
  </si>
  <si>
    <t xml:space="preserve">$1.30 </t>
  </si>
  <si>
    <t xml:space="preserve"> $64.75 </t>
  </si>
  <si>
    <t xml:space="preserve">$1.54 </t>
  </si>
  <si>
    <t xml:space="preserve"> $77.18 </t>
  </si>
  <si>
    <t>MOQ 2000  - Wait SAMPLE RFQ in progress</t>
  </si>
  <si>
    <t xml:space="preserve">$9.97 </t>
  </si>
  <si>
    <t xml:space="preserve"> $-   </t>
  </si>
  <si>
    <t>10 Days</t>
  </si>
  <si>
    <t xml:space="preserve">$6.51 </t>
  </si>
  <si>
    <t xml:space="preserve"> $325.50 </t>
  </si>
  <si>
    <t xml:space="preserve">$13.63 </t>
  </si>
  <si>
    <t xml:space="preserve"> $681.63 </t>
  </si>
  <si>
    <t xml:space="preserve">$21.86 </t>
  </si>
  <si>
    <t xml:space="preserve"> $1,092.88 </t>
  </si>
  <si>
    <t xml:space="preserve">$2.42 </t>
  </si>
  <si>
    <t xml:space="preserve"> $241.50 </t>
  </si>
  <si>
    <t xml:space="preserve">$2.89 </t>
  </si>
  <si>
    <t xml:space="preserve"> $144.38 </t>
  </si>
  <si>
    <t xml:space="preserve">$6.00 </t>
  </si>
  <si>
    <t xml:space="preserve"> $600.25 </t>
  </si>
  <si>
    <t xml:space="preserve">$4.46 </t>
  </si>
  <si>
    <t xml:space="preserve"> $223.13 </t>
  </si>
  <si>
    <t xml:space="preserve">$1.29 </t>
  </si>
  <si>
    <t xml:space="preserve"> $64.40 </t>
  </si>
  <si>
    <t xml:space="preserve">$2.26 </t>
  </si>
  <si>
    <t xml:space="preserve"> $112.88 </t>
  </si>
  <si>
    <t xml:space="preserve">$1.84 </t>
  </si>
  <si>
    <t xml:space="preserve"> $91.79 </t>
  </si>
  <si>
    <t>Suggest Local order.</t>
  </si>
  <si>
    <t xml:space="preserve">$2.63 </t>
  </si>
  <si>
    <t>BRAZIL</t>
  </si>
  <si>
    <t>EXW CAMPINAS</t>
  </si>
  <si>
    <t xml:space="preserve">$3.45 </t>
  </si>
  <si>
    <t xml:space="preserve"> $172.38 </t>
  </si>
  <si>
    <t xml:space="preserve">$8,352.31 </t>
  </si>
  <si>
    <t xml:space="preserve">$167.05 </t>
  </si>
  <si>
    <t xml:space="preserve">$267.27 </t>
  </si>
  <si>
    <t>SPQ</t>
  </si>
  <si>
    <t>Lead time @ 28/6</t>
  </si>
  <si>
    <t>STD LT</t>
  </si>
  <si>
    <t>Validity</t>
  </si>
  <si>
    <t>15 Days</t>
  </si>
  <si>
    <t xml:space="preserve">$206,132.88 </t>
  </si>
  <si>
    <t xml:space="preserve">$4,122.66 </t>
  </si>
  <si>
    <t>Lead time @ 1/7/23</t>
  </si>
  <si>
    <t xml:space="preserve"> </t>
  </si>
  <si>
    <t xml:space="preserve">$16.83 </t>
  </si>
  <si>
    <t>MAX30208CLB+T</t>
  </si>
  <si>
    <t xml:space="preserve">$1,170.40 </t>
  </si>
  <si>
    <t xml:space="preserve">$106.59 </t>
  </si>
  <si>
    <t xml:space="preserve">$57.22 </t>
  </si>
  <si>
    <t xml:space="preserve">$46.00 </t>
  </si>
  <si>
    <t xml:space="preserve">$47.12 </t>
  </si>
  <si>
    <t xml:space="preserve">$13.46 </t>
  </si>
  <si>
    <t xml:space="preserve">$18.70 </t>
  </si>
  <si>
    <t xml:space="preserve">$20.94 </t>
  </si>
  <si>
    <t xml:space="preserve">$384.10 </t>
  </si>
  <si>
    <t xml:space="preserve">$856.46 </t>
  </si>
  <si>
    <t xml:space="preserve">$108.46 </t>
  </si>
  <si>
    <t xml:space="preserve">$24.31 </t>
  </si>
  <si>
    <t xml:space="preserve">$17.20 </t>
  </si>
  <si>
    <t xml:space="preserve">$14.59 </t>
  </si>
  <si>
    <t xml:space="preserve">$2,716.87 </t>
  </si>
  <si>
    <t xml:space="preserve">$1,155.66 </t>
  </si>
  <si>
    <t xml:space="preserve">$383.35 </t>
  </si>
  <si>
    <t xml:space="preserve">$539.31 </t>
  </si>
  <si>
    <t xml:space="preserve">$175.41 </t>
  </si>
  <si>
    <t xml:space="preserve">$21.32 </t>
  </si>
  <si>
    <t xml:space="preserve">$44.13 </t>
  </si>
  <si>
    <t xml:space="preserve">$181.02 </t>
  </si>
  <si>
    <t xml:space="preserve">$28.05 </t>
  </si>
  <si>
    <t xml:space="preserve">$14.96 </t>
  </si>
  <si>
    <t xml:space="preserve">$149.23 </t>
  </si>
  <si>
    <t xml:space="preserve">$117.81 </t>
  </si>
  <si>
    <t xml:space="preserve">$28.80 </t>
  </si>
  <si>
    <t xml:space="preserve">$92.38 </t>
  </si>
  <si>
    <t xml:space="preserve">$13.09 </t>
  </si>
  <si>
    <t xml:space="preserve">$73.30 </t>
  </si>
  <si>
    <t xml:space="preserve">$473.86 </t>
  </si>
  <si>
    <t xml:space="preserve">$169.42 </t>
  </si>
  <si>
    <t xml:space="preserve">$26.18 </t>
  </si>
  <si>
    <t xml:space="preserve">$26.55 </t>
  </si>
  <si>
    <t xml:space="preserve">$19.82 </t>
  </si>
  <si>
    <t xml:space="preserve">$50.49 </t>
  </si>
  <si>
    <t xml:space="preserve">$18.33 </t>
  </si>
  <si>
    <t xml:space="preserve">$184.76 </t>
  </si>
  <si>
    <t xml:space="preserve">$215.42 </t>
  </si>
  <si>
    <t xml:space="preserve">$287.23 </t>
  </si>
  <si>
    <t xml:space="preserve">$523.60 </t>
  </si>
  <si>
    <t xml:space="preserve">$759.59 </t>
  </si>
  <si>
    <t xml:space="preserve">$288.73 </t>
  </si>
  <si>
    <t xml:space="preserve">$80.41 </t>
  </si>
  <si>
    <t xml:space="preserve">$27.68 </t>
  </si>
  <si>
    <t xml:space="preserve">$53.86 </t>
  </si>
  <si>
    <t xml:space="preserve">$3.74 </t>
  </si>
  <si>
    <t xml:space="preserve">$22.44 </t>
  </si>
  <si>
    <t xml:space="preserve">$14.21 </t>
  </si>
  <si>
    <t xml:space="preserve">$44.88 </t>
  </si>
  <si>
    <t xml:space="preserve">$31.42 </t>
  </si>
  <si>
    <t xml:space="preserve">$20.20 </t>
  </si>
  <si>
    <t xml:space="preserve">$60.59 </t>
  </si>
  <si>
    <t xml:space="preserve">$22.07 </t>
  </si>
  <si>
    <t xml:space="preserve">  </t>
  </si>
  <si>
    <t xml:space="preserve">$385.97 </t>
  </si>
  <si>
    <t xml:space="preserve">$624.95 </t>
  </si>
  <si>
    <t xml:space="preserve">$53.11 </t>
  </si>
  <si>
    <t xml:space="preserve">$199.72 </t>
  </si>
  <si>
    <t xml:space="preserve">$252.45 </t>
  </si>
  <si>
    <t xml:space="preserve">$18,000.00 </t>
  </si>
  <si>
    <t xml:space="preserve">$991.76 </t>
  </si>
  <si>
    <t xml:space="preserve">$2,152.92 </t>
  </si>
  <si>
    <t xml:space="preserve">$3,421.88 </t>
  </si>
  <si>
    <t xml:space="preserve">$931.26 </t>
  </si>
  <si>
    <t xml:space="preserve">$464.13 </t>
  </si>
  <si>
    <t xml:space="preserve">$1,968.12 </t>
  </si>
  <si>
    <t xml:space="preserve">$653.27 </t>
  </si>
  <si>
    <t xml:space="preserve">$206.82 </t>
  </si>
  <si>
    <t xml:space="preserve">$375.12 </t>
  </si>
  <si>
    <t xml:space="preserve">$312.29 </t>
  </si>
  <si>
    <t xml:space="preserve">$879.65 </t>
  </si>
  <si>
    <t>Total Price (200)</t>
  </si>
  <si>
    <t>Total</t>
  </si>
  <si>
    <t>P QTY Attrition</t>
  </si>
  <si>
    <t>Analise dos Precos</t>
  </si>
  <si>
    <t>% MOQ mais barato do que  220 units</t>
  </si>
  <si>
    <t>QTD do Excesso</t>
  </si>
  <si>
    <t>Suppliers</t>
  </si>
  <si>
    <t>DigiKey</t>
  </si>
  <si>
    <t>EPE 200</t>
  </si>
  <si>
    <t>EPE 200 - With MOQ</t>
  </si>
  <si>
    <t>Best Scenario</t>
  </si>
  <si>
    <t>Wo/ Attrion</t>
  </si>
  <si>
    <t>Fob</t>
  </si>
  <si>
    <t>Saving</t>
  </si>
  <si>
    <t>Qty. PN</t>
  </si>
  <si>
    <t>69 items</t>
  </si>
  <si>
    <t>15 items</t>
  </si>
  <si>
    <r>
      <rPr>
        <b/>
        <sz val="11"/>
        <color theme="1"/>
        <rFont val="Calibri"/>
        <family val="2"/>
        <scheme val="minor"/>
      </rPr>
      <t>W/</t>
    </r>
    <r>
      <rPr>
        <sz val="11"/>
        <color theme="1"/>
        <rFont val="Calibri"/>
        <family val="2"/>
        <scheme val="minor"/>
      </rPr>
      <t xml:space="preserve"> Attrition</t>
    </r>
  </si>
  <si>
    <t>-</t>
  </si>
  <si>
    <t>PN Cost</t>
  </si>
  <si>
    <t>Excess Cost - 
due to Digikey's MOQ</t>
  </si>
  <si>
    <t>7 items</t>
  </si>
  <si>
    <t>Total Excess Cost</t>
  </si>
  <si>
    <t>Price</t>
  </si>
  <si>
    <t>MOQ Excess</t>
  </si>
  <si>
    <t>EPE- With MOQ</t>
  </si>
  <si>
    <t>EPE 2000 + Attrition</t>
  </si>
  <si>
    <t>Pur QTY Attrition Total Price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</si>
</sst>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rgb="FFB5D57F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4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5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7" fillId="23" borderId="0" xfId="0" applyFont="1" applyFill="1"/>
    <xf numFmtId="0" fontId="7" fillId="24" borderId="0" xfId="0" applyFont="1" applyFill="1"/>
    <xf numFmtId="0" fontId="7" fillId="25" borderId="0" xfId="0" applyFont="1" applyFill="1"/>
    <xf numFmtId="0" fontId="7" fillId="26" borderId="0" xfId="0" applyFont="1" applyFill="1"/>
    <xf numFmtId="0" fontId="7" fillId="27" borderId="0" xfId="0" applyFont="1" applyFill="1"/>
    <xf numFmtId="0" fontId="7" fillId="28" borderId="0" xfId="0" applyFont="1" applyFill="1"/>
    <xf numFmtId="0" fontId="7" fillId="29" borderId="0" xfId="0" applyFont="1" applyFill="1"/>
    <xf numFmtId="0" fontId="7" fillId="30" borderId="0" xfId="0" applyFont="1" applyFill="1"/>
    <xf numFmtId="0" fontId="7" fillId="31" borderId="0" xfId="0" applyFont="1" applyFill="1"/>
    <xf numFmtId="0" fontId="7" fillId="32" borderId="0" xfId="0" applyFont="1" applyFill="1"/>
    <xf numFmtId="0" fontId="7" fillId="33" borderId="0" xfId="0" applyFont="1" applyFill="1"/>
    <xf numFmtId="0" fontId="7" fillId="34" borderId="0" xfId="0" applyFont="1" applyFill="1"/>
    <xf numFmtId="0" fontId="7" fillId="35" borderId="0" xfId="0" applyFont="1" applyFill="1"/>
    <xf numFmtId="0" fontId="7" fillId="36" borderId="0" xfId="0" applyFont="1" applyFill="1"/>
    <xf numFmtId="0" fontId="7" fillId="37" borderId="0" xfId="0" applyFont="1" applyFill="1"/>
    <xf numFmtId="0" fontId="7" fillId="38" borderId="0" xfId="0" applyFont="1" applyFill="1"/>
    <xf numFmtId="0" fontId="7" fillId="39" borderId="0" xfId="0" applyFont="1" applyFill="1"/>
    <xf numFmtId="0" fontId="7" fillId="40" borderId="0" xfId="0" applyFont="1" applyFill="1"/>
    <xf numFmtId="0" fontId="7" fillId="41" borderId="0" xfId="0" applyFont="1" applyFill="1"/>
    <xf numFmtId="0" fontId="7" fillId="42" borderId="0" xfId="0" applyFont="1" applyFill="1"/>
    <xf numFmtId="0" fontId="7" fillId="43" borderId="0" xfId="0" applyFont="1" applyFill="1"/>
    <xf numFmtId="0" fontId="7" fillId="44" borderId="0" xfId="0" applyFont="1" applyFill="1"/>
    <xf numFmtId="0" fontId="7" fillId="45" borderId="0" xfId="0" applyFont="1" applyFill="1"/>
    <xf numFmtId="0" fontId="7" fillId="46" borderId="0" xfId="0" applyFont="1" applyFill="1"/>
    <xf numFmtId="0" fontId="7" fillId="47" borderId="0" xfId="0" applyFont="1" applyFill="1"/>
    <xf numFmtId="0" fontId="7" fillId="48" borderId="0" xfId="0" applyFont="1" applyFill="1"/>
    <xf numFmtId="0" fontId="7" fillId="49" borderId="0" xfId="0" applyFont="1" applyFill="1"/>
    <xf numFmtId="0" fontId="7" fillId="50" borderId="0" xfId="0" applyFont="1" applyFill="1"/>
    <xf numFmtId="0" fontId="7" fillId="51" borderId="0" xfId="0" applyFont="1" applyFill="1"/>
    <xf numFmtId="0" fontId="7" fillId="52" borderId="0" xfId="0" applyFont="1" applyFill="1"/>
    <xf numFmtId="0" fontId="7" fillId="53" borderId="0" xfId="0" applyFont="1" applyFill="1"/>
    <xf numFmtId="0" fontId="7" fillId="54" borderId="0" xfId="0" applyFont="1" applyFill="1"/>
    <xf numFmtId="0" fontId="7" fillId="55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56" borderId="0" xfId="0" applyFont="1" applyFill="1"/>
    <xf numFmtId="0" fontId="7" fillId="57" borderId="0" xfId="0" applyFont="1" applyFill="1"/>
    <xf numFmtId="0" fontId="7" fillId="58" borderId="0" xfId="0" applyFont="1" applyFill="1"/>
    <xf numFmtId="0" fontId="7" fillId="59" borderId="0" xfId="0" applyFont="1" applyFill="1"/>
    <xf numFmtId="0" fontId="7" fillId="60" borderId="0" xfId="0" applyFont="1" applyFill="1"/>
    <xf numFmtId="0" fontId="7" fillId="61" borderId="0" xfId="0" applyFont="1" applyFill="1"/>
    <xf numFmtId="0" fontId="7" fillId="62" borderId="0" xfId="0" applyFont="1" applyFill="1"/>
    <xf numFmtId="0" fontId="7" fillId="63" borderId="0" xfId="0" applyFont="1" applyFill="1"/>
    <xf numFmtId="0" fontId="7" fillId="64" borderId="0" xfId="0" applyFont="1" applyFill="1"/>
    <xf numFmtId="0" fontId="7" fillId="65" borderId="0" xfId="0" applyFont="1" applyFill="1"/>
    <xf numFmtId="0" fontId="7" fillId="66" borderId="0" xfId="0" applyFont="1" applyFill="1"/>
    <xf numFmtId="0" fontId="7" fillId="67" borderId="0" xfId="0" applyFont="1" applyFill="1"/>
    <xf numFmtId="0" fontId="7" fillId="68" borderId="0" xfId="0" applyFont="1" applyFill="1"/>
    <xf numFmtId="0" fontId="7" fillId="69" borderId="0" xfId="0" applyFont="1" applyFill="1"/>
    <xf numFmtId="0" fontId="7" fillId="70" borderId="0" xfId="0" applyFont="1" applyFill="1"/>
    <xf numFmtId="0" fontId="7" fillId="71" borderId="0" xfId="0" applyFont="1" applyFill="1"/>
    <xf numFmtId="0" fontId="7" fillId="72" borderId="0" xfId="0" applyFont="1" applyFill="1"/>
    <xf numFmtId="0" fontId="7" fillId="73" borderId="0" xfId="0" applyFont="1" applyFill="1"/>
    <xf numFmtId="0" fontId="7" fillId="74" borderId="0" xfId="0" applyFont="1" applyFill="1"/>
    <xf numFmtId="0" fontId="7" fillId="75" borderId="0" xfId="0" applyFont="1" applyFill="1"/>
    <xf numFmtId="0" fontId="7" fillId="76" borderId="0" xfId="0" applyFont="1" applyFill="1"/>
    <xf numFmtId="0" fontId="7" fillId="77" borderId="0" xfId="0" applyFont="1" applyFill="1"/>
    <xf numFmtId="0" fontId="7" fillId="78" borderId="0" xfId="0" applyFont="1" applyFill="1"/>
    <xf numFmtId="0" fontId="7" fillId="79" borderId="0" xfId="0" applyFont="1" applyFill="1"/>
    <xf numFmtId="0" fontId="7" fillId="80" borderId="0" xfId="0" applyFont="1" applyFill="1"/>
    <xf numFmtId="0" fontId="7" fillId="81" borderId="0" xfId="0" applyFont="1" applyFill="1"/>
    <xf numFmtId="0" fontId="7" fillId="82" borderId="0" xfId="0" applyFont="1" applyFill="1"/>
    <xf numFmtId="0" fontId="7" fillId="83" borderId="0" xfId="0" applyFont="1" applyFill="1"/>
    <xf numFmtId="0" fontId="7" fillId="84" borderId="0" xfId="0" applyFont="1" applyFill="1"/>
    <xf numFmtId="0" fontId="7" fillId="85" borderId="0" xfId="0" applyFont="1" applyFill="1"/>
    <xf numFmtId="0" fontId="7" fillId="86" borderId="0" xfId="0" applyFont="1" applyFill="1"/>
    <xf numFmtId="0" fontId="7" fillId="87" borderId="0" xfId="0" applyFont="1" applyFill="1"/>
    <xf numFmtId="0" fontId="0" fillId="88" borderId="0" xfId="0" applyFill="1"/>
    <xf numFmtId="8" fontId="7" fillId="0" borderId="0" xfId="0" applyNumberFormat="1" applyFont="1"/>
    <xf numFmtId="8" fontId="7" fillId="89" borderId="0" xfId="0" applyNumberFormat="1" applyFont="1" applyFill="1"/>
    <xf numFmtId="9" fontId="0" fillId="0" borderId="0" xfId="2" applyFont="1"/>
    <xf numFmtId="0" fontId="6" fillId="90" borderId="0" xfId="0" applyFont="1" applyFill="1" applyAlignment="1">
      <alignment horizontal="center"/>
    </xf>
    <xf numFmtId="0" fontId="6" fillId="90" borderId="0" xfId="0" applyFont="1" applyFill="1" applyAlignment="1">
      <alignment horizontal="center" wrapText="1"/>
    </xf>
    <xf numFmtId="0" fontId="6" fillId="90" borderId="0" xfId="0" applyFont="1" applyFill="1" applyAlignment="1">
      <alignment horizontal="left"/>
    </xf>
    <xf numFmtId="8" fontId="0" fillId="0" borderId="0" xfId="0" applyNumberFormat="1"/>
    <xf numFmtId="0" fontId="0" fillId="88" borderId="0" xfId="0" applyFill="1" applyAlignment="1">
      <alignment horizontal="center"/>
    </xf>
    <xf numFmtId="0" fontId="0" fillId="88" borderId="2" xfId="0" applyFill="1" applyBorder="1" applyAlignment="1">
      <alignment horizontal="center"/>
    </xf>
    <xf numFmtId="0" fontId="0" fillId="88" borderId="3" xfId="0" applyFill="1" applyBorder="1" applyAlignment="1">
      <alignment horizontal="center"/>
    </xf>
    <xf numFmtId="0" fontId="0" fillId="88" borderId="4" xfId="0" applyFill="1" applyBorder="1" applyAlignment="1">
      <alignment horizontal="center"/>
    </xf>
    <xf numFmtId="0" fontId="3" fillId="88" borderId="5" xfId="0" applyFont="1" applyFill="1" applyBorder="1" applyAlignment="1">
      <alignment horizontal="center"/>
    </xf>
    <xf numFmtId="166" fontId="0" fillId="88" borderId="0" xfId="0" applyNumberFormat="1" applyFill="1" applyAlignment="1">
      <alignment horizontal="center"/>
    </xf>
    <xf numFmtId="0" fontId="0" fillId="88" borderId="6" xfId="0" applyFill="1" applyBorder="1" applyAlignment="1">
      <alignment horizontal="center"/>
    </xf>
    <xf numFmtId="168" fontId="0" fillId="88" borderId="0" xfId="0" applyNumberFormat="1" applyFill="1" applyAlignment="1">
      <alignment horizontal="center"/>
    </xf>
    <xf numFmtId="168" fontId="7" fillId="0" borderId="0" xfId="0" applyNumberFormat="1" applyFont="1" applyAlignment="1">
      <alignment horizontal="center"/>
    </xf>
    <xf numFmtId="168" fontId="7" fillId="88" borderId="0" xfId="0" applyNumberFormat="1" applyFont="1" applyFill="1" applyAlignment="1">
      <alignment horizontal="center"/>
    </xf>
    <xf numFmtId="0" fontId="0" fillId="88" borderId="7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88" borderId="5" xfId="0" applyFill="1" applyBorder="1" applyAlignment="1">
      <alignment horizontal="center"/>
    </xf>
    <xf numFmtId="168" fontId="0" fillId="92" borderId="0" xfId="0" applyNumberFormat="1" applyFill="1" applyAlignment="1">
      <alignment horizontal="center"/>
    </xf>
    <xf numFmtId="168" fontId="7" fillId="92" borderId="0" xfId="0" applyNumberFormat="1" applyFont="1" applyFill="1" applyAlignment="1">
      <alignment horizontal="center"/>
    </xf>
    <xf numFmtId="0" fontId="0" fillId="88" borderId="8" xfId="0" applyFill="1" applyBorder="1" applyAlignment="1">
      <alignment horizontal="center"/>
    </xf>
    <xf numFmtId="168" fontId="6" fillId="93" borderId="0" xfId="0" applyNumberFormat="1" applyFont="1" applyFill="1" applyAlignment="1">
      <alignment horizontal="center"/>
    </xf>
    <xf numFmtId="168" fontId="3" fillId="93" borderId="0" xfId="0" applyNumberFormat="1" applyFont="1" applyFill="1" applyAlignment="1">
      <alignment horizontal="center"/>
    </xf>
    <xf numFmtId="168" fontId="3" fillId="93" borderId="0" xfId="0" applyNumberFormat="1" applyFont="1" applyFill="1"/>
    <xf numFmtId="0" fontId="3" fillId="88" borderId="5" xfId="0" applyFont="1" applyFill="1" applyBorder="1" applyAlignment="1">
      <alignment horizontal="center" vertical="center" wrapText="1"/>
    </xf>
    <xf numFmtId="0" fontId="3" fillId="88" borderId="5" xfId="0" applyFont="1" applyFill="1" applyBorder="1"/>
    <xf numFmtId="168" fontId="8" fillId="94" borderId="0" xfId="0" applyNumberFormat="1" applyFont="1" applyFill="1" applyAlignment="1">
      <alignment horizontal="center"/>
    </xf>
    <xf numFmtId="168" fontId="6" fillId="92" borderId="0" xfId="0" applyNumberFormat="1" applyFont="1" applyFill="1" applyAlignment="1">
      <alignment horizontal="center"/>
    </xf>
    <xf numFmtId="168" fontId="6" fillId="95" borderId="0" xfId="0" applyNumberFormat="1" applyFont="1" applyFill="1" applyAlignment="1">
      <alignment horizontal="center"/>
    </xf>
    <xf numFmtId="44" fontId="7" fillId="0" borderId="0" xfId="0" applyNumberFormat="1" applyFont="1"/>
    <xf numFmtId="0" fontId="7" fillId="0" borderId="0" xfId="0" applyFont="1" applyFill="1"/>
    <xf numFmtId="8" fontId="7" fillId="0" borderId="0" xfId="0" applyNumberFormat="1" applyFont="1" applyFill="1"/>
    <xf numFmtId="8" fontId="7" fillId="89" borderId="0" xfId="0" applyNumberFormat="1" applyFont="1" applyFill="1" applyAlignment="1">
      <alignment horizontal="center"/>
    </xf>
    <xf numFmtId="0" fontId="11" fillId="91" borderId="1" xfId="0" applyFont="1" applyFill="1" applyBorder="1" applyAlignment="1">
      <alignment horizontal="center"/>
    </xf>
    <xf numFmtId="168" fontId="12" fillId="93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Digikey_V1_%20Atrition%20NPI%202000%20units.%20REV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>
            <v>725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Q4">
            <v>0</v>
          </cell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Y4">
            <v>0</v>
          </cell>
          <cell r="Z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0.1</v>
          </cell>
          <cell r="U35">
            <v>1400</v>
          </cell>
          <cell r="V35">
            <v>4000</v>
          </cell>
          <cell r="W35">
            <v>0.28000000000000003</v>
          </cell>
          <cell r="X35">
            <v>15400</v>
          </cell>
          <cell r="Y35">
            <v>0.53</v>
          </cell>
          <cell r="Z35">
            <v>8162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0.1</v>
          </cell>
          <cell r="U80">
            <v>200</v>
          </cell>
          <cell r="V80">
            <v>250</v>
          </cell>
          <cell r="W80">
            <v>1.65</v>
          </cell>
          <cell r="X80">
            <v>2200</v>
          </cell>
          <cell r="Y80">
            <v>2.2599999999999998</v>
          </cell>
          <cell r="Z80">
            <v>4971.9999999999991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Q83">
            <v>0</v>
          </cell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Y83">
            <v>0</v>
          </cell>
          <cell r="Z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Q84">
            <v>0</v>
          </cell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Y84">
            <v>0</v>
          </cell>
          <cell r="Z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Q85">
            <v>0</v>
          </cell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Y85">
            <v>0</v>
          </cell>
          <cell r="Z85">
            <v>0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7117.7500000000009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207679.19999999998</v>
          </cell>
        </row>
        <row r="88">
          <cell r="I88">
            <v>0</v>
          </cell>
          <cell r="J88">
            <v>0</v>
          </cell>
          <cell r="K88">
            <v>0</v>
          </cell>
          <cell r="M88">
            <v>0</v>
          </cell>
          <cell r="O88">
            <v>0</v>
          </cell>
          <cell r="P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M89">
            <v>0</v>
          </cell>
          <cell r="O89">
            <v>0</v>
          </cell>
          <cell r="P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M90">
            <v>0</v>
          </cell>
          <cell r="O90">
            <v>0</v>
          </cell>
          <cell r="P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M91">
            <v>0</v>
          </cell>
          <cell r="O91">
            <v>0</v>
          </cell>
          <cell r="P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M92">
            <v>0</v>
          </cell>
          <cell r="O92">
            <v>0</v>
          </cell>
          <cell r="P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M93">
            <v>0</v>
          </cell>
          <cell r="O93">
            <v>0</v>
          </cell>
          <cell r="P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M94">
            <v>0</v>
          </cell>
          <cell r="O94">
            <v>0</v>
          </cell>
          <cell r="P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M95">
            <v>0</v>
          </cell>
          <cell r="O95">
            <v>0</v>
          </cell>
          <cell r="P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M96">
            <v>0</v>
          </cell>
          <cell r="O96">
            <v>0</v>
          </cell>
          <cell r="P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M97">
            <v>0</v>
          </cell>
          <cell r="O97">
            <v>0</v>
          </cell>
          <cell r="P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M98">
            <v>0</v>
          </cell>
          <cell r="O98">
            <v>0</v>
          </cell>
          <cell r="P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M99">
            <v>0</v>
          </cell>
          <cell r="O99">
            <v>0</v>
          </cell>
          <cell r="P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M100">
            <v>0</v>
          </cell>
          <cell r="O100">
            <v>0</v>
          </cell>
          <cell r="P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O101">
            <v>0</v>
          </cell>
          <cell r="P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O102">
            <v>0</v>
          </cell>
          <cell r="P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O103">
            <v>0</v>
          </cell>
          <cell r="P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O104">
            <v>0</v>
          </cell>
          <cell r="P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O105">
            <v>0</v>
          </cell>
          <cell r="P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O106">
            <v>0</v>
          </cell>
          <cell r="P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O107">
            <v>0</v>
          </cell>
          <cell r="P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O108">
            <v>0</v>
          </cell>
          <cell r="P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</row>
        <row r="109">
          <cell r="I109">
            <v>0</v>
          </cell>
          <cell r="J109">
            <v>0</v>
          </cell>
          <cell r="K109">
            <v>0</v>
          </cell>
          <cell r="M109">
            <v>0</v>
          </cell>
          <cell r="O109">
            <v>0</v>
          </cell>
          <cell r="P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O110">
            <v>0</v>
          </cell>
          <cell r="P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O111">
            <v>0</v>
          </cell>
          <cell r="P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O112">
            <v>0</v>
          </cell>
          <cell r="P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O113">
            <v>0</v>
          </cell>
          <cell r="P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I114">
            <v>0</v>
          </cell>
          <cell r="J114">
            <v>0</v>
          </cell>
          <cell r="K114">
            <v>0</v>
          </cell>
          <cell r="M114">
            <v>0</v>
          </cell>
          <cell r="O114">
            <v>0</v>
          </cell>
          <cell r="P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I115">
            <v>0</v>
          </cell>
          <cell r="J115">
            <v>0</v>
          </cell>
          <cell r="K115">
            <v>0</v>
          </cell>
          <cell r="M115">
            <v>0</v>
          </cell>
          <cell r="O115">
            <v>0</v>
          </cell>
          <cell r="P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</row>
        <row r="116"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O116">
            <v>0</v>
          </cell>
          <cell r="P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I117">
            <v>0</v>
          </cell>
          <cell r="J117">
            <v>0</v>
          </cell>
          <cell r="K117">
            <v>0</v>
          </cell>
          <cell r="M117">
            <v>0</v>
          </cell>
          <cell r="O117">
            <v>0</v>
          </cell>
          <cell r="P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O118">
            <v>0</v>
          </cell>
          <cell r="P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I119">
            <v>0</v>
          </cell>
          <cell r="J119">
            <v>0</v>
          </cell>
          <cell r="K119">
            <v>0</v>
          </cell>
          <cell r="M119">
            <v>0</v>
          </cell>
          <cell r="O119">
            <v>0</v>
          </cell>
          <cell r="P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O120">
            <v>0</v>
          </cell>
          <cell r="P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I121">
            <v>0</v>
          </cell>
          <cell r="J121">
            <v>0</v>
          </cell>
          <cell r="K121">
            <v>0</v>
          </cell>
          <cell r="M121">
            <v>0</v>
          </cell>
          <cell r="O121">
            <v>0</v>
          </cell>
          <cell r="P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I122">
            <v>0</v>
          </cell>
          <cell r="J122">
            <v>0</v>
          </cell>
          <cell r="K122">
            <v>0</v>
          </cell>
          <cell r="M122">
            <v>0</v>
          </cell>
          <cell r="O122">
            <v>0</v>
          </cell>
          <cell r="P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I123">
            <v>0</v>
          </cell>
          <cell r="J123">
            <v>0</v>
          </cell>
          <cell r="K123">
            <v>0</v>
          </cell>
          <cell r="M123">
            <v>0</v>
          </cell>
          <cell r="O123">
            <v>0</v>
          </cell>
          <cell r="P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I124">
            <v>0</v>
          </cell>
          <cell r="J124">
            <v>0</v>
          </cell>
          <cell r="K124">
            <v>0</v>
          </cell>
          <cell r="M124">
            <v>0</v>
          </cell>
          <cell r="O124">
            <v>0</v>
          </cell>
          <cell r="P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I125">
            <v>0</v>
          </cell>
          <cell r="J125">
            <v>0</v>
          </cell>
          <cell r="K125">
            <v>0</v>
          </cell>
          <cell r="M125">
            <v>0</v>
          </cell>
          <cell r="O125">
            <v>0</v>
          </cell>
          <cell r="P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</row>
        <row r="126"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O126">
            <v>0</v>
          </cell>
          <cell r="P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O127">
            <v>0</v>
          </cell>
          <cell r="P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  <row r="128"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O128">
            <v>0</v>
          </cell>
          <cell r="P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</row>
        <row r="129"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O129">
            <v>0</v>
          </cell>
          <cell r="P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</row>
        <row r="130"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O130">
            <v>0</v>
          </cell>
          <cell r="P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</row>
        <row r="131">
          <cell r="I131">
            <v>0</v>
          </cell>
          <cell r="J131">
            <v>0</v>
          </cell>
          <cell r="K131">
            <v>0</v>
          </cell>
          <cell r="M131">
            <v>0</v>
          </cell>
          <cell r="O131">
            <v>0</v>
          </cell>
          <cell r="P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</row>
        <row r="132"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O132">
            <v>0</v>
          </cell>
          <cell r="P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</row>
        <row r="133">
          <cell r="I133">
            <v>0</v>
          </cell>
          <cell r="J133">
            <v>0</v>
          </cell>
          <cell r="K133">
            <v>0</v>
          </cell>
          <cell r="M133">
            <v>0</v>
          </cell>
          <cell r="O133">
            <v>0</v>
          </cell>
          <cell r="P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</row>
        <row r="134">
          <cell r="I134">
            <v>0</v>
          </cell>
          <cell r="J134">
            <v>0</v>
          </cell>
          <cell r="K134">
            <v>0</v>
          </cell>
          <cell r="M134">
            <v>0</v>
          </cell>
          <cell r="O134">
            <v>0</v>
          </cell>
          <cell r="P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</row>
        <row r="135"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O135">
            <v>0</v>
          </cell>
          <cell r="P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</row>
        <row r="136"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O136">
            <v>0</v>
          </cell>
          <cell r="P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</row>
        <row r="137"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O137">
            <v>0</v>
          </cell>
          <cell r="P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</row>
        <row r="138">
          <cell r="I138">
            <v>0</v>
          </cell>
          <cell r="J138">
            <v>0</v>
          </cell>
          <cell r="K138">
            <v>0</v>
          </cell>
          <cell r="M138">
            <v>0</v>
          </cell>
          <cell r="O138">
            <v>0</v>
          </cell>
          <cell r="P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O139">
            <v>0</v>
          </cell>
          <cell r="P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</row>
        <row r="140"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O140">
            <v>0</v>
          </cell>
          <cell r="P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</row>
        <row r="141">
          <cell r="I141">
            <v>0</v>
          </cell>
          <cell r="J141">
            <v>0</v>
          </cell>
          <cell r="K141">
            <v>0</v>
          </cell>
          <cell r="M141">
            <v>0</v>
          </cell>
          <cell r="O141">
            <v>0</v>
          </cell>
          <cell r="P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</row>
        <row r="142"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O142">
            <v>0</v>
          </cell>
          <cell r="P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</row>
        <row r="143">
          <cell r="I143">
            <v>0</v>
          </cell>
          <cell r="J143">
            <v>0</v>
          </cell>
          <cell r="K143">
            <v>0</v>
          </cell>
          <cell r="M143">
            <v>0</v>
          </cell>
          <cell r="O143">
            <v>0</v>
          </cell>
          <cell r="P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</row>
        <row r="144">
          <cell r="I144">
            <v>0</v>
          </cell>
          <cell r="J144">
            <v>0</v>
          </cell>
          <cell r="K144">
            <v>0</v>
          </cell>
          <cell r="M144">
            <v>0</v>
          </cell>
          <cell r="O144">
            <v>0</v>
          </cell>
          <cell r="P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</row>
        <row r="145">
          <cell r="I145">
            <v>0</v>
          </cell>
          <cell r="J145">
            <v>0</v>
          </cell>
          <cell r="K145">
            <v>0</v>
          </cell>
          <cell r="M145">
            <v>0</v>
          </cell>
          <cell r="O145">
            <v>0</v>
          </cell>
          <cell r="P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</row>
        <row r="146"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O146">
            <v>0</v>
          </cell>
          <cell r="P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</row>
        <row r="147"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O147">
            <v>0</v>
          </cell>
          <cell r="P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</row>
        <row r="148">
          <cell r="I148">
            <v>0</v>
          </cell>
          <cell r="J148">
            <v>0</v>
          </cell>
          <cell r="K148">
            <v>0</v>
          </cell>
          <cell r="M148">
            <v>0</v>
          </cell>
          <cell r="O148">
            <v>0</v>
          </cell>
          <cell r="P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</row>
        <row r="149"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O149">
            <v>0</v>
          </cell>
          <cell r="P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</row>
        <row r="150"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O150">
            <v>0</v>
          </cell>
          <cell r="P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</row>
        <row r="151"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O151">
            <v>0</v>
          </cell>
          <cell r="P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</row>
        <row r="152"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O152">
            <v>0</v>
          </cell>
          <cell r="P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</row>
        <row r="153">
          <cell r="I153">
            <v>0</v>
          </cell>
          <cell r="J153">
            <v>0</v>
          </cell>
          <cell r="K153">
            <v>0</v>
          </cell>
          <cell r="M153">
            <v>0</v>
          </cell>
          <cell r="O153">
            <v>0</v>
          </cell>
          <cell r="P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</row>
        <row r="154">
          <cell r="I154">
            <v>0</v>
          </cell>
          <cell r="J154">
            <v>0</v>
          </cell>
          <cell r="K154">
            <v>0</v>
          </cell>
          <cell r="M154">
            <v>0</v>
          </cell>
          <cell r="O154">
            <v>0</v>
          </cell>
          <cell r="P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</row>
        <row r="155"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O155">
            <v>0</v>
          </cell>
          <cell r="P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</row>
        <row r="156"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O156">
            <v>0</v>
          </cell>
          <cell r="P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I157">
            <v>0</v>
          </cell>
          <cell r="J157">
            <v>0</v>
          </cell>
          <cell r="K157">
            <v>0</v>
          </cell>
          <cell r="M157">
            <v>0</v>
          </cell>
          <cell r="O157">
            <v>0</v>
          </cell>
          <cell r="P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</row>
        <row r="158">
          <cell r="I158">
            <v>0</v>
          </cell>
          <cell r="J158">
            <v>0</v>
          </cell>
          <cell r="K158">
            <v>0</v>
          </cell>
          <cell r="M158">
            <v>0</v>
          </cell>
          <cell r="O158">
            <v>0</v>
          </cell>
          <cell r="P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</row>
        <row r="159"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O159">
            <v>0</v>
          </cell>
          <cell r="P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</row>
        <row r="160"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O160">
            <v>0</v>
          </cell>
          <cell r="P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</row>
        <row r="161"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O161">
            <v>0</v>
          </cell>
          <cell r="P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</row>
        <row r="162"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O162">
            <v>0</v>
          </cell>
          <cell r="P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</row>
        <row r="163"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O163">
            <v>0</v>
          </cell>
          <cell r="P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</row>
        <row r="164"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O164">
            <v>0</v>
          </cell>
          <cell r="P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</row>
        <row r="165"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O165">
            <v>0</v>
          </cell>
          <cell r="P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</row>
        <row r="166"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O166">
            <v>0</v>
          </cell>
          <cell r="P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</row>
        <row r="167">
          <cell r="I167">
            <v>0</v>
          </cell>
          <cell r="J167">
            <v>0</v>
          </cell>
          <cell r="K167">
            <v>0</v>
          </cell>
          <cell r="M167">
            <v>0</v>
          </cell>
          <cell r="O167">
            <v>0</v>
          </cell>
          <cell r="P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</row>
        <row r="168"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O168">
            <v>0</v>
          </cell>
          <cell r="P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</row>
        <row r="169"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O169">
            <v>0</v>
          </cell>
          <cell r="P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</row>
        <row r="170"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O170">
            <v>0</v>
          </cell>
          <cell r="P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</row>
        <row r="171">
          <cell r="I171">
            <v>0</v>
          </cell>
          <cell r="J171">
            <v>0</v>
          </cell>
          <cell r="K171">
            <v>0</v>
          </cell>
          <cell r="M171">
            <v>0</v>
          </cell>
          <cell r="O171">
            <v>0</v>
          </cell>
          <cell r="P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</row>
        <row r="172">
          <cell r="I172">
            <v>0</v>
          </cell>
          <cell r="J172">
            <v>0</v>
          </cell>
          <cell r="K172">
            <v>0</v>
          </cell>
          <cell r="M172">
            <v>0</v>
          </cell>
          <cell r="O172">
            <v>0</v>
          </cell>
          <cell r="P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</row>
        <row r="173">
          <cell r="I173">
            <v>0</v>
          </cell>
          <cell r="J173">
            <v>0</v>
          </cell>
          <cell r="K173">
            <v>0</v>
          </cell>
          <cell r="M173">
            <v>0</v>
          </cell>
          <cell r="O173">
            <v>0</v>
          </cell>
          <cell r="P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</row>
        <row r="174">
          <cell r="I174">
            <v>0</v>
          </cell>
          <cell r="J174">
            <v>0</v>
          </cell>
          <cell r="K174">
            <v>0</v>
          </cell>
          <cell r="M174">
            <v>0</v>
          </cell>
          <cell r="O174">
            <v>0</v>
          </cell>
          <cell r="P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</row>
        <row r="175"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O175">
            <v>0</v>
          </cell>
          <cell r="P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</row>
        <row r="176">
          <cell r="I176">
            <v>0</v>
          </cell>
          <cell r="J176">
            <v>0</v>
          </cell>
          <cell r="K176">
            <v>0</v>
          </cell>
          <cell r="M176">
            <v>0</v>
          </cell>
          <cell r="O176">
            <v>0</v>
          </cell>
          <cell r="P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</row>
        <row r="177">
          <cell r="I177">
            <v>0</v>
          </cell>
          <cell r="J177">
            <v>0</v>
          </cell>
          <cell r="K177">
            <v>0</v>
          </cell>
          <cell r="M177">
            <v>0</v>
          </cell>
          <cell r="O177">
            <v>0</v>
          </cell>
          <cell r="P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</row>
        <row r="178">
          <cell r="I178">
            <v>0</v>
          </cell>
          <cell r="J178">
            <v>0</v>
          </cell>
          <cell r="K178">
            <v>0</v>
          </cell>
          <cell r="M178">
            <v>0</v>
          </cell>
          <cell r="O178">
            <v>0</v>
          </cell>
          <cell r="P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</row>
        <row r="179">
          <cell r="I179">
            <v>0</v>
          </cell>
          <cell r="J179">
            <v>0</v>
          </cell>
          <cell r="K179">
            <v>0</v>
          </cell>
          <cell r="M179">
            <v>0</v>
          </cell>
          <cell r="O179">
            <v>0</v>
          </cell>
          <cell r="P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</row>
        <row r="180"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O180">
            <v>0</v>
          </cell>
          <cell r="P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</row>
        <row r="181"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O181">
            <v>0</v>
          </cell>
          <cell r="P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</row>
        <row r="182">
          <cell r="I182">
            <v>0</v>
          </cell>
          <cell r="J182">
            <v>0</v>
          </cell>
          <cell r="K182">
            <v>0</v>
          </cell>
          <cell r="M182">
            <v>0</v>
          </cell>
          <cell r="O182">
            <v>0</v>
          </cell>
          <cell r="P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</row>
        <row r="183"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O183">
            <v>0</v>
          </cell>
          <cell r="P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</row>
        <row r="184">
          <cell r="I184">
            <v>0</v>
          </cell>
          <cell r="J184">
            <v>0</v>
          </cell>
          <cell r="K184">
            <v>0</v>
          </cell>
          <cell r="M184">
            <v>0</v>
          </cell>
          <cell r="O184">
            <v>0</v>
          </cell>
          <cell r="P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</row>
        <row r="185"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O185">
            <v>0</v>
          </cell>
          <cell r="P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</row>
        <row r="186"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O186">
            <v>0</v>
          </cell>
          <cell r="P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</row>
        <row r="187"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O187">
            <v>0</v>
          </cell>
          <cell r="P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</row>
        <row r="188">
          <cell r="I188">
            <v>0</v>
          </cell>
          <cell r="J188">
            <v>0</v>
          </cell>
          <cell r="K188">
            <v>0</v>
          </cell>
          <cell r="M188">
            <v>0</v>
          </cell>
          <cell r="O188">
            <v>0</v>
          </cell>
          <cell r="P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</row>
        <row r="189">
          <cell r="I189">
            <v>0</v>
          </cell>
          <cell r="J189">
            <v>0</v>
          </cell>
          <cell r="K189">
            <v>0</v>
          </cell>
          <cell r="M189">
            <v>0</v>
          </cell>
          <cell r="O189">
            <v>0</v>
          </cell>
          <cell r="P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</row>
        <row r="190"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O190">
            <v>0</v>
          </cell>
          <cell r="P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</row>
        <row r="191">
          <cell r="I191">
            <v>0</v>
          </cell>
          <cell r="J191">
            <v>0</v>
          </cell>
          <cell r="K191">
            <v>0</v>
          </cell>
          <cell r="M191">
            <v>0</v>
          </cell>
          <cell r="O191">
            <v>0</v>
          </cell>
          <cell r="P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</row>
        <row r="192"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O192">
            <v>0</v>
          </cell>
          <cell r="P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</row>
        <row r="193"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O193">
            <v>0</v>
          </cell>
          <cell r="P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</row>
        <row r="194"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O194">
            <v>0</v>
          </cell>
          <cell r="P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</row>
        <row r="195"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O195">
            <v>0</v>
          </cell>
          <cell r="P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</row>
        <row r="196">
          <cell r="I196">
            <v>0</v>
          </cell>
          <cell r="J196">
            <v>0</v>
          </cell>
          <cell r="K196">
            <v>0</v>
          </cell>
          <cell r="M196">
            <v>0</v>
          </cell>
          <cell r="O196">
            <v>0</v>
          </cell>
          <cell r="P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</row>
        <row r="197"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O197">
            <v>0</v>
          </cell>
          <cell r="P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</row>
        <row r="198"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O198">
            <v>0</v>
          </cell>
          <cell r="P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</row>
        <row r="199"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O199">
            <v>0</v>
          </cell>
          <cell r="P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</row>
        <row r="200">
          <cell r="I200">
            <v>0</v>
          </cell>
          <cell r="J200">
            <v>0</v>
          </cell>
          <cell r="K200">
            <v>0</v>
          </cell>
          <cell r="M200">
            <v>0</v>
          </cell>
          <cell r="O200">
            <v>0</v>
          </cell>
          <cell r="P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</row>
        <row r="201"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O201">
            <v>0</v>
          </cell>
          <cell r="P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</row>
        <row r="202"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O202">
            <v>0</v>
          </cell>
          <cell r="P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</row>
        <row r="203"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O203">
            <v>0</v>
          </cell>
          <cell r="P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</row>
        <row r="204">
          <cell r="I204">
            <v>0</v>
          </cell>
          <cell r="J204">
            <v>0</v>
          </cell>
          <cell r="K204">
            <v>0</v>
          </cell>
          <cell r="M204">
            <v>0</v>
          </cell>
          <cell r="O204">
            <v>0</v>
          </cell>
          <cell r="P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</row>
        <row r="205">
          <cell r="I205">
            <v>0</v>
          </cell>
          <cell r="J205">
            <v>0</v>
          </cell>
          <cell r="K205">
            <v>0</v>
          </cell>
          <cell r="M205">
            <v>0</v>
          </cell>
          <cell r="O205">
            <v>0</v>
          </cell>
          <cell r="P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</row>
        <row r="206">
          <cell r="I206">
            <v>0</v>
          </cell>
          <cell r="J206">
            <v>0</v>
          </cell>
          <cell r="K206">
            <v>0</v>
          </cell>
          <cell r="M206">
            <v>0</v>
          </cell>
          <cell r="O206">
            <v>0</v>
          </cell>
          <cell r="P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</row>
        <row r="207">
          <cell r="I207">
            <v>0</v>
          </cell>
          <cell r="J207">
            <v>0</v>
          </cell>
          <cell r="K207">
            <v>0</v>
          </cell>
          <cell r="M207">
            <v>0</v>
          </cell>
          <cell r="O207">
            <v>0</v>
          </cell>
          <cell r="P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</row>
        <row r="208">
          <cell r="I208">
            <v>0</v>
          </cell>
          <cell r="J208">
            <v>0</v>
          </cell>
          <cell r="K208">
            <v>0</v>
          </cell>
          <cell r="M208">
            <v>0</v>
          </cell>
          <cell r="O208">
            <v>0</v>
          </cell>
          <cell r="P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</row>
        <row r="209">
          <cell r="I209">
            <v>0</v>
          </cell>
          <cell r="J209">
            <v>0</v>
          </cell>
          <cell r="K209">
            <v>0</v>
          </cell>
          <cell r="M209">
            <v>0</v>
          </cell>
          <cell r="O209">
            <v>0</v>
          </cell>
          <cell r="P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</row>
        <row r="210">
          <cell r="I210">
            <v>0</v>
          </cell>
          <cell r="J210">
            <v>0</v>
          </cell>
          <cell r="K210">
            <v>0</v>
          </cell>
          <cell r="M210">
            <v>0</v>
          </cell>
          <cell r="O210">
            <v>0</v>
          </cell>
          <cell r="P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</row>
        <row r="211">
          <cell r="I211">
            <v>0</v>
          </cell>
          <cell r="J211">
            <v>0</v>
          </cell>
          <cell r="K211">
            <v>0</v>
          </cell>
          <cell r="M211">
            <v>0</v>
          </cell>
          <cell r="O211">
            <v>0</v>
          </cell>
          <cell r="P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</row>
        <row r="212"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O212">
            <v>0</v>
          </cell>
          <cell r="P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</row>
        <row r="213"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O213">
            <v>0</v>
          </cell>
          <cell r="P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</row>
        <row r="214">
          <cell r="I214">
            <v>0</v>
          </cell>
          <cell r="J214">
            <v>0</v>
          </cell>
          <cell r="K214">
            <v>0</v>
          </cell>
          <cell r="M214">
            <v>0</v>
          </cell>
          <cell r="O214">
            <v>0</v>
          </cell>
          <cell r="P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</row>
        <row r="215">
          <cell r="I215">
            <v>0</v>
          </cell>
          <cell r="J215">
            <v>0</v>
          </cell>
          <cell r="K215">
            <v>0</v>
          </cell>
          <cell r="M215">
            <v>0</v>
          </cell>
          <cell r="O215">
            <v>0</v>
          </cell>
          <cell r="P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</row>
        <row r="216">
          <cell r="I216">
            <v>0</v>
          </cell>
          <cell r="J216">
            <v>0</v>
          </cell>
          <cell r="K216">
            <v>0</v>
          </cell>
          <cell r="M216">
            <v>0</v>
          </cell>
          <cell r="O216">
            <v>0</v>
          </cell>
          <cell r="P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</row>
        <row r="217">
          <cell r="I217">
            <v>0</v>
          </cell>
          <cell r="J217">
            <v>0</v>
          </cell>
          <cell r="K217">
            <v>0</v>
          </cell>
          <cell r="M217">
            <v>0</v>
          </cell>
          <cell r="O217">
            <v>0</v>
          </cell>
          <cell r="P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</row>
        <row r="218">
          <cell r="I218">
            <v>0</v>
          </cell>
          <cell r="J218">
            <v>0</v>
          </cell>
          <cell r="K218">
            <v>0</v>
          </cell>
          <cell r="M218">
            <v>0</v>
          </cell>
          <cell r="O218">
            <v>0</v>
          </cell>
          <cell r="P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</row>
        <row r="219">
          <cell r="I219">
            <v>0</v>
          </cell>
          <cell r="J219">
            <v>0</v>
          </cell>
          <cell r="K219">
            <v>0</v>
          </cell>
          <cell r="M219">
            <v>0</v>
          </cell>
          <cell r="O219">
            <v>0</v>
          </cell>
          <cell r="P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</row>
        <row r="220"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O220">
            <v>0</v>
          </cell>
          <cell r="P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</row>
        <row r="221"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O221">
            <v>0</v>
          </cell>
          <cell r="P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</row>
        <row r="222"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O222">
            <v>0</v>
          </cell>
          <cell r="P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</row>
        <row r="223"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O223">
            <v>0</v>
          </cell>
          <cell r="P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</row>
        <row r="224">
          <cell r="I224">
            <v>0</v>
          </cell>
          <cell r="J224">
            <v>0</v>
          </cell>
          <cell r="K224">
            <v>0</v>
          </cell>
          <cell r="M224">
            <v>0</v>
          </cell>
          <cell r="O224">
            <v>0</v>
          </cell>
          <cell r="P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</row>
        <row r="225">
          <cell r="I225">
            <v>0</v>
          </cell>
          <cell r="J225">
            <v>0</v>
          </cell>
          <cell r="K225">
            <v>0</v>
          </cell>
          <cell r="M225">
            <v>0</v>
          </cell>
          <cell r="O225">
            <v>0</v>
          </cell>
          <cell r="P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</row>
        <row r="226"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O226">
            <v>0</v>
          </cell>
          <cell r="P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</row>
        <row r="227"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O227">
            <v>0</v>
          </cell>
          <cell r="P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</row>
        <row r="228"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O228">
            <v>0</v>
          </cell>
          <cell r="P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</row>
        <row r="229">
          <cell r="I229">
            <v>0</v>
          </cell>
          <cell r="J229">
            <v>0</v>
          </cell>
          <cell r="K229">
            <v>0</v>
          </cell>
          <cell r="M229">
            <v>0</v>
          </cell>
          <cell r="O229">
            <v>0</v>
          </cell>
          <cell r="P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</row>
        <row r="230"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O230">
            <v>0</v>
          </cell>
          <cell r="P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</row>
        <row r="231"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O231">
            <v>0</v>
          </cell>
          <cell r="P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</row>
        <row r="232"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O232">
            <v>0</v>
          </cell>
          <cell r="P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</row>
        <row r="233">
          <cell r="I233">
            <v>0</v>
          </cell>
          <cell r="J233">
            <v>0</v>
          </cell>
          <cell r="K233">
            <v>0</v>
          </cell>
          <cell r="M233">
            <v>0</v>
          </cell>
          <cell r="O233">
            <v>0</v>
          </cell>
          <cell r="P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</row>
        <row r="234">
          <cell r="I234">
            <v>0</v>
          </cell>
          <cell r="J234">
            <v>0</v>
          </cell>
          <cell r="K234">
            <v>0</v>
          </cell>
          <cell r="M234">
            <v>0</v>
          </cell>
          <cell r="O234">
            <v>0</v>
          </cell>
          <cell r="P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</row>
        <row r="235">
          <cell r="I235">
            <v>0</v>
          </cell>
          <cell r="J235">
            <v>0</v>
          </cell>
          <cell r="K235">
            <v>0</v>
          </cell>
          <cell r="M235">
            <v>0</v>
          </cell>
          <cell r="O235">
            <v>0</v>
          </cell>
          <cell r="P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</row>
        <row r="236">
          <cell r="I236">
            <v>0</v>
          </cell>
          <cell r="J236">
            <v>0</v>
          </cell>
          <cell r="K236">
            <v>0</v>
          </cell>
          <cell r="M236">
            <v>0</v>
          </cell>
          <cell r="O236">
            <v>0</v>
          </cell>
          <cell r="P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</row>
        <row r="237">
          <cell r="I237">
            <v>0</v>
          </cell>
          <cell r="J237">
            <v>0</v>
          </cell>
          <cell r="K237">
            <v>0</v>
          </cell>
          <cell r="M237">
            <v>0</v>
          </cell>
          <cell r="O237">
            <v>0</v>
          </cell>
          <cell r="P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</row>
        <row r="238">
          <cell r="I238">
            <v>0</v>
          </cell>
          <cell r="J238">
            <v>0</v>
          </cell>
          <cell r="K238">
            <v>0</v>
          </cell>
          <cell r="M238">
            <v>0</v>
          </cell>
          <cell r="O238">
            <v>0</v>
          </cell>
          <cell r="P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</row>
        <row r="239">
          <cell r="I239">
            <v>0</v>
          </cell>
          <cell r="J239">
            <v>0</v>
          </cell>
          <cell r="K239">
            <v>0</v>
          </cell>
          <cell r="M239">
            <v>0</v>
          </cell>
          <cell r="O239">
            <v>0</v>
          </cell>
          <cell r="P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</row>
        <row r="240">
          <cell r="I240">
            <v>0</v>
          </cell>
          <cell r="J240">
            <v>0</v>
          </cell>
          <cell r="K240">
            <v>0</v>
          </cell>
          <cell r="M240">
            <v>0</v>
          </cell>
          <cell r="O240">
            <v>0</v>
          </cell>
          <cell r="P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</row>
        <row r="241"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O241">
            <v>0</v>
          </cell>
          <cell r="P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</row>
        <row r="242"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O242">
            <v>0</v>
          </cell>
          <cell r="P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</row>
        <row r="243"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O243">
            <v>0</v>
          </cell>
          <cell r="P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</row>
        <row r="244"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O244">
            <v>0</v>
          </cell>
          <cell r="P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</row>
        <row r="245">
          <cell r="I245">
            <v>0</v>
          </cell>
          <cell r="J245">
            <v>0</v>
          </cell>
          <cell r="K245">
            <v>0</v>
          </cell>
          <cell r="M245">
            <v>0</v>
          </cell>
          <cell r="O245">
            <v>0</v>
          </cell>
          <cell r="P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</row>
        <row r="246">
          <cell r="I246">
            <v>0</v>
          </cell>
          <cell r="J246">
            <v>0</v>
          </cell>
          <cell r="K246">
            <v>0</v>
          </cell>
          <cell r="M246">
            <v>0</v>
          </cell>
          <cell r="O246">
            <v>0</v>
          </cell>
          <cell r="P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</row>
        <row r="247">
          <cell r="I247">
            <v>0</v>
          </cell>
          <cell r="J247">
            <v>0</v>
          </cell>
          <cell r="K247">
            <v>0</v>
          </cell>
          <cell r="M247">
            <v>0</v>
          </cell>
          <cell r="O247">
            <v>0</v>
          </cell>
          <cell r="P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</row>
        <row r="248">
          <cell r="I248">
            <v>0</v>
          </cell>
          <cell r="J248">
            <v>0</v>
          </cell>
          <cell r="K248">
            <v>0</v>
          </cell>
          <cell r="M248">
            <v>0</v>
          </cell>
          <cell r="O248">
            <v>0</v>
          </cell>
          <cell r="P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</row>
        <row r="249">
          <cell r="I249">
            <v>0</v>
          </cell>
          <cell r="J249">
            <v>0</v>
          </cell>
          <cell r="K249">
            <v>0</v>
          </cell>
          <cell r="M249">
            <v>0</v>
          </cell>
          <cell r="O249">
            <v>0</v>
          </cell>
          <cell r="P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I250">
            <v>0</v>
          </cell>
          <cell r="J250">
            <v>0</v>
          </cell>
          <cell r="K250">
            <v>0</v>
          </cell>
          <cell r="M250">
            <v>0</v>
          </cell>
          <cell r="O250">
            <v>0</v>
          </cell>
          <cell r="P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I251">
            <v>0</v>
          </cell>
          <cell r="J251">
            <v>0</v>
          </cell>
          <cell r="K251">
            <v>0</v>
          </cell>
          <cell r="M251">
            <v>0</v>
          </cell>
          <cell r="O251">
            <v>0</v>
          </cell>
          <cell r="P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I252">
            <v>0</v>
          </cell>
          <cell r="J252">
            <v>0</v>
          </cell>
          <cell r="K252">
            <v>0</v>
          </cell>
          <cell r="M252">
            <v>0</v>
          </cell>
          <cell r="O252">
            <v>0</v>
          </cell>
          <cell r="P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I253">
            <v>0</v>
          </cell>
          <cell r="J253">
            <v>0</v>
          </cell>
          <cell r="K253">
            <v>0</v>
          </cell>
          <cell r="M253">
            <v>0</v>
          </cell>
          <cell r="O253">
            <v>0</v>
          </cell>
          <cell r="P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I254">
            <v>0</v>
          </cell>
          <cell r="J254">
            <v>0</v>
          </cell>
          <cell r="K254">
            <v>0</v>
          </cell>
          <cell r="M254">
            <v>0</v>
          </cell>
          <cell r="O254">
            <v>0</v>
          </cell>
          <cell r="P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I255">
            <v>0</v>
          </cell>
          <cell r="J255">
            <v>0</v>
          </cell>
          <cell r="K255">
            <v>0</v>
          </cell>
          <cell r="M255">
            <v>0</v>
          </cell>
          <cell r="O255">
            <v>0</v>
          </cell>
          <cell r="P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I256">
            <v>0</v>
          </cell>
          <cell r="J256">
            <v>0</v>
          </cell>
          <cell r="K256">
            <v>0</v>
          </cell>
          <cell r="M256">
            <v>0</v>
          </cell>
          <cell r="O256">
            <v>0</v>
          </cell>
          <cell r="P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I257">
            <v>0</v>
          </cell>
          <cell r="J257">
            <v>0</v>
          </cell>
          <cell r="K257">
            <v>0</v>
          </cell>
          <cell r="M257">
            <v>0</v>
          </cell>
          <cell r="O257">
            <v>0</v>
          </cell>
          <cell r="P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I258">
            <v>0</v>
          </cell>
          <cell r="J258">
            <v>0</v>
          </cell>
          <cell r="K258">
            <v>0</v>
          </cell>
          <cell r="M258">
            <v>0</v>
          </cell>
          <cell r="O258">
            <v>0</v>
          </cell>
          <cell r="P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</row>
        <row r="259">
          <cell r="I259">
            <v>0</v>
          </cell>
          <cell r="J259">
            <v>0</v>
          </cell>
          <cell r="K259">
            <v>0</v>
          </cell>
          <cell r="M259">
            <v>0</v>
          </cell>
          <cell r="O259">
            <v>0</v>
          </cell>
          <cell r="P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</row>
        <row r="260">
          <cell r="I260">
            <v>0</v>
          </cell>
          <cell r="J260">
            <v>0</v>
          </cell>
          <cell r="K260">
            <v>0</v>
          </cell>
          <cell r="M260">
            <v>0</v>
          </cell>
          <cell r="O260">
            <v>0</v>
          </cell>
          <cell r="P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</row>
        <row r="261">
          <cell r="I261">
            <v>0</v>
          </cell>
          <cell r="J261">
            <v>0</v>
          </cell>
          <cell r="K261">
            <v>0</v>
          </cell>
          <cell r="M261">
            <v>0</v>
          </cell>
          <cell r="O261">
            <v>0</v>
          </cell>
          <cell r="P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</row>
        <row r="262">
          <cell r="I262">
            <v>0</v>
          </cell>
          <cell r="J262">
            <v>0</v>
          </cell>
          <cell r="K262">
            <v>0</v>
          </cell>
          <cell r="M262">
            <v>0</v>
          </cell>
          <cell r="O262">
            <v>0</v>
          </cell>
          <cell r="P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</row>
        <row r="263">
          <cell r="I263">
            <v>0</v>
          </cell>
          <cell r="J263">
            <v>0</v>
          </cell>
          <cell r="K263">
            <v>0</v>
          </cell>
          <cell r="M263">
            <v>0</v>
          </cell>
          <cell r="O263">
            <v>0</v>
          </cell>
          <cell r="P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</row>
        <row r="264">
          <cell r="I264">
            <v>0</v>
          </cell>
          <cell r="J264">
            <v>0</v>
          </cell>
          <cell r="K264">
            <v>0</v>
          </cell>
          <cell r="M264">
            <v>0</v>
          </cell>
          <cell r="O264">
            <v>0</v>
          </cell>
          <cell r="P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</row>
        <row r="265">
          <cell r="I265">
            <v>0</v>
          </cell>
          <cell r="J265">
            <v>0</v>
          </cell>
          <cell r="K265">
            <v>0</v>
          </cell>
          <cell r="M265">
            <v>0</v>
          </cell>
          <cell r="O265">
            <v>0</v>
          </cell>
          <cell r="P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</row>
        <row r="266">
          <cell r="I266">
            <v>0</v>
          </cell>
          <cell r="J266">
            <v>0</v>
          </cell>
          <cell r="K266">
            <v>0</v>
          </cell>
          <cell r="M266">
            <v>0</v>
          </cell>
          <cell r="O266">
            <v>0</v>
          </cell>
          <cell r="P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</row>
        <row r="267">
          <cell r="I267">
            <v>0</v>
          </cell>
          <cell r="J267">
            <v>0</v>
          </cell>
          <cell r="K267">
            <v>0</v>
          </cell>
          <cell r="M267">
            <v>0</v>
          </cell>
          <cell r="O267">
            <v>0</v>
          </cell>
          <cell r="P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</row>
        <row r="268">
          <cell r="I268">
            <v>0</v>
          </cell>
          <cell r="J268">
            <v>0</v>
          </cell>
          <cell r="K268">
            <v>0</v>
          </cell>
          <cell r="M268">
            <v>0</v>
          </cell>
          <cell r="O268">
            <v>0</v>
          </cell>
          <cell r="P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</row>
        <row r="269">
          <cell r="I269">
            <v>0</v>
          </cell>
          <cell r="J269">
            <v>0</v>
          </cell>
          <cell r="K269">
            <v>0</v>
          </cell>
          <cell r="M269">
            <v>0</v>
          </cell>
          <cell r="O269">
            <v>0</v>
          </cell>
          <cell r="P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</row>
        <row r="270">
          <cell r="I270">
            <v>0</v>
          </cell>
          <cell r="J270">
            <v>0</v>
          </cell>
          <cell r="K270">
            <v>0</v>
          </cell>
          <cell r="M270">
            <v>0</v>
          </cell>
          <cell r="O270">
            <v>0</v>
          </cell>
          <cell r="P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1">
          <cell r="I271">
            <v>0</v>
          </cell>
          <cell r="J271">
            <v>0</v>
          </cell>
          <cell r="K271">
            <v>0</v>
          </cell>
          <cell r="M271">
            <v>0</v>
          </cell>
          <cell r="O271">
            <v>0</v>
          </cell>
          <cell r="P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</row>
        <row r="272">
          <cell r="I272">
            <v>0</v>
          </cell>
          <cell r="J272">
            <v>0</v>
          </cell>
          <cell r="K272">
            <v>0</v>
          </cell>
          <cell r="M272">
            <v>0</v>
          </cell>
          <cell r="O272">
            <v>0</v>
          </cell>
          <cell r="P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</row>
        <row r="273">
          <cell r="I273">
            <v>0</v>
          </cell>
          <cell r="J273">
            <v>0</v>
          </cell>
          <cell r="K273">
            <v>0</v>
          </cell>
          <cell r="M273">
            <v>0</v>
          </cell>
          <cell r="O273">
            <v>0</v>
          </cell>
          <cell r="P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</row>
        <row r="274">
          <cell r="I274">
            <v>0</v>
          </cell>
          <cell r="J274">
            <v>0</v>
          </cell>
          <cell r="K274">
            <v>0</v>
          </cell>
          <cell r="M274">
            <v>0</v>
          </cell>
          <cell r="O274">
            <v>0</v>
          </cell>
          <cell r="P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</row>
        <row r="275">
          <cell r="I275">
            <v>0</v>
          </cell>
          <cell r="J275">
            <v>0</v>
          </cell>
          <cell r="K275">
            <v>0</v>
          </cell>
          <cell r="M275">
            <v>0</v>
          </cell>
          <cell r="O275">
            <v>0</v>
          </cell>
          <cell r="P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</row>
        <row r="276">
          <cell r="I276">
            <v>0</v>
          </cell>
          <cell r="J276">
            <v>0</v>
          </cell>
          <cell r="K276">
            <v>0</v>
          </cell>
          <cell r="M276">
            <v>0</v>
          </cell>
          <cell r="O276">
            <v>0</v>
          </cell>
          <cell r="P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</row>
        <row r="277">
          <cell r="I277">
            <v>0</v>
          </cell>
          <cell r="J277">
            <v>0</v>
          </cell>
          <cell r="K277">
            <v>0</v>
          </cell>
          <cell r="M277">
            <v>0</v>
          </cell>
          <cell r="O277">
            <v>0</v>
          </cell>
          <cell r="P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</row>
        <row r="278">
          <cell r="I278">
            <v>0</v>
          </cell>
          <cell r="J278">
            <v>0</v>
          </cell>
          <cell r="K278">
            <v>0</v>
          </cell>
          <cell r="M278">
            <v>0</v>
          </cell>
          <cell r="O278">
            <v>0</v>
          </cell>
          <cell r="P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</row>
        <row r="279">
          <cell r="I279">
            <v>0</v>
          </cell>
          <cell r="J279">
            <v>0</v>
          </cell>
          <cell r="K279">
            <v>0</v>
          </cell>
          <cell r="M279">
            <v>0</v>
          </cell>
          <cell r="O279">
            <v>0</v>
          </cell>
          <cell r="P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</row>
        <row r="280">
          <cell r="I280">
            <v>0</v>
          </cell>
          <cell r="J280">
            <v>0</v>
          </cell>
          <cell r="K280">
            <v>0</v>
          </cell>
          <cell r="M280">
            <v>0</v>
          </cell>
          <cell r="O280">
            <v>0</v>
          </cell>
          <cell r="P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</row>
        <row r="281">
          <cell r="I281">
            <v>0</v>
          </cell>
          <cell r="J281">
            <v>0</v>
          </cell>
          <cell r="K281">
            <v>0</v>
          </cell>
          <cell r="M281">
            <v>0</v>
          </cell>
          <cell r="O281">
            <v>0</v>
          </cell>
          <cell r="P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</row>
        <row r="282">
          <cell r="I282">
            <v>0</v>
          </cell>
          <cell r="J282">
            <v>0</v>
          </cell>
          <cell r="K282">
            <v>0</v>
          </cell>
          <cell r="M282">
            <v>0</v>
          </cell>
          <cell r="O282">
            <v>0</v>
          </cell>
          <cell r="P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</row>
        <row r="283">
          <cell r="I283">
            <v>0</v>
          </cell>
          <cell r="J283">
            <v>0</v>
          </cell>
          <cell r="K283">
            <v>0</v>
          </cell>
          <cell r="M283">
            <v>0</v>
          </cell>
          <cell r="O283">
            <v>0</v>
          </cell>
          <cell r="P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</row>
        <row r="284">
          <cell r="I284">
            <v>0</v>
          </cell>
          <cell r="J284">
            <v>0</v>
          </cell>
          <cell r="K284">
            <v>0</v>
          </cell>
          <cell r="M284">
            <v>0</v>
          </cell>
          <cell r="O284">
            <v>0</v>
          </cell>
          <cell r="P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</row>
        <row r="285">
          <cell r="I285">
            <v>0</v>
          </cell>
          <cell r="J285">
            <v>0</v>
          </cell>
          <cell r="K285">
            <v>0</v>
          </cell>
          <cell r="M285">
            <v>0</v>
          </cell>
          <cell r="O285">
            <v>0</v>
          </cell>
          <cell r="P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</row>
        <row r="286">
          <cell r="I286">
            <v>0</v>
          </cell>
          <cell r="J286">
            <v>0</v>
          </cell>
          <cell r="K286">
            <v>0</v>
          </cell>
          <cell r="M286">
            <v>0</v>
          </cell>
          <cell r="O286">
            <v>0</v>
          </cell>
          <cell r="P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</row>
        <row r="287">
          <cell r="I287">
            <v>0</v>
          </cell>
          <cell r="J287">
            <v>0</v>
          </cell>
          <cell r="K287">
            <v>0</v>
          </cell>
          <cell r="M287">
            <v>0</v>
          </cell>
          <cell r="O287">
            <v>0</v>
          </cell>
          <cell r="P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</row>
        <row r="288">
          <cell r="I288">
            <v>0</v>
          </cell>
          <cell r="J288">
            <v>0</v>
          </cell>
          <cell r="K288">
            <v>0</v>
          </cell>
          <cell r="M288">
            <v>0</v>
          </cell>
          <cell r="O288">
            <v>0</v>
          </cell>
          <cell r="P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</row>
        <row r="289">
          <cell r="I289">
            <v>0</v>
          </cell>
          <cell r="J289">
            <v>0</v>
          </cell>
          <cell r="K289">
            <v>0</v>
          </cell>
          <cell r="M289">
            <v>0</v>
          </cell>
          <cell r="O289">
            <v>0</v>
          </cell>
          <cell r="P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</row>
        <row r="290">
          <cell r="I290">
            <v>0</v>
          </cell>
          <cell r="J290">
            <v>0</v>
          </cell>
          <cell r="K290">
            <v>0</v>
          </cell>
          <cell r="M290">
            <v>0</v>
          </cell>
          <cell r="O290">
            <v>0</v>
          </cell>
          <cell r="P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</row>
        <row r="291">
          <cell r="I291">
            <v>0</v>
          </cell>
          <cell r="J291">
            <v>0</v>
          </cell>
          <cell r="K291">
            <v>0</v>
          </cell>
          <cell r="M291">
            <v>0</v>
          </cell>
          <cell r="O291">
            <v>0</v>
          </cell>
          <cell r="P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</row>
        <row r="292">
          <cell r="I292">
            <v>0</v>
          </cell>
          <cell r="J292">
            <v>0</v>
          </cell>
          <cell r="K292">
            <v>0</v>
          </cell>
          <cell r="M292">
            <v>0</v>
          </cell>
          <cell r="O292">
            <v>0</v>
          </cell>
          <cell r="P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</row>
        <row r="293">
          <cell r="I293">
            <v>0</v>
          </cell>
          <cell r="J293">
            <v>0</v>
          </cell>
          <cell r="K293">
            <v>0</v>
          </cell>
          <cell r="M293">
            <v>0</v>
          </cell>
          <cell r="O293">
            <v>0</v>
          </cell>
          <cell r="P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</row>
        <row r="294">
          <cell r="I294">
            <v>0</v>
          </cell>
          <cell r="J294">
            <v>0</v>
          </cell>
          <cell r="K294">
            <v>0</v>
          </cell>
          <cell r="M294">
            <v>0</v>
          </cell>
          <cell r="O294">
            <v>0</v>
          </cell>
          <cell r="P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</row>
        <row r="295">
          <cell r="I295">
            <v>0</v>
          </cell>
          <cell r="J295">
            <v>0</v>
          </cell>
          <cell r="K295">
            <v>0</v>
          </cell>
          <cell r="M295">
            <v>0</v>
          </cell>
          <cell r="O295">
            <v>0</v>
          </cell>
          <cell r="P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</row>
        <row r="296">
          <cell r="I296">
            <v>0</v>
          </cell>
          <cell r="J296">
            <v>0</v>
          </cell>
          <cell r="K296">
            <v>0</v>
          </cell>
          <cell r="M296">
            <v>0</v>
          </cell>
          <cell r="O296">
            <v>0</v>
          </cell>
          <cell r="P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</row>
        <row r="297">
          <cell r="I297">
            <v>0</v>
          </cell>
          <cell r="J297">
            <v>0</v>
          </cell>
          <cell r="K297">
            <v>0</v>
          </cell>
          <cell r="M297">
            <v>0</v>
          </cell>
          <cell r="O297">
            <v>0</v>
          </cell>
          <cell r="P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</row>
        <row r="298">
          <cell r="I298">
            <v>0</v>
          </cell>
          <cell r="J298">
            <v>0</v>
          </cell>
          <cell r="K298">
            <v>0</v>
          </cell>
          <cell r="M298">
            <v>0</v>
          </cell>
          <cell r="O298">
            <v>0</v>
          </cell>
          <cell r="P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</row>
        <row r="299">
          <cell r="I299">
            <v>0</v>
          </cell>
          <cell r="J299">
            <v>0</v>
          </cell>
          <cell r="K299">
            <v>0</v>
          </cell>
          <cell r="M299">
            <v>0</v>
          </cell>
          <cell r="O299">
            <v>0</v>
          </cell>
          <cell r="P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</row>
        <row r="300">
          <cell r="I300">
            <v>0</v>
          </cell>
          <cell r="J300">
            <v>0</v>
          </cell>
          <cell r="K300">
            <v>0</v>
          </cell>
          <cell r="M300">
            <v>0</v>
          </cell>
          <cell r="O300">
            <v>0</v>
          </cell>
          <cell r="P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</row>
        <row r="301">
          <cell r="I301">
            <v>0</v>
          </cell>
          <cell r="J301">
            <v>0</v>
          </cell>
          <cell r="K301">
            <v>0</v>
          </cell>
          <cell r="M301">
            <v>0</v>
          </cell>
          <cell r="O301">
            <v>0</v>
          </cell>
          <cell r="P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</row>
        <row r="302">
          <cell r="I302">
            <v>0</v>
          </cell>
          <cell r="J302">
            <v>0</v>
          </cell>
          <cell r="K302">
            <v>0</v>
          </cell>
          <cell r="M302">
            <v>0</v>
          </cell>
          <cell r="O302">
            <v>0</v>
          </cell>
          <cell r="P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</row>
        <row r="303">
          <cell r="I303">
            <v>0</v>
          </cell>
          <cell r="J303">
            <v>0</v>
          </cell>
          <cell r="K303">
            <v>0</v>
          </cell>
          <cell r="M303">
            <v>0</v>
          </cell>
          <cell r="O303">
            <v>0</v>
          </cell>
          <cell r="P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</row>
        <row r="304">
          <cell r="I304">
            <v>0</v>
          </cell>
          <cell r="J304">
            <v>0</v>
          </cell>
          <cell r="K304">
            <v>0</v>
          </cell>
          <cell r="M304">
            <v>0</v>
          </cell>
          <cell r="O304">
            <v>0</v>
          </cell>
          <cell r="P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</row>
        <row r="305">
          <cell r="I305">
            <v>0</v>
          </cell>
          <cell r="J305">
            <v>0</v>
          </cell>
          <cell r="K305">
            <v>0</v>
          </cell>
          <cell r="M305">
            <v>0</v>
          </cell>
          <cell r="O305">
            <v>0</v>
          </cell>
          <cell r="P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</row>
        <row r="306">
          <cell r="I306">
            <v>0</v>
          </cell>
          <cell r="J306">
            <v>0</v>
          </cell>
          <cell r="K306">
            <v>0</v>
          </cell>
          <cell r="M306">
            <v>0</v>
          </cell>
          <cell r="O306">
            <v>0</v>
          </cell>
          <cell r="P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</row>
        <row r="307">
          <cell r="I307">
            <v>0</v>
          </cell>
          <cell r="J307">
            <v>0</v>
          </cell>
          <cell r="K307">
            <v>0</v>
          </cell>
          <cell r="M307">
            <v>0</v>
          </cell>
          <cell r="O307">
            <v>0</v>
          </cell>
          <cell r="P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</row>
        <row r="308">
          <cell r="I308">
            <v>0</v>
          </cell>
          <cell r="J308">
            <v>0</v>
          </cell>
          <cell r="K308">
            <v>0</v>
          </cell>
          <cell r="M308">
            <v>0</v>
          </cell>
          <cell r="O308">
            <v>0</v>
          </cell>
          <cell r="P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</row>
        <row r="309">
          <cell r="I309">
            <v>0</v>
          </cell>
          <cell r="J309">
            <v>0</v>
          </cell>
          <cell r="K309">
            <v>0</v>
          </cell>
          <cell r="M309">
            <v>0</v>
          </cell>
          <cell r="O309">
            <v>0</v>
          </cell>
          <cell r="P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</row>
        <row r="310">
          <cell r="I310">
            <v>0</v>
          </cell>
          <cell r="J310">
            <v>0</v>
          </cell>
          <cell r="K310">
            <v>0</v>
          </cell>
          <cell r="M310">
            <v>0</v>
          </cell>
          <cell r="O310">
            <v>0</v>
          </cell>
          <cell r="P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</row>
        <row r="311">
          <cell r="I311">
            <v>0</v>
          </cell>
          <cell r="J311">
            <v>0</v>
          </cell>
          <cell r="K311">
            <v>0</v>
          </cell>
          <cell r="M311">
            <v>0</v>
          </cell>
          <cell r="O311">
            <v>0</v>
          </cell>
          <cell r="P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</row>
        <row r="312">
          <cell r="I312">
            <v>0</v>
          </cell>
          <cell r="J312">
            <v>0</v>
          </cell>
          <cell r="K312">
            <v>0</v>
          </cell>
          <cell r="M312">
            <v>0</v>
          </cell>
          <cell r="O312">
            <v>0</v>
          </cell>
          <cell r="P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</row>
        <row r="313">
          <cell r="I313">
            <v>0</v>
          </cell>
          <cell r="J313">
            <v>0</v>
          </cell>
          <cell r="K313">
            <v>0</v>
          </cell>
          <cell r="M313">
            <v>0</v>
          </cell>
          <cell r="O313">
            <v>0</v>
          </cell>
          <cell r="P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</row>
        <row r="314">
          <cell r="I314">
            <v>0</v>
          </cell>
          <cell r="J314">
            <v>0</v>
          </cell>
          <cell r="K314">
            <v>0</v>
          </cell>
          <cell r="M314">
            <v>0</v>
          </cell>
          <cell r="O314">
            <v>0</v>
          </cell>
          <cell r="P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</row>
        <row r="315">
          <cell r="I315">
            <v>0</v>
          </cell>
          <cell r="J315">
            <v>0</v>
          </cell>
          <cell r="K315">
            <v>0</v>
          </cell>
          <cell r="M315">
            <v>0</v>
          </cell>
          <cell r="O315">
            <v>0</v>
          </cell>
          <cell r="P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</row>
        <row r="316">
          <cell r="I316">
            <v>0</v>
          </cell>
          <cell r="J316">
            <v>0</v>
          </cell>
          <cell r="K316">
            <v>0</v>
          </cell>
          <cell r="M316">
            <v>0</v>
          </cell>
          <cell r="O316">
            <v>0</v>
          </cell>
          <cell r="P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</row>
        <row r="317">
          <cell r="I317">
            <v>0</v>
          </cell>
          <cell r="J317">
            <v>0</v>
          </cell>
          <cell r="K317">
            <v>0</v>
          </cell>
          <cell r="M317">
            <v>0</v>
          </cell>
          <cell r="O317">
            <v>0</v>
          </cell>
          <cell r="P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</row>
        <row r="318">
          <cell r="I318">
            <v>0</v>
          </cell>
          <cell r="J318">
            <v>0</v>
          </cell>
          <cell r="K318">
            <v>0</v>
          </cell>
          <cell r="M318">
            <v>0</v>
          </cell>
          <cell r="O318">
            <v>0</v>
          </cell>
          <cell r="P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</row>
        <row r="319">
          <cell r="I319">
            <v>0</v>
          </cell>
          <cell r="J319">
            <v>0</v>
          </cell>
          <cell r="K319">
            <v>0</v>
          </cell>
          <cell r="M319">
            <v>0</v>
          </cell>
          <cell r="O319">
            <v>0</v>
          </cell>
          <cell r="P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</row>
        <row r="320">
          <cell r="I320">
            <v>0</v>
          </cell>
          <cell r="J320">
            <v>0</v>
          </cell>
          <cell r="K320">
            <v>0</v>
          </cell>
          <cell r="M320">
            <v>0</v>
          </cell>
          <cell r="O320">
            <v>0</v>
          </cell>
          <cell r="P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</row>
        <row r="321">
          <cell r="I321">
            <v>0</v>
          </cell>
          <cell r="J321">
            <v>0</v>
          </cell>
          <cell r="K321">
            <v>0</v>
          </cell>
          <cell r="M321">
            <v>0</v>
          </cell>
          <cell r="O321">
            <v>0</v>
          </cell>
          <cell r="P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</row>
        <row r="322">
          <cell r="I322">
            <v>0</v>
          </cell>
          <cell r="J322">
            <v>0</v>
          </cell>
          <cell r="K322">
            <v>0</v>
          </cell>
          <cell r="M322">
            <v>0</v>
          </cell>
          <cell r="O322">
            <v>0</v>
          </cell>
          <cell r="P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</row>
        <row r="323">
          <cell r="I323">
            <v>0</v>
          </cell>
          <cell r="J323">
            <v>0</v>
          </cell>
          <cell r="K323">
            <v>0</v>
          </cell>
          <cell r="M323">
            <v>0</v>
          </cell>
          <cell r="O323">
            <v>0</v>
          </cell>
          <cell r="P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</row>
        <row r="324">
          <cell r="I324">
            <v>0</v>
          </cell>
          <cell r="J324">
            <v>0</v>
          </cell>
          <cell r="K324">
            <v>0</v>
          </cell>
          <cell r="M324">
            <v>0</v>
          </cell>
          <cell r="O324">
            <v>0</v>
          </cell>
          <cell r="P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</row>
        <row r="325">
          <cell r="I325">
            <v>0</v>
          </cell>
          <cell r="J325">
            <v>0</v>
          </cell>
          <cell r="K325">
            <v>0</v>
          </cell>
          <cell r="M325">
            <v>0</v>
          </cell>
          <cell r="O325">
            <v>0</v>
          </cell>
          <cell r="P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</row>
        <row r="326">
          <cell r="I326">
            <v>0</v>
          </cell>
          <cell r="J326">
            <v>0</v>
          </cell>
          <cell r="K326">
            <v>0</v>
          </cell>
          <cell r="M326">
            <v>0</v>
          </cell>
          <cell r="O326">
            <v>0</v>
          </cell>
          <cell r="P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</row>
        <row r="327">
          <cell r="I327">
            <v>0</v>
          </cell>
          <cell r="J327">
            <v>0</v>
          </cell>
          <cell r="K327">
            <v>0</v>
          </cell>
          <cell r="M327">
            <v>0</v>
          </cell>
          <cell r="O327">
            <v>0</v>
          </cell>
          <cell r="P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</row>
        <row r="328">
          <cell r="I328">
            <v>0</v>
          </cell>
          <cell r="J328">
            <v>0</v>
          </cell>
          <cell r="K328">
            <v>0</v>
          </cell>
          <cell r="M328">
            <v>0</v>
          </cell>
          <cell r="O328">
            <v>0</v>
          </cell>
          <cell r="P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</row>
        <row r="329">
          <cell r="I329">
            <v>0</v>
          </cell>
          <cell r="J329">
            <v>0</v>
          </cell>
          <cell r="K329">
            <v>0</v>
          </cell>
          <cell r="M329">
            <v>0</v>
          </cell>
          <cell r="O329">
            <v>0</v>
          </cell>
          <cell r="P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</row>
        <row r="330">
          <cell r="I330">
            <v>0</v>
          </cell>
          <cell r="J330">
            <v>0</v>
          </cell>
          <cell r="K330">
            <v>0</v>
          </cell>
          <cell r="M330">
            <v>0</v>
          </cell>
          <cell r="O330">
            <v>0</v>
          </cell>
          <cell r="P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</row>
        <row r="331">
          <cell r="I331">
            <v>0</v>
          </cell>
          <cell r="J331">
            <v>0</v>
          </cell>
          <cell r="K331">
            <v>0</v>
          </cell>
          <cell r="M331">
            <v>0</v>
          </cell>
          <cell r="O331">
            <v>0</v>
          </cell>
          <cell r="P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</row>
        <row r="332">
          <cell r="I332">
            <v>0</v>
          </cell>
          <cell r="J332">
            <v>0</v>
          </cell>
          <cell r="K332">
            <v>0</v>
          </cell>
          <cell r="M332">
            <v>0</v>
          </cell>
          <cell r="O332">
            <v>0</v>
          </cell>
          <cell r="P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</row>
        <row r="333">
          <cell r="I333">
            <v>0</v>
          </cell>
          <cell r="J333">
            <v>0</v>
          </cell>
          <cell r="K333">
            <v>0</v>
          </cell>
          <cell r="M333">
            <v>0</v>
          </cell>
          <cell r="O333">
            <v>0</v>
          </cell>
          <cell r="P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</row>
        <row r="334">
          <cell r="I334">
            <v>0</v>
          </cell>
          <cell r="J334">
            <v>0</v>
          </cell>
          <cell r="K334">
            <v>0</v>
          </cell>
          <cell r="M334">
            <v>0</v>
          </cell>
          <cell r="O334">
            <v>0</v>
          </cell>
          <cell r="P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</row>
        <row r="335">
          <cell r="I335">
            <v>0</v>
          </cell>
          <cell r="J335">
            <v>0</v>
          </cell>
          <cell r="K335">
            <v>0</v>
          </cell>
          <cell r="M335">
            <v>0</v>
          </cell>
          <cell r="O335">
            <v>0</v>
          </cell>
          <cell r="P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</row>
        <row r="336">
          <cell r="I336">
            <v>0</v>
          </cell>
          <cell r="J336">
            <v>0</v>
          </cell>
          <cell r="K336">
            <v>0</v>
          </cell>
          <cell r="M336">
            <v>0</v>
          </cell>
          <cell r="O336">
            <v>0</v>
          </cell>
          <cell r="P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</row>
        <row r="337">
          <cell r="I337">
            <v>0</v>
          </cell>
          <cell r="J337">
            <v>0</v>
          </cell>
          <cell r="K337">
            <v>0</v>
          </cell>
          <cell r="M337">
            <v>0</v>
          </cell>
          <cell r="O337">
            <v>0</v>
          </cell>
          <cell r="P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</row>
        <row r="338">
          <cell r="I338">
            <v>0</v>
          </cell>
          <cell r="J338">
            <v>0</v>
          </cell>
          <cell r="K338">
            <v>0</v>
          </cell>
          <cell r="M338">
            <v>0</v>
          </cell>
          <cell r="O338">
            <v>0</v>
          </cell>
          <cell r="P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</row>
        <row r="339">
          <cell r="I339">
            <v>0</v>
          </cell>
          <cell r="J339">
            <v>0</v>
          </cell>
          <cell r="K339">
            <v>0</v>
          </cell>
          <cell r="M339">
            <v>0</v>
          </cell>
          <cell r="O339">
            <v>0</v>
          </cell>
          <cell r="P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</row>
        <row r="340">
          <cell r="I340">
            <v>0</v>
          </cell>
          <cell r="J340">
            <v>0</v>
          </cell>
          <cell r="K340">
            <v>0</v>
          </cell>
          <cell r="M340">
            <v>0</v>
          </cell>
          <cell r="O340">
            <v>0</v>
          </cell>
          <cell r="P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</row>
        <row r="341">
          <cell r="I341">
            <v>0</v>
          </cell>
          <cell r="J341">
            <v>0</v>
          </cell>
          <cell r="K341">
            <v>0</v>
          </cell>
          <cell r="M341">
            <v>0</v>
          </cell>
          <cell r="O341">
            <v>0</v>
          </cell>
          <cell r="P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</row>
        <row r="342">
          <cell r="I342">
            <v>0</v>
          </cell>
          <cell r="J342">
            <v>0</v>
          </cell>
          <cell r="K342">
            <v>0</v>
          </cell>
          <cell r="M342">
            <v>0</v>
          </cell>
          <cell r="O342">
            <v>0</v>
          </cell>
          <cell r="P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</row>
        <row r="343">
          <cell r="I343">
            <v>0</v>
          </cell>
          <cell r="J343">
            <v>0</v>
          </cell>
          <cell r="K343">
            <v>0</v>
          </cell>
          <cell r="M343">
            <v>0</v>
          </cell>
          <cell r="O343">
            <v>0</v>
          </cell>
          <cell r="P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</row>
        <row r="344">
          <cell r="I344">
            <v>0</v>
          </cell>
          <cell r="J344">
            <v>0</v>
          </cell>
          <cell r="K344">
            <v>0</v>
          </cell>
          <cell r="M344">
            <v>0</v>
          </cell>
          <cell r="O344">
            <v>0</v>
          </cell>
          <cell r="P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</row>
        <row r="345">
          <cell r="I345">
            <v>0</v>
          </cell>
          <cell r="J345">
            <v>0</v>
          </cell>
          <cell r="K345">
            <v>0</v>
          </cell>
          <cell r="M345">
            <v>0</v>
          </cell>
          <cell r="O345">
            <v>0</v>
          </cell>
          <cell r="P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</row>
        <row r="346">
          <cell r="I346">
            <v>0</v>
          </cell>
          <cell r="J346">
            <v>0</v>
          </cell>
          <cell r="K346">
            <v>0</v>
          </cell>
          <cell r="M346">
            <v>0</v>
          </cell>
          <cell r="O346">
            <v>0</v>
          </cell>
          <cell r="P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</row>
        <row r="347">
          <cell r="I347">
            <v>0</v>
          </cell>
          <cell r="J347">
            <v>0</v>
          </cell>
          <cell r="K347">
            <v>0</v>
          </cell>
          <cell r="M347">
            <v>0</v>
          </cell>
          <cell r="O347">
            <v>0</v>
          </cell>
          <cell r="P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</row>
        <row r="348">
          <cell r="I348">
            <v>0</v>
          </cell>
          <cell r="J348">
            <v>0</v>
          </cell>
          <cell r="K348">
            <v>0</v>
          </cell>
          <cell r="M348">
            <v>0</v>
          </cell>
          <cell r="O348">
            <v>0</v>
          </cell>
          <cell r="P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</row>
        <row r="349">
          <cell r="I349">
            <v>0</v>
          </cell>
          <cell r="J349">
            <v>0</v>
          </cell>
          <cell r="K349">
            <v>0</v>
          </cell>
          <cell r="M349">
            <v>0</v>
          </cell>
          <cell r="O349">
            <v>0</v>
          </cell>
          <cell r="P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</row>
        <row r="350">
          <cell r="I350">
            <v>0</v>
          </cell>
          <cell r="J350">
            <v>0</v>
          </cell>
          <cell r="K350">
            <v>0</v>
          </cell>
          <cell r="M350">
            <v>0</v>
          </cell>
          <cell r="O350">
            <v>0</v>
          </cell>
          <cell r="P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</row>
        <row r="351">
          <cell r="I351">
            <v>0</v>
          </cell>
          <cell r="J351">
            <v>0</v>
          </cell>
          <cell r="K351">
            <v>0</v>
          </cell>
          <cell r="M351">
            <v>0</v>
          </cell>
          <cell r="O351">
            <v>0</v>
          </cell>
          <cell r="P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</row>
        <row r="352">
          <cell r="I352">
            <v>0</v>
          </cell>
          <cell r="J352">
            <v>0</v>
          </cell>
          <cell r="K352">
            <v>0</v>
          </cell>
          <cell r="M352">
            <v>0</v>
          </cell>
          <cell r="O352">
            <v>0</v>
          </cell>
          <cell r="P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</row>
        <row r="353">
          <cell r="I353">
            <v>0</v>
          </cell>
          <cell r="J353">
            <v>0</v>
          </cell>
          <cell r="K353">
            <v>0</v>
          </cell>
          <cell r="M353">
            <v>0</v>
          </cell>
          <cell r="O353">
            <v>0</v>
          </cell>
          <cell r="P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</row>
        <row r="354">
          <cell r="I354">
            <v>0</v>
          </cell>
          <cell r="J354">
            <v>0</v>
          </cell>
          <cell r="K354">
            <v>0</v>
          </cell>
          <cell r="M354">
            <v>0</v>
          </cell>
          <cell r="O354">
            <v>0</v>
          </cell>
          <cell r="P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</row>
        <row r="355">
          <cell r="I355">
            <v>0</v>
          </cell>
          <cell r="J355">
            <v>0</v>
          </cell>
          <cell r="K355">
            <v>0</v>
          </cell>
          <cell r="M355">
            <v>0</v>
          </cell>
          <cell r="O355">
            <v>0</v>
          </cell>
          <cell r="P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</row>
        <row r="356">
          <cell r="I356">
            <v>0</v>
          </cell>
          <cell r="J356">
            <v>0</v>
          </cell>
          <cell r="K356">
            <v>0</v>
          </cell>
          <cell r="M356">
            <v>0</v>
          </cell>
          <cell r="O356">
            <v>0</v>
          </cell>
          <cell r="P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</row>
        <row r="357">
          <cell r="I357">
            <v>0</v>
          </cell>
          <cell r="J357">
            <v>0</v>
          </cell>
          <cell r="K357">
            <v>0</v>
          </cell>
          <cell r="M357">
            <v>0</v>
          </cell>
          <cell r="O357">
            <v>0</v>
          </cell>
          <cell r="P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</row>
        <row r="358">
          <cell r="I358">
            <v>0</v>
          </cell>
          <cell r="J358">
            <v>0</v>
          </cell>
          <cell r="K358">
            <v>0</v>
          </cell>
          <cell r="M358">
            <v>0</v>
          </cell>
          <cell r="O358">
            <v>0</v>
          </cell>
          <cell r="P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</row>
        <row r="359">
          <cell r="I359">
            <v>0</v>
          </cell>
          <cell r="J359">
            <v>0</v>
          </cell>
          <cell r="K359">
            <v>0</v>
          </cell>
          <cell r="M359">
            <v>0</v>
          </cell>
          <cell r="O359">
            <v>0</v>
          </cell>
          <cell r="P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</row>
        <row r="360">
          <cell r="I360">
            <v>0</v>
          </cell>
          <cell r="J360">
            <v>0</v>
          </cell>
          <cell r="K360">
            <v>0</v>
          </cell>
          <cell r="M360">
            <v>0</v>
          </cell>
          <cell r="O360">
            <v>0</v>
          </cell>
          <cell r="P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</row>
        <row r="361">
          <cell r="I361">
            <v>0</v>
          </cell>
          <cell r="J361">
            <v>0</v>
          </cell>
          <cell r="K361">
            <v>0</v>
          </cell>
          <cell r="M361">
            <v>0</v>
          </cell>
          <cell r="O361">
            <v>0</v>
          </cell>
          <cell r="P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</row>
        <row r="362">
          <cell r="I362">
            <v>0</v>
          </cell>
          <cell r="J362">
            <v>0</v>
          </cell>
          <cell r="K362">
            <v>0</v>
          </cell>
          <cell r="M362">
            <v>0</v>
          </cell>
          <cell r="O362">
            <v>0</v>
          </cell>
          <cell r="P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</row>
        <row r="363">
          <cell r="I363">
            <v>0</v>
          </cell>
          <cell r="J363">
            <v>0</v>
          </cell>
          <cell r="K363">
            <v>0</v>
          </cell>
          <cell r="M363">
            <v>0</v>
          </cell>
          <cell r="O363">
            <v>0</v>
          </cell>
          <cell r="P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</row>
        <row r="364">
          <cell r="I364">
            <v>0</v>
          </cell>
          <cell r="J364">
            <v>0</v>
          </cell>
          <cell r="K364">
            <v>0</v>
          </cell>
          <cell r="M364">
            <v>0</v>
          </cell>
          <cell r="O364">
            <v>0</v>
          </cell>
          <cell r="P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</row>
        <row r="365">
          <cell r="I365">
            <v>0</v>
          </cell>
          <cell r="J365">
            <v>0</v>
          </cell>
          <cell r="K365">
            <v>0</v>
          </cell>
          <cell r="M365">
            <v>0</v>
          </cell>
          <cell r="O365">
            <v>0</v>
          </cell>
          <cell r="P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</row>
        <row r="366">
          <cell r="I366">
            <v>0</v>
          </cell>
          <cell r="J366">
            <v>0</v>
          </cell>
          <cell r="K366">
            <v>0</v>
          </cell>
          <cell r="M366">
            <v>0</v>
          </cell>
          <cell r="O366">
            <v>0</v>
          </cell>
          <cell r="P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</row>
        <row r="367">
          <cell r="I367">
            <v>0</v>
          </cell>
          <cell r="J367">
            <v>0</v>
          </cell>
          <cell r="K367">
            <v>0</v>
          </cell>
          <cell r="M367">
            <v>0</v>
          </cell>
          <cell r="O367">
            <v>0</v>
          </cell>
          <cell r="P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</row>
        <row r="368">
          <cell r="I368">
            <v>0</v>
          </cell>
          <cell r="J368">
            <v>0</v>
          </cell>
          <cell r="K368">
            <v>0</v>
          </cell>
          <cell r="M368">
            <v>0</v>
          </cell>
          <cell r="O368">
            <v>0</v>
          </cell>
          <cell r="P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</row>
        <row r="369">
          <cell r="I369">
            <v>0</v>
          </cell>
          <cell r="J369">
            <v>0</v>
          </cell>
          <cell r="K369">
            <v>0</v>
          </cell>
          <cell r="M369">
            <v>0</v>
          </cell>
          <cell r="O369">
            <v>0</v>
          </cell>
          <cell r="P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</row>
        <row r="370">
          <cell r="I370">
            <v>0</v>
          </cell>
          <cell r="J370">
            <v>0</v>
          </cell>
          <cell r="K370">
            <v>0</v>
          </cell>
          <cell r="M370">
            <v>0</v>
          </cell>
          <cell r="O370">
            <v>0</v>
          </cell>
          <cell r="P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</row>
        <row r="371">
          <cell r="I371">
            <v>0</v>
          </cell>
          <cell r="J371">
            <v>0</v>
          </cell>
          <cell r="K371">
            <v>0</v>
          </cell>
          <cell r="M371">
            <v>0</v>
          </cell>
          <cell r="O371">
            <v>0</v>
          </cell>
          <cell r="P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</row>
        <row r="372">
          <cell r="I372">
            <v>0</v>
          </cell>
          <cell r="J372">
            <v>0</v>
          </cell>
          <cell r="K372">
            <v>0</v>
          </cell>
          <cell r="M372">
            <v>0</v>
          </cell>
          <cell r="O372">
            <v>0</v>
          </cell>
          <cell r="P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</row>
        <row r="373">
          <cell r="I373">
            <v>0</v>
          </cell>
          <cell r="J373">
            <v>0</v>
          </cell>
          <cell r="K373">
            <v>0</v>
          </cell>
          <cell r="M373">
            <v>0</v>
          </cell>
          <cell r="O373">
            <v>0</v>
          </cell>
          <cell r="P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</row>
        <row r="374">
          <cell r="I374">
            <v>0</v>
          </cell>
          <cell r="J374">
            <v>0</v>
          </cell>
          <cell r="K374">
            <v>0</v>
          </cell>
          <cell r="M374">
            <v>0</v>
          </cell>
          <cell r="O374">
            <v>0</v>
          </cell>
          <cell r="P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</row>
        <row r="375">
          <cell r="I375">
            <v>0</v>
          </cell>
          <cell r="J375">
            <v>0</v>
          </cell>
          <cell r="K375">
            <v>0</v>
          </cell>
          <cell r="M375">
            <v>0</v>
          </cell>
          <cell r="O375">
            <v>0</v>
          </cell>
          <cell r="P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</row>
        <row r="376">
          <cell r="I376">
            <v>0</v>
          </cell>
          <cell r="J376">
            <v>0</v>
          </cell>
          <cell r="K376">
            <v>0</v>
          </cell>
          <cell r="M376">
            <v>0</v>
          </cell>
          <cell r="O376">
            <v>0</v>
          </cell>
          <cell r="P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</row>
        <row r="377">
          <cell r="I377">
            <v>0</v>
          </cell>
          <cell r="J377">
            <v>0</v>
          </cell>
          <cell r="K377">
            <v>0</v>
          </cell>
          <cell r="M377">
            <v>0</v>
          </cell>
          <cell r="O377">
            <v>0</v>
          </cell>
          <cell r="P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</row>
        <row r="378">
          <cell r="I378">
            <v>0</v>
          </cell>
          <cell r="J378">
            <v>0</v>
          </cell>
          <cell r="K378">
            <v>0</v>
          </cell>
          <cell r="M378">
            <v>0</v>
          </cell>
          <cell r="O378">
            <v>0</v>
          </cell>
          <cell r="P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</row>
        <row r="379">
          <cell r="I379">
            <v>0</v>
          </cell>
          <cell r="J379">
            <v>0</v>
          </cell>
          <cell r="K379">
            <v>0</v>
          </cell>
          <cell r="M379">
            <v>0</v>
          </cell>
          <cell r="O379">
            <v>0</v>
          </cell>
          <cell r="P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</row>
        <row r="380">
          <cell r="I380">
            <v>0</v>
          </cell>
          <cell r="J380">
            <v>0</v>
          </cell>
          <cell r="K380">
            <v>0</v>
          </cell>
          <cell r="M380">
            <v>0</v>
          </cell>
          <cell r="O380">
            <v>0</v>
          </cell>
          <cell r="P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</row>
        <row r="381">
          <cell r="I381">
            <v>0</v>
          </cell>
          <cell r="J381">
            <v>0</v>
          </cell>
          <cell r="K381">
            <v>0</v>
          </cell>
          <cell r="M381">
            <v>0</v>
          </cell>
          <cell r="O381">
            <v>0</v>
          </cell>
          <cell r="P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</row>
        <row r="382">
          <cell r="I382">
            <v>0</v>
          </cell>
          <cell r="J382">
            <v>0</v>
          </cell>
          <cell r="K382">
            <v>0</v>
          </cell>
          <cell r="M382">
            <v>0</v>
          </cell>
          <cell r="O382">
            <v>0</v>
          </cell>
          <cell r="P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</row>
        <row r="383">
          <cell r="I383">
            <v>0</v>
          </cell>
          <cell r="J383">
            <v>0</v>
          </cell>
          <cell r="K383">
            <v>0</v>
          </cell>
          <cell r="M383">
            <v>0</v>
          </cell>
          <cell r="O383">
            <v>0</v>
          </cell>
          <cell r="P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</row>
        <row r="384">
          <cell r="I384">
            <v>0</v>
          </cell>
          <cell r="J384">
            <v>0</v>
          </cell>
          <cell r="K384">
            <v>0</v>
          </cell>
          <cell r="M384">
            <v>0</v>
          </cell>
          <cell r="O384">
            <v>0</v>
          </cell>
          <cell r="P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</row>
        <row r="385">
          <cell r="I385">
            <v>0</v>
          </cell>
          <cell r="J385">
            <v>0</v>
          </cell>
          <cell r="K385">
            <v>0</v>
          </cell>
          <cell r="M385">
            <v>0</v>
          </cell>
          <cell r="O385">
            <v>0</v>
          </cell>
          <cell r="P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</row>
        <row r="386">
          <cell r="I386">
            <v>0</v>
          </cell>
          <cell r="J386">
            <v>0</v>
          </cell>
          <cell r="K386">
            <v>0</v>
          </cell>
          <cell r="M386">
            <v>0</v>
          </cell>
          <cell r="O386">
            <v>0</v>
          </cell>
          <cell r="P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</row>
        <row r="387">
          <cell r="I387">
            <v>0</v>
          </cell>
          <cell r="J387">
            <v>0</v>
          </cell>
          <cell r="K387">
            <v>0</v>
          </cell>
          <cell r="M387">
            <v>0</v>
          </cell>
          <cell r="O387">
            <v>0</v>
          </cell>
          <cell r="P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</row>
        <row r="388">
          <cell r="I388">
            <v>0</v>
          </cell>
          <cell r="J388">
            <v>0</v>
          </cell>
          <cell r="K388">
            <v>0</v>
          </cell>
          <cell r="M388">
            <v>0</v>
          </cell>
          <cell r="O388">
            <v>0</v>
          </cell>
          <cell r="P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</row>
        <row r="389">
          <cell r="I389">
            <v>0</v>
          </cell>
          <cell r="J389">
            <v>0</v>
          </cell>
          <cell r="K389">
            <v>0</v>
          </cell>
          <cell r="M389">
            <v>0</v>
          </cell>
          <cell r="O389">
            <v>0</v>
          </cell>
          <cell r="P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</row>
        <row r="390">
          <cell r="I390">
            <v>0</v>
          </cell>
          <cell r="J390">
            <v>0</v>
          </cell>
          <cell r="K390">
            <v>0</v>
          </cell>
          <cell r="M390">
            <v>0</v>
          </cell>
          <cell r="O390">
            <v>0</v>
          </cell>
          <cell r="P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</row>
        <row r="391">
          <cell r="I391">
            <v>0</v>
          </cell>
          <cell r="J391">
            <v>0</v>
          </cell>
          <cell r="K391">
            <v>0</v>
          </cell>
          <cell r="M391">
            <v>0</v>
          </cell>
          <cell r="O391">
            <v>0</v>
          </cell>
          <cell r="P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</row>
        <row r="392">
          <cell r="I392">
            <v>0</v>
          </cell>
          <cell r="J392">
            <v>0</v>
          </cell>
          <cell r="K392">
            <v>0</v>
          </cell>
          <cell r="M392">
            <v>0</v>
          </cell>
          <cell r="O392">
            <v>0</v>
          </cell>
          <cell r="P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</row>
        <row r="393">
          <cell r="I393">
            <v>0</v>
          </cell>
          <cell r="J393">
            <v>0</v>
          </cell>
          <cell r="K393">
            <v>0</v>
          </cell>
          <cell r="M393">
            <v>0</v>
          </cell>
          <cell r="O393">
            <v>0</v>
          </cell>
          <cell r="P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</row>
        <row r="394">
          <cell r="I394">
            <v>0</v>
          </cell>
          <cell r="J394">
            <v>0</v>
          </cell>
          <cell r="K394">
            <v>0</v>
          </cell>
          <cell r="M394">
            <v>0</v>
          </cell>
          <cell r="O394">
            <v>0</v>
          </cell>
          <cell r="P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</row>
        <row r="395">
          <cell r="I395">
            <v>0</v>
          </cell>
          <cell r="J395">
            <v>0</v>
          </cell>
          <cell r="K395">
            <v>0</v>
          </cell>
          <cell r="M395">
            <v>0</v>
          </cell>
          <cell r="O395">
            <v>0</v>
          </cell>
          <cell r="P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</row>
        <row r="396">
          <cell r="I396">
            <v>0</v>
          </cell>
          <cell r="J396">
            <v>0</v>
          </cell>
          <cell r="K396">
            <v>0</v>
          </cell>
          <cell r="M396">
            <v>0</v>
          </cell>
          <cell r="O396">
            <v>0</v>
          </cell>
          <cell r="P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</row>
        <row r="397">
          <cell r="I397">
            <v>0</v>
          </cell>
          <cell r="J397">
            <v>0</v>
          </cell>
          <cell r="K397">
            <v>0</v>
          </cell>
          <cell r="M397">
            <v>0</v>
          </cell>
          <cell r="O397">
            <v>0</v>
          </cell>
          <cell r="P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</row>
        <row r="398">
          <cell r="I398">
            <v>0</v>
          </cell>
          <cell r="J398">
            <v>0</v>
          </cell>
          <cell r="K398">
            <v>0</v>
          </cell>
          <cell r="M398">
            <v>0</v>
          </cell>
          <cell r="O398">
            <v>0</v>
          </cell>
          <cell r="P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</row>
        <row r="399">
          <cell r="I399">
            <v>0</v>
          </cell>
          <cell r="J399">
            <v>0</v>
          </cell>
          <cell r="K399">
            <v>0</v>
          </cell>
          <cell r="M399">
            <v>0</v>
          </cell>
          <cell r="O399">
            <v>0</v>
          </cell>
          <cell r="P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</row>
        <row r="400">
          <cell r="I400">
            <v>0</v>
          </cell>
          <cell r="J400">
            <v>0</v>
          </cell>
          <cell r="K400">
            <v>0</v>
          </cell>
          <cell r="M400">
            <v>0</v>
          </cell>
          <cell r="O400">
            <v>0</v>
          </cell>
          <cell r="P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</row>
        <row r="401">
          <cell r="I401">
            <v>0</v>
          </cell>
          <cell r="J401">
            <v>0</v>
          </cell>
          <cell r="K401">
            <v>0</v>
          </cell>
          <cell r="M401">
            <v>0</v>
          </cell>
          <cell r="O401">
            <v>0</v>
          </cell>
          <cell r="P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</row>
        <row r="402">
          <cell r="I402">
            <v>0</v>
          </cell>
          <cell r="J402">
            <v>0</v>
          </cell>
          <cell r="K402">
            <v>0</v>
          </cell>
          <cell r="M402">
            <v>0</v>
          </cell>
          <cell r="O402">
            <v>0</v>
          </cell>
          <cell r="P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</row>
        <row r="403">
          <cell r="I403">
            <v>0</v>
          </cell>
          <cell r="J403">
            <v>0</v>
          </cell>
          <cell r="K403">
            <v>0</v>
          </cell>
          <cell r="M403">
            <v>0</v>
          </cell>
          <cell r="O403">
            <v>0</v>
          </cell>
          <cell r="P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</row>
        <row r="404">
          <cell r="I404">
            <v>0</v>
          </cell>
          <cell r="J404">
            <v>0</v>
          </cell>
          <cell r="K404">
            <v>0</v>
          </cell>
          <cell r="M404">
            <v>0</v>
          </cell>
          <cell r="O404">
            <v>0</v>
          </cell>
          <cell r="P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</row>
        <row r="405">
          <cell r="I405">
            <v>0</v>
          </cell>
          <cell r="J405">
            <v>0</v>
          </cell>
          <cell r="K405">
            <v>0</v>
          </cell>
          <cell r="M405">
            <v>0</v>
          </cell>
          <cell r="O405">
            <v>0</v>
          </cell>
          <cell r="P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</row>
        <row r="406"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O406">
            <v>0</v>
          </cell>
          <cell r="P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</row>
        <row r="407">
          <cell r="I407">
            <v>0</v>
          </cell>
          <cell r="J407">
            <v>0</v>
          </cell>
          <cell r="K407">
            <v>0</v>
          </cell>
          <cell r="M407">
            <v>0</v>
          </cell>
          <cell r="O407">
            <v>0</v>
          </cell>
          <cell r="P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</row>
        <row r="408">
          <cell r="I408">
            <v>0</v>
          </cell>
          <cell r="J408">
            <v>0</v>
          </cell>
          <cell r="K408">
            <v>0</v>
          </cell>
          <cell r="M408">
            <v>0</v>
          </cell>
          <cell r="O408">
            <v>0</v>
          </cell>
          <cell r="P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</row>
        <row r="409">
          <cell r="I409">
            <v>0</v>
          </cell>
          <cell r="J409">
            <v>0</v>
          </cell>
          <cell r="K409">
            <v>0</v>
          </cell>
          <cell r="M409">
            <v>0</v>
          </cell>
          <cell r="O409">
            <v>0</v>
          </cell>
          <cell r="P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</row>
        <row r="410">
          <cell r="I410">
            <v>0</v>
          </cell>
          <cell r="J410">
            <v>0</v>
          </cell>
          <cell r="K410">
            <v>0</v>
          </cell>
          <cell r="M410">
            <v>0</v>
          </cell>
          <cell r="O410">
            <v>0</v>
          </cell>
          <cell r="P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</row>
        <row r="411">
          <cell r="I411">
            <v>0</v>
          </cell>
          <cell r="J411">
            <v>0</v>
          </cell>
          <cell r="K411">
            <v>0</v>
          </cell>
          <cell r="M411">
            <v>0</v>
          </cell>
          <cell r="O411">
            <v>0</v>
          </cell>
          <cell r="P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</row>
        <row r="412">
          <cell r="I412">
            <v>0</v>
          </cell>
          <cell r="J412">
            <v>0</v>
          </cell>
          <cell r="K412">
            <v>0</v>
          </cell>
          <cell r="M412">
            <v>0</v>
          </cell>
          <cell r="O412">
            <v>0</v>
          </cell>
          <cell r="P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</row>
        <row r="413">
          <cell r="I413">
            <v>0</v>
          </cell>
          <cell r="J413">
            <v>0</v>
          </cell>
          <cell r="K413">
            <v>0</v>
          </cell>
          <cell r="M413">
            <v>0</v>
          </cell>
          <cell r="O413">
            <v>0</v>
          </cell>
          <cell r="P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</row>
        <row r="414">
          <cell r="I414">
            <v>0</v>
          </cell>
          <cell r="J414">
            <v>0</v>
          </cell>
          <cell r="K414">
            <v>0</v>
          </cell>
          <cell r="M414">
            <v>0</v>
          </cell>
          <cell r="O414">
            <v>0</v>
          </cell>
          <cell r="P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</row>
        <row r="415">
          <cell r="I415">
            <v>0</v>
          </cell>
          <cell r="J415">
            <v>0</v>
          </cell>
          <cell r="K415">
            <v>0</v>
          </cell>
          <cell r="M415">
            <v>0</v>
          </cell>
          <cell r="O415">
            <v>0</v>
          </cell>
          <cell r="P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</row>
        <row r="416">
          <cell r="I416">
            <v>0</v>
          </cell>
          <cell r="J416">
            <v>0</v>
          </cell>
          <cell r="K416">
            <v>0</v>
          </cell>
          <cell r="M416">
            <v>0</v>
          </cell>
          <cell r="O416">
            <v>0</v>
          </cell>
          <cell r="P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</row>
        <row r="417">
          <cell r="I417">
            <v>0</v>
          </cell>
          <cell r="J417">
            <v>0</v>
          </cell>
          <cell r="K417">
            <v>0</v>
          </cell>
          <cell r="M417">
            <v>0</v>
          </cell>
          <cell r="O417">
            <v>0</v>
          </cell>
          <cell r="P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</row>
        <row r="418">
          <cell r="I418">
            <v>0</v>
          </cell>
          <cell r="J418">
            <v>0</v>
          </cell>
          <cell r="K418">
            <v>0</v>
          </cell>
          <cell r="M418">
            <v>0</v>
          </cell>
          <cell r="O418">
            <v>0</v>
          </cell>
          <cell r="P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</row>
        <row r="419">
          <cell r="I419">
            <v>0</v>
          </cell>
          <cell r="J419">
            <v>0</v>
          </cell>
          <cell r="K419">
            <v>0</v>
          </cell>
          <cell r="M419">
            <v>0</v>
          </cell>
          <cell r="O419">
            <v>0</v>
          </cell>
          <cell r="P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</row>
        <row r="420">
          <cell r="I420">
            <v>0</v>
          </cell>
          <cell r="J420">
            <v>0</v>
          </cell>
          <cell r="K420">
            <v>0</v>
          </cell>
          <cell r="M420">
            <v>0</v>
          </cell>
          <cell r="O420">
            <v>0</v>
          </cell>
          <cell r="P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</row>
        <row r="421">
          <cell r="I421">
            <v>0</v>
          </cell>
          <cell r="J421">
            <v>0</v>
          </cell>
          <cell r="K421">
            <v>0</v>
          </cell>
          <cell r="M421">
            <v>0</v>
          </cell>
          <cell r="O421">
            <v>0</v>
          </cell>
          <cell r="P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</row>
        <row r="422">
          <cell r="I422">
            <v>0</v>
          </cell>
          <cell r="J422">
            <v>0</v>
          </cell>
          <cell r="K422">
            <v>0</v>
          </cell>
          <cell r="M422">
            <v>0</v>
          </cell>
          <cell r="O422">
            <v>0</v>
          </cell>
          <cell r="P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</row>
        <row r="423">
          <cell r="I423">
            <v>0</v>
          </cell>
          <cell r="J423">
            <v>0</v>
          </cell>
          <cell r="K423">
            <v>0</v>
          </cell>
          <cell r="M423">
            <v>0</v>
          </cell>
          <cell r="O423">
            <v>0</v>
          </cell>
          <cell r="P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</row>
        <row r="424">
          <cell r="I424">
            <v>0</v>
          </cell>
          <cell r="J424">
            <v>0</v>
          </cell>
          <cell r="K424">
            <v>0</v>
          </cell>
          <cell r="M424">
            <v>0</v>
          </cell>
          <cell r="O424">
            <v>0</v>
          </cell>
          <cell r="P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</row>
        <row r="425">
          <cell r="I425">
            <v>0</v>
          </cell>
          <cell r="J425">
            <v>0</v>
          </cell>
          <cell r="K425">
            <v>0</v>
          </cell>
          <cell r="M425">
            <v>0</v>
          </cell>
          <cell r="O425">
            <v>0</v>
          </cell>
          <cell r="P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</row>
        <row r="426">
          <cell r="I426">
            <v>0</v>
          </cell>
          <cell r="J426">
            <v>0</v>
          </cell>
          <cell r="K426">
            <v>0</v>
          </cell>
          <cell r="M426">
            <v>0</v>
          </cell>
          <cell r="O426">
            <v>0</v>
          </cell>
          <cell r="P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</row>
        <row r="427">
          <cell r="I427">
            <v>0</v>
          </cell>
          <cell r="J427">
            <v>0</v>
          </cell>
          <cell r="K427">
            <v>0</v>
          </cell>
          <cell r="M427">
            <v>0</v>
          </cell>
          <cell r="O427">
            <v>0</v>
          </cell>
          <cell r="P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</row>
        <row r="428">
          <cell r="I428">
            <v>0</v>
          </cell>
          <cell r="J428">
            <v>0</v>
          </cell>
          <cell r="K428">
            <v>0</v>
          </cell>
          <cell r="M428">
            <v>0</v>
          </cell>
          <cell r="O428">
            <v>0</v>
          </cell>
          <cell r="P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</row>
        <row r="429">
          <cell r="I429">
            <v>0</v>
          </cell>
          <cell r="J429">
            <v>0</v>
          </cell>
          <cell r="K429">
            <v>0</v>
          </cell>
          <cell r="M429">
            <v>0</v>
          </cell>
          <cell r="O429">
            <v>0</v>
          </cell>
          <cell r="P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</row>
        <row r="430">
          <cell r="I430">
            <v>0</v>
          </cell>
          <cell r="J430">
            <v>0</v>
          </cell>
          <cell r="K430">
            <v>0</v>
          </cell>
          <cell r="M430">
            <v>0</v>
          </cell>
          <cell r="O430">
            <v>0</v>
          </cell>
          <cell r="P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</row>
        <row r="431">
          <cell r="I431">
            <v>0</v>
          </cell>
          <cell r="J431">
            <v>0</v>
          </cell>
          <cell r="K431">
            <v>0</v>
          </cell>
          <cell r="M431">
            <v>0</v>
          </cell>
          <cell r="O431">
            <v>0</v>
          </cell>
          <cell r="P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</row>
        <row r="432">
          <cell r="I432">
            <v>0</v>
          </cell>
          <cell r="J432">
            <v>0</v>
          </cell>
          <cell r="K432">
            <v>0</v>
          </cell>
          <cell r="M432">
            <v>0</v>
          </cell>
          <cell r="O432">
            <v>0</v>
          </cell>
          <cell r="P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</row>
        <row r="433">
          <cell r="I433">
            <v>0</v>
          </cell>
          <cell r="J433">
            <v>0</v>
          </cell>
          <cell r="K433">
            <v>0</v>
          </cell>
          <cell r="M433">
            <v>0</v>
          </cell>
          <cell r="O433">
            <v>0</v>
          </cell>
          <cell r="P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</row>
        <row r="434">
          <cell r="I434">
            <v>0</v>
          </cell>
          <cell r="J434">
            <v>0</v>
          </cell>
          <cell r="K434">
            <v>0</v>
          </cell>
          <cell r="M434">
            <v>0</v>
          </cell>
          <cell r="O434">
            <v>0</v>
          </cell>
          <cell r="P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</row>
        <row r="435">
          <cell r="I435">
            <v>0</v>
          </cell>
          <cell r="J435">
            <v>0</v>
          </cell>
          <cell r="K435">
            <v>0</v>
          </cell>
          <cell r="M435">
            <v>0</v>
          </cell>
          <cell r="O435">
            <v>0</v>
          </cell>
          <cell r="P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</row>
        <row r="436">
          <cell r="I436">
            <v>0</v>
          </cell>
          <cell r="J436">
            <v>0</v>
          </cell>
          <cell r="K436">
            <v>0</v>
          </cell>
          <cell r="M436">
            <v>0</v>
          </cell>
          <cell r="O436">
            <v>0</v>
          </cell>
          <cell r="P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</row>
        <row r="437">
          <cell r="I437">
            <v>0</v>
          </cell>
          <cell r="J437">
            <v>0</v>
          </cell>
          <cell r="K437">
            <v>0</v>
          </cell>
          <cell r="M437">
            <v>0</v>
          </cell>
          <cell r="O437">
            <v>0</v>
          </cell>
          <cell r="P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</row>
        <row r="438">
          <cell r="I438">
            <v>0</v>
          </cell>
          <cell r="J438">
            <v>0</v>
          </cell>
          <cell r="K438">
            <v>0</v>
          </cell>
          <cell r="M438">
            <v>0</v>
          </cell>
          <cell r="O438">
            <v>0</v>
          </cell>
          <cell r="P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</row>
        <row r="439">
          <cell r="I439">
            <v>0</v>
          </cell>
          <cell r="J439">
            <v>0</v>
          </cell>
          <cell r="K439">
            <v>0</v>
          </cell>
          <cell r="M439">
            <v>0</v>
          </cell>
          <cell r="O439">
            <v>0</v>
          </cell>
          <cell r="P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</row>
        <row r="440">
          <cell r="I440">
            <v>0</v>
          </cell>
          <cell r="J440">
            <v>0</v>
          </cell>
          <cell r="K440">
            <v>0</v>
          </cell>
          <cell r="M440">
            <v>0</v>
          </cell>
          <cell r="O440">
            <v>0</v>
          </cell>
          <cell r="P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</row>
        <row r="441">
          <cell r="I441">
            <v>0</v>
          </cell>
          <cell r="J441">
            <v>0</v>
          </cell>
          <cell r="K441">
            <v>0</v>
          </cell>
          <cell r="M441">
            <v>0</v>
          </cell>
          <cell r="O441">
            <v>0</v>
          </cell>
          <cell r="P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</row>
        <row r="442">
          <cell r="I442">
            <v>0</v>
          </cell>
          <cell r="J442">
            <v>0</v>
          </cell>
          <cell r="K442">
            <v>0</v>
          </cell>
          <cell r="M442">
            <v>0</v>
          </cell>
          <cell r="O442">
            <v>0</v>
          </cell>
          <cell r="P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</row>
        <row r="443">
          <cell r="I443">
            <v>0</v>
          </cell>
          <cell r="J443">
            <v>0</v>
          </cell>
          <cell r="K443">
            <v>0</v>
          </cell>
          <cell r="M443">
            <v>0</v>
          </cell>
          <cell r="O443">
            <v>0</v>
          </cell>
          <cell r="P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</row>
        <row r="444">
          <cell r="I444">
            <v>0</v>
          </cell>
          <cell r="J444">
            <v>0</v>
          </cell>
          <cell r="K444">
            <v>0</v>
          </cell>
          <cell r="M444">
            <v>0</v>
          </cell>
          <cell r="O444">
            <v>0</v>
          </cell>
          <cell r="P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</row>
        <row r="445">
          <cell r="I445">
            <v>0</v>
          </cell>
          <cell r="J445">
            <v>0</v>
          </cell>
          <cell r="K445">
            <v>0</v>
          </cell>
          <cell r="M445">
            <v>0</v>
          </cell>
          <cell r="O445">
            <v>0</v>
          </cell>
          <cell r="P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</row>
        <row r="446">
          <cell r="I446">
            <v>0</v>
          </cell>
          <cell r="J446">
            <v>0</v>
          </cell>
          <cell r="K446">
            <v>0</v>
          </cell>
          <cell r="M446">
            <v>0</v>
          </cell>
          <cell r="O446">
            <v>0</v>
          </cell>
          <cell r="P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</row>
        <row r="447">
          <cell r="I447">
            <v>0</v>
          </cell>
          <cell r="J447">
            <v>0</v>
          </cell>
          <cell r="K447">
            <v>0</v>
          </cell>
          <cell r="M447">
            <v>0</v>
          </cell>
          <cell r="O447">
            <v>0</v>
          </cell>
          <cell r="P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</row>
        <row r="448">
          <cell r="I448">
            <v>0</v>
          </cell>
          <cell r="J448">
            <v>0</v>
          </cell>
          <cell r="K448">
            <v>0</v>
          </cell>
          <cell r="M448">
            <v>0</v>
          </cell>
          <cell r="O448">
            <v>0</v>
          </cell>
          <cell r="P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</row>
        <row r="449">
          <cell r="I449">
            <v>0</v>
          </cell>
          <cell r="J449">
            <v>0</v>
          </cell>
          <cell r="K449">
            <v>0</v>
          </cell>
          <cell r="M449">
            <v>0</v>
          </cell>
          <cell r="O449">
            <v>0</v>
          </cell>
          <cell r="P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</row>
        <row r="450">
          <cell r="I450">
            <v>0</v>
          </cell>
          <cell r="J450">
            <v>0</v>
          </cell>
          <cell r="K450">
            <v>0</v>
          </cell>
          <cell r="M450">
            <v>0</v>
          </cell>
          <cell r="O450">
            <v>0</v>
          </cell>
          <cell r="P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</row>
        <row r="451">
          <cell r="I451">
            <v>0</v>
          </cell>
          <cell r="J451">
            <v>0</v>
          </cell>
          <cell r="K451">
            <v>0</v>
          </cell>
          <cell r="M451">
            <v>0</v>
          </cell>
          <cell r="O451">
            <v>0</v>
          </cell>
          <cell r="P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</row>
        <row r="452">
          <cell r="I452">
            <v>0</v>
          </cell>
          <cell r="J452">
            <v>0</v>
          </cell>
          <cell r="K452">
            <v>0</v>
          </cell>
          <cell r="M452">
            <v>0</v>
          </cell>
          <cell r="O452">
            <v>0</v>
          </cell>
          <cell r="P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</row>
        <row r="453">
          <cell r="I453">
            <v>0</v>
          </cell>
          <cell r="J453">
            <v>0</v>
          </cell>
          <cell r="K453">
            <v>0</v>
          </cell>
          <cell r="M453">
            <v>0</v>
          </cell>
          <cell r="O453">
            <v>0</v>
          </cell>
          <cell r="P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</row>
        <row r="454">
          <cell r="I454">
            <v>0</v>
          </cell>
          <cell r="J454">
            <v>0</v>
          </cell>
          <cell r="K454">
            <v>0</v>
          </cell>
          <cell r="M454">
            <v>0</v>
          </cell>
          <cell r="O454">
            <v>0</v>
          </cell>
          <cell r="P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</row>
        <row r="455">
          <cell r="I455">
            <v>0</v>
          </cell>
          <cell r="J455">
            <v>0</v>
          </cell>
          <cell r="K455">
            <v>0</v>
          </cell>
          <cell r="M455">
            <v>0</v>
          </cell>
          <cell r="O455">
            <v>0</v>
          </cell>
          <cell r="P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</row>
        <row r="456">
          <cell r="I456">
            <v>0</v>
          </cell>
          <cell r="J456">
            <v>0</v>
          </cell>
          <cell r="K456">
            <v>0</v>
          </cell>
          <cell r="M456">
            <v>0</v>
          </cell>
          <cell r="O456">
            <v>0</v>
          </cell>
          <cell r="P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</row>
        <row r="457">
          <cell r="I457">
            <v>0</v>
          </cell>
          <cell r="J457">
            <v>0</v>
          </cell>
          <cell r="K457">
            <v>0</v>
          </cell>
          <cell r="M457">
            <v>0</v>
          </cell>
          <cell r="O457">
            <v>0</v>
          </cell>
          <cell r="P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</row>
        <row r="458">
          <cell r="I458">
            <v>0</v>
          </cell>
          <cell r="J458">
            <v>0</v>
          </cell>
          <cell r="K458">
            <v>0</v>
          </cell>
          <cell r="M458">
            <v>0</v>
          </cell>
          <cell r="O458">
            <v>0</v>
          </cell>
          <cell r="P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</row>
        <row r="459">
          <cell r="I459">
            <v>0</v>
          </cell>
          <cell r="J459">
            <v>0</v>
          </cell>
          <cell r="K459">
            <v>0</v>
          </cell>
          <cell r="M459">
            <v>0</v>
          </cell>
          <cell r="O459">
            <v>0</v>
          </cell>
          <cell r="P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</row>
        <row r="460">
          <cell r="I460">
            <v>0</v>
          </cell>
          <cell r="J460">
            <v>0</v>
          </cell>
          <cell r="K460">
            <v>0</v>
          </cell>
          <cell r="M460">
            <v>0</v>
          </cell>
          <cell r="O460">
            <v>0</v>
          </cell>
          <cell r="P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</row>
        <row r="461">
          <cell r="I461">
            <v>0</v>
          </cell>
          <cell r="J461">
            <v>0</v>
          </cell>
          <cell r="K461">
            <v>0</v>
          </cell>
          <cell r="M461">
            <v>0</v>
          </cell>
          <cell r="O461">
            <v>0</v>
          </cell>
          <cell r="P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</row>
        <row r="462">
          <cell r="I462">
            <v>0</v>
          </cell>
          <cell r="J462">
            <v>0</v>
          </cell>
          <cell r="K462">
            <v>0</v>
          </cell>
          <cell r="M462">
            <v>0</v>
          </cell>
          <cell r="O462">
            <v>0</v>
          </cell>
          <cell r="P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</row>
        <row r="463">
          <cell r="I463">
            <v>0</v>
          </cell>
          <cell r="J463">
            <v>0</v>
          </cell>
          <cell r="K463">
            <v>0</v>
          </cell>
          <cell r="M463">
            <v>0</v>
          </cell>
          <cell r="O463">
            <v>0</v>
          </cell>
          <cell r="P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</row>
        <row r="464">
          <cell r="I464">
            <v>0</v>
          </cell>
          <cell r="J464">
            <v>0</v>
          </cell>
          <cell r="K464">
            <v>0</v>
          </cell>
          <cell r="M464">
            <v>0</v>
          </cell>
          <cell r="O464">
            <v>0</v>
          </cell>
          <cell r="P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</row>
        <row r="465">
          <cell r="I465">
            <v>0</v>
          </cell>
          <cell r="J465">
            <v>0</v>
          </cell>
          <cell r="K465">
            <v>0</v>
          </cell>
          <cell r="M465">
            <v>0</v>
          </cell>
          <cell r="O465">
            <v>0</v>
          </cell>
          <cell r="P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</row>
        <row r="466">
          <cell r="I466">
            <v>0</v>
          </cell>
          <cell r="J466">
            <v>0</v>
          </cell>
          <cell r="K466">
            <v>0</v>
          </cell>
          <cell r="M466">
            <v>0</v>
          </cell>
          <cell r="O466">
            <v>0</v>
          </cell>
          <cell r="P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</row>
        <row r="467">
          <cell r="I467">
            <v>0</v>
          </cell>
          <cell r="J467">
            <v>0</v>
          </cell>
          <cell r="K467">
            <v>0</v>
          </cell>
          <cell r="M467">
            <v>0</v>
          </cell>
          <cell r="O467">
            <v>0</v>
          </cell>
          <cell r="P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</row>
        <row r="468">
          <cell r="I468">
            <v>0</v>
          </cell>
          <cell r="J468">
            <v>0</v>
          </cell>
          <cell r="K468">
            <v>0</v>
          </cell>
          <cell r="M468">
            <v>0</v>
          </cell>
          <cell r="O468">
            <v>0</v>
          </cell>
          <cell r="P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</row>
        <row r="469">
          <cell r="I469">
            <v>0</v>
          </cell>
          <cell r="J469">
            <v>0</v>
          </cell>
          <cell r="K469">
            <v>0</v>
          </cell>
          <cell r="M469">
            <v>0</v>
          </cell>
          <cell r="O469">
            <v>0</v>
          </cell>
          <cell r="P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</row>
        <row r="470">
          <cell r="I470">
            <v>0</v>
          </cell>
          <cell r="J470">
            <v>0</v>
          </cell>
          <cell r="K470">
            <v>0</v>
          </cell>
          <cell r="M470">
            <v>0</v>
          </cell>
          <cell r="O470">
            <v>0</v>
          </cell>
          <cell r="P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</row>
        <row r="471">
          <cell r="I471">
            <v>0</v>
          </cell>
          <cell r="J471">
            <v>0</v>
          </cell>
          <cell r="K471">
            <v>0</v>
          </cell>
          <cell r="M471">
            <v>0</v>
          </cell>
          <cell r="O471">
            <v>0</v>
          </cell>
          <cell r="P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</row>
        <row r="472">
          <cell r="I472">
            <v>0</v>
          </cell>
          <cell r="J472">
            <v>0</v>
          </cell>
          <cell r="K472">
            <v>0</v>
          </cell>
          <cell r="M472">
            <v>0</v>
          </cell>
          <cell r="O472">
            <v>0</v>
          </cell>
          <cell r="P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</row>
        <row r="473">
          <cell r="I473">
            <v>0</v>
          </cell>
          <cell r="J473">
            <v>0</v>
          </cell>
          <cell r="K473">
            <v>0</v>
          </cell>
          <cell r="M473">
            <v>0</v>
          </cell>
          <cell r="O473">
            <v>0</v>
          </cell>
          <cell r="P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</row>
        <row r="474">
          <cell r="I474">
            <v>0</v>
          </cell>
          <cell r="J474">
            <v>0</v>
          </cell>
          <cell r="K474">
            <v>0</v>
          </cell>
          <cell r="M474">
            <v>0</v>
          </cell>
          <cell r="O474">
            <v>0</v>
          </cell>
          <cell r="P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</row>
        <row r="475">
          <cell r="I475">
            <v>0</v>
          </cell>
          <cell r="J475">
            <v>0</v>
          </cell>
          <cell r="K475">
            <v>0</v>
          </cell>
          <cell r="M475">
            <v>0</v>
          </cell>
          <cell r="O475">
            <v>0</v>
          </cell>
          <cell r="P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</row>
        <row r="476">
          <cell r="I476">
            <v>0</v>
          </cell>
          <cell r="J476">
            <v>0</v>
          </cell>
          <cell r="K476">
            <v>0</v>
          </cell>
          <cell r="M476">
            <v>0</v>
          </cell>
          <cell r="O476">
            <v>0</v>
          </cell>
          <cell r="P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</row>
        <row r="477">
          <cell r="I477">
            <v>0</v>
          </cell>
          <cell r="J477">
            <v>0</v>
          </cell>
          <cell r="K477">
            <v>0</v>
          </cell>
          <cell r="M477">
            <v>0</v>
          </cell>
          <cell r="O477">
            <v>0</v>
          </cell>
          <cell r="P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</row>
        <row r="478">
          <cell r="I478">
            <v>0</v>
          </cell>
          <cell r="J478">
            <v>0</v>
          </cell>
          <cell r="K478">
            <v>0</v>
          </cell>
          <cell r="M478">
            <v>0</v>
          </cell>
          <cell r="O478">
            <v>0</v>
          </cell>
          <cell r="P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</row>
        <row r="479">
          <cell r="I479">
            <v>0</v>
          </cell>
          <cell r="J479">
            <v>0</v>
          </cell>
          <cell r="K479">
            <v>0</v>
          </cell>
          <cell r="M479">
            <v>0</v>
          </cell>
          <cell r="O479">
            <v>0</v>
          </cell>
          <cell r="P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</row>
        <row r="480">
          <cell r="I480">
            <v>0</v>
          </cell>
          <cell r="J480">
            <v>0</v>
          </cell>
          <cell r="K480">
            <v>0</v>
          </cell>
          <cell r="M480">
            <v>0</v>
          </cell>
          <cell r="O480">
            <v>0</v>
          </cell>
          <cell r="P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</row>
        <row r="481">
          <cell r="I481">
            <v>0</v>
          </cell>
          <cell r="J481">
            <v>0</v>
          </cell>
          <cell r="K481">
            <v>0</v>
          </cell>
          <cell r="M481">
            <v>0</v>
          </cell>
          <cell r="O481">
            <v>0</v>
          </cell>
          <cell r="P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</row>
        <row r="482">
          <cell r="I482">
            <v>0</v>
          </cell>
          <cell r="J482">
            <v>0</v>
          </cell>
          <cell r="K482">
            <v>0</v>
          </cell>
          <cell r="M482">
            <v>0</v>
          </cell>
          <cell r="O482">
            <v>0</v>
          </cell>
          <cell r="P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</row>
        <row r="483">
          <cell r="I483">
            <v>0</v>
          </cell>
          <cell r="J483">
            <v>0</v>
          </cell>
          <cell r="K483">
            <v>0</v>
          </cell>
          <cell r="M483">
            <v>0</v>
          </cell>
          <cell r="O483">
            <v>0</v>
          </cell>
          <cell r="P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</row>
        <row r="484">
          <cell r="I484">
            <v>0</v>
          </cell>
          <cell r="J484">
            <v>0</v>
          </cell>
          <cell r="K484">
            <v>0</v>
          </cell>
          <cell r="M484">
            <v>0</v>
          </cell>
          <cell r="O484">
            <v>0</v>
          </cell>
          <cell r="P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</row>
        <row r="485">
          <cell r="I485">
            <v>0</v>
          </cell>
          <cell r="J485">
            <v>0</v>
          </cell>
          <cell r="K485">
            <v>0</v>
          </cell>
          <cell r="M485">
            <v>0</v>
          </cell>
          <cell r="O485">
            <v>0</v>
          </cell>
          <cell r="P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</row>
        <row r="486">
          <cell r="I486">
            <v>0</v>
          </cell>
          <cell r="J486">
            <v>0</v>
          </cell>
          <cell r="K486">
            <v>0</v>
          </cell>
          <cell r="M486">
            <v>0</v>
          </cell>
          <cell r="O486">
            <v>0</v>
          </cell>
          <cell r="P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</row>
        <row r="487">
          <cell r="I487">
            <v>0</v>
          </cell>
          <cell r="J487">
            <v>0</v>
          </cell>
          <cell r="K487">
            <v>0</v>
          </cell>
          <cell r="M487">
            <v>0</v>
          </cell>
          <cell r="O487">
            <v>0</v>
          </cell>
          <cell r="P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</row>
        <row r="488">
          <cell r="I488">
            <v>0</v>
          </cell>
          <cell r="J488">
            <v>0</v>
          </cell>
          <cell r="K488">
            <v>0</v>
          </cell>
          <cell r="M488">
            <v>0</v>
          </cell>
          <cell r="O488">
            <v>0</v>
          </cell>
          <cell r="P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</row>
        <row r="489">
          <cell r="I489">
            <v>0</v>
          </cell>
          <cell r="J489">
            <v>0</v>
          </cell>
          <cell r="K489">
            <v>0</v>
          </cell>
          <cell r="M489">
            <v>0</v>
          </cell>
          <cell r="O489">
            <v>0</v>
          </cell>
          <cell r="P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</row>
        <row r="490">
          <cell r="I490">
            <v>0</v>
          </cell>
          <cell r="J490">
            <v>0</v>
          </cell>
          <cell r="K490">
            <v>0</v>
          </cell>
          <cell r="M490">
            <v>0</v>
          </cell>
          <cell r="O490">
            <v>0</v>
          </cell>
          <cell r="P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</row>
        <row r="491">
          <cell r="I491">
            <v>0</v>
          </cell>
          <cell r="J491">
            <v>0</v>
          </cell>
          <cell r="K491">
            <v>0</v>
          </cell>
          <cell r="M491">
            <v>0</v>
          </cell>
          <cell r="O491">
            <v>0</v>
          </cell>
          <cell r="P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</row>
        <row r="492">
          <cell r="I492">
            <v>0</v>
          </cell>
          <cell r="J492">
            <v>0</v>
          </cell>
          <cell r="K492">
            <v>0</v>
          </cell>
          <cell r="M492">
            <v>0</v>
          </cell>
          <cell r="O492">
            <v>0</v>
          </cell>
          <cell r="P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</row>
        <row r="493">
          <cell r="I493">
            <v>0</v>
          </cell>
          <cell r="J493">
            <v>0</v>
          </cell>
          <cell r="K493">
            <v>0</v>
          </cell>
          <cell r="M493">
            <v>0</v>
          </cell>
          <cell r="O493">
            <v>0</v>
          </cell>
          <cell r="P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</row>
        <row r="494">
          <cell r="I494">
            <v>0</v>
          </cell>
          <cell r="J494">
            <v>0</v>
          </cell>
          <cell r="K494">
            <v>0</v>
          </cell>
          <cell r="M494">
            <v>0</v>
          </cell>
          <cell r="O494">
            <v>0</v>
          </cell>
          <cell r="P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</row>
        <row r="495">
          <cell r="I495">
            <v>0</v>
          </cell>
          <cell r="J495">
            <v>0</v>
          </cell>
          <cell r="K495">
            <v>0</v>
          </cell>
          <cell r="M495">
            <v>0</v>
          </cell>
          <cell r="O495">
            <v>0</v>
          </cell>
          <cell r="P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</row>
        <row r="496">
          <cell r="I496">
            <v>0</v>
          </cell>
          <cell r="J496">
            <v>0</v>
          </cell>
          <cell r="K496">
            <v>0</v>
          </cell>
          <cell r="M496">
            <v>0</v>
          </cell>
          <cell r="O496">
            <v>0</v>
          </cell>
          <cell r="P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</row>
        <row r="497">
          <cell r="I497">
            <v>0</v>
          </cell>
          <cell r="J497">
            <v>0</v>
          </cell>
          <cell r="K497">
            <v>0</v>
          </cell>
          <cell r="M497">
            <v>0</v>
          </cell>
          <cell r="O497">
            <v>0</v>
          </cell>
          <cell r="P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</row>
        <row r="498">
          <cell r="I498">
            <v>0</v>
          </cell>
          <cell r="J498">
            <v>0</v>
          </cell>
          <cell r="K498">
            <v>0</v>
          </cell>
          <cell r="M498">
            <v>0</v>
          </cell>
          <cell r="O498">
            <v>0</v>
          </cell>
          <cell r="P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</row>
        <row r="499">
          <cell r="I499">
            <v>0</v>
          </cell>
          <cell r="J499">
            <v>0</v>
          </cell>
          <cell r="K499">
            <v>0</v>
          </cell>
          <cell r="M499">
            <v>0</v>
          </cell>
          <cell r="O499">
            <v>0</v>
          </cell>
          <cell r="P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</row>
        <row r="500">
          <cell r="I500">
            <v>0</v>
          </cell>
          <cell r="J500">
            <v>0</v>
          </cell>
          <cell r="K500">
            <v>0</v>
          </cell>
          <cell r="M500">
            <v>0</v>
          </cell>
          <cell r="O500">
            <v>0</v>
          </cell>
          <cell r="P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</row>
        <row r="501">
          <cell r="I501">
            <v>0</v>
          </cell>
          <cell r="J501">
            <v>0</v>
          </cell>
          <cell r="K501">
            <v>0</v>
          </cell>
          <cell r="M501">
            <v>0</v>
          </cell>
          <cell r="O501">
            <v>0</v>
          </cell>
          <cell r="P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</row>
        <row r="502">
          <cell r="I502">
            <v>0</v>
          </cell>
          <cell r="J502">
            <v>0</v>
          </cell>
          <cell r="K502">
            <v>0</v>
          </cell>
          <cell r="M502">
            <v>0</v>
          </cell>
          <cell r="O502">
            <v>0</v>
          </cell>
          <cell r="P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</row>
        <row r="503">
          <cell r="I503">
            <v>0</v>
          </cell>
          <cell r="J503">
            <v>0</v>
          </cell>
          <cell r="K503">
            <v>0</v>
          </cell>
          <cell r="M503">
            <v>0</v>
          </cell>
          <cell r="O503">
            <v>0</v>
          </cell>
          <cell r="P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</row>
        <row r="504">
          <cell r="I504">
            <v>0</v>
          </cell>
          <cell r="J504">
            <v>0</v>
          </cell>
          <cell r="K504">
            <v>0</v>
          </cell>
          <cell r="M504">
            <v>0</v>
          </cell>
          <cell r="O504">
            <v>0</v>
          </cell>
          <cell r="P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</row>
        <row r="505">
          <cell r="I505">
            <v>0</v>
          </cell>
          <cell r="J505">
            <v>0</v>
          </cell>
          <cell r="K505">
            <v>0</v>
          </cell>
          <cell r="M505">
            <v>0</v>
          </cell>
          <cell r="O505">
            <v>0</v>
          </cell>
          <cell r="P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</row>
        <row r="506">
          <cell r="I506">
            <v>0</v>
          </cell>
          <cell r="J506">
            <v>0</v>
          </cell>
          <cell r="K506">
            <v>0</v>
          </cell>
          <cell r="M506">
            <v>0</v>
          </cell>
          <cell r="O506">
            <v>0</v>
          </cell>
          <cell r="P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</row>
        <row r="507">
          <cell r="I507">
            <v>0</v>
          </cell>
          <cell r="J507">
            <v>0</v>
          </cell>
          <cell r="K507">
            <v>0</v>
          </cell>
          <cell r="M507">
            <v>0</v>
          </cell>
          <cell r="O507">
            <v>0</v>
          </cell>
          <cell r="P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</row>
        <row r="508">
          <cell r="I508">
            <v>0</v>
          </cell>
          <cell r="J508">
            <v>0</v>
          </cell>
          <cell r="K508">
            <v>0</v>
          </cell>
          <cell r="M508">
            <v>0</v>
          </cell>
          <cell r="O508">
            <v>0</v>
          </cell>
          <cell r="P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</row>
        <row r="509">
          <cell r="I509">
            <v>0</v>
          </cell>
          <cell r="J509">
            <v>0</v>
          </cell>
          <cell r="K509">
            <v>0</v>
          </cell>
          <cell r="M509">
            <v>0</v>
          </cell>
          <cell r="O509">
            <v>0</v>
          </cell>
          <cell r="P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</row>
        <row r="510">
          <cell r="I510">
            <v>0</v>
          </cell>
          <cell r="J510">
            <v>0</v>
          </cell>
          <cell r="K510">
            <v>0</v>
          </cell>
          <cell r="M510">
            <v>0</v>
          </cell>
          <cell r="O510">
            <v>0</v>
          </cell>
          <cell r="P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</row>
        <row r="511">
          <cell r="I511">
            <v>0</v>
          </cell>
          <cell r="J511">
            <v>0</v>
          </cell>
          <cell r="K511">
            <v>0</v>
          </cell>
          <cell r="M511">
            <v>0</v>
          </cell>
          <cell r="O511">
            <v>0</v>
          </cell>
          <cell r="P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</row>
        <row r="512">
          <cell r="I512">
            <v>0</v>
          </cell>
          <cell r="J512">
            <v>0</v>
          </cell>
          <cell r="K512">
            <v>0</v>
          </cell>
          <cell r="M512">
            <v>0</v>
          </cell>
          <cell r="O512">
            <v>0</v>
          </cell>
          <cell r="P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</row>
        <row r="513">
          <cell r="I513">
            <v>0</v>
          </cell>
          <cell r="J513">
            <v>0</v>
          </cell>
          <cell r="K513">
            <v>0</v>
          </cell>
          <cell r="M513">
            <v>0</v>
          </cell>
          <cell r="O513">
            <v>0</v>
          </cell>
          <cell r="P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</row>
        <row r="514">
          <cell r="I514">
            <v>0</v>
          </cell>
          <cell r="J514">
            <v>0</v>
          </cell>
          <cell r="K514">
            <v>0</v>
          </cell>
          <cell r="M514">
            <v>0</v>
          </cell>
          <cell r="O514">
            <v>0</v>
          </cell>
          <cell r="P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</row>
        <row r="515">
          <cell r="I515">
            <v>0</v>
          </cell>
          <cell r="J515">
            <v>0</v>
          </cell>
          <cell r="K515">
            <v>0</v>
          </cell>
          <cell r="M515">
            <v>0</v>
          </cell>
          <cell r="O515">
            <v>0</v>
          </cell>
          <cell r="P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</row>
        <row r="516">
          <cell r="I516">
            <v>0</v>
          </cell>
          <cell r="J516">
            <v>0</v>
          </cell>
          <cell r="K516">
            <v>0</v>
          </cell>
          <cell r="M516">
            <v>0</v>
          </cell>
          <cell r="O516">
            <v>0</v>
          </cell>
          <cell r="P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</row>
        <row r="517">
          <cell r="I517">
            <v>0</v>
          </cell>
          <cell r="J517">
            <v>0</v>
          </cell>
          <cell r="K517">
            <v>0</v>
          </cell>
          <cell r="M517">
            <v>0</v>
          </cell>
          <cell r="O517">
            <v>0</v>
          </cell>
          <cell r="P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</row>
        <row r="518">
          <cell r="I518">
            <v>0</v>
          </cell>
          <cell r="J518">
            <v>0</v>
          </cell>
          <cell r="K518">
            <v>0</v>
          </cell>
          <cell r="M518">
            <v>0</v>
          </cell>
          <cell r="O518">
            <v>0</v>
          </cell>
          <cell r="P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</row>
        <row r="519">
          <cell r="I519">
            <v>0</v>
          </cell>
          <cell r="J519">
            <v>0</v>
          </cell>
          <cell r="K519">
            <v>0</v>
          </cell>
          <cell r="M519">
            <v>0</v>
          </cell>
          <cell r="O519">
            <v>0</v>
          </cell>
          <cell r="P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</row>
        <row r="520">
          <cell r="I520">
            <v>0</v>
          </cell>
          <cell r="J520">
            <v>0</v>
          </cell>
          <cell r="K520">
            <v>0</v>
          </cell>
          <cell r="M520">
            <v>0</v>
          </cell>
          <cell r="O520">
            <v>0</v>
          </cell>
          <cell r="P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</row>
        <row r="521">
          <cell r="I521">
            <v>0</v>
          </cell>
          <cell r="J521">
            <v>0</v>
          </cell>
          <cell r="K521">
            <v>0</v>
          </cell>
          <cell r="M521">
            <v>0</v>
          </cell>
          <cell r="O521">
            <v>0</v>
          </cell>
          <cell r="P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</row>
        <row r="522">
          <cell r="I522">
            <v>0</v>
          </cell>
          <cell r="J522">
            <v>0</v>
          </cell>
          <cell r="K522">
            <v>0</v>
          </cell>
          <cell r="M522">
            <v>0</v>
          </cell>
          <cell r="O522">
            <v>0</v>
          </cell>
          <cell r="P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</row>
        <row r="523">
          <cell r="I523">
            <v>0</v>
          </cell>
          <cell r="J523">
            <v>0</v>
          </cell>
          <cell r="K523">
            <v>0</v>
          </cell>
          <cell r="M523">
            <v>0</v>
          </cell>
          <cell r="O523">
            <v>0</v>
          </cell>
          <cell r="P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</row>
        <row r="524">
          <cell r="I524">
            <v>0</v>
          </cell>
          <cell r="J524">
            <v>0</v>
          </cell>
          <cell r="K524">
            <v>0</v>
          </cell>
          <cell r="M524">
            <v>0</v>
          </cell>
          <cell r="O524">
            <v>0</v>
          </cell>
          <cell r="P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</row>
        <row r="525">
          <cell r="I525">
            <v>0</v>
          </cell>
          <cell r="J525">
            <v>0</v>
          </cell>
          <cell r="K525">
            <v>0</v>
          </cell>
          <cell r="M525">
            <v>0</v>
          </cell>
          <cell r="O525">
            <v>0</v>
          </cell>
          <cell r="P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</row>
        <row r="526">
          <cell r="I526">
            <v>0</v>
          </cell>
          <cell r="J526">
            <v>0</v>
          </cell>
          <cell r="K526">
            <v>0</v>
          </cell>
          <cell r="M526">
            <v>0</v>
          </cell>
          <cell r="O526">
            <v>0</v>
          </cell>
          <cell r="P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</row>
        <row r="527">
          <cell r="I527">
            <v>0</v>
          </cell>
          <cell r="J527">
            <v>0</v>
          </cell>
          <cell r="K527">
            <v>0</v>
          </cell>
          <cell r="M527">
            <v>0</v>
          </cell>
          <cell r="O527">
            <v>0</v>
          </cell>
          <cell r="P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</row>
        <row r="528">
          <cell r="I528">
            <v>0</v>
          </cell>
          <cell r="J528">
            <v>0</v>
          </cell>
          <cell r="K528">
            <v>0</v>
          </cell>
          <cell r="M528">
            <v>0</v>
          </cell>
          <cell r="O528">
            <v>0</v>
          </cell>
          <cell r="P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</row>
        <row r="529">
          <cell r="I529">
            <v>0</v>
          </cell>
          <cell r="J529">
            <v>0</v>
          </cell>
          <cell r="K529">
            <v>0</v>
          </cell>
          <cell r="M529">
            <v>0</v>
          </cell>
          <cell r="O529">
            <v>0</v>
          </cell>
          <cell r="P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</row>
        <row r="530">
          <cell r="I530">
            <v>0</v>
          </cell>
          <cell r="J530">
            <v>0</v>
          </cell>
          <cell r="K530">
            <v>0</v>
          </cell>
          <cell r="M530">
            <v>0</v>
          </cell>
          <cell r="O530">
            <v>0</v>
          </cell>
          <cell r="P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</row>
        <row r="531">
          <cell r="I531">
            <v>0</v>
          </cell>
          <cell r="J531">
            <v>0</v>
          </cell>
          <cell r="K531">
            <v>0</v>
          </cell>
          <cell r="M531">
            <v>0</v>
          </cell>
          <cell r="O531">
            <v>0</v>
          </cell>
          <cell r="P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</row>
        <row r="532">
          <cell r="I532">
            <v>0</v>
          </cell>
          <cell r="J532">
            <v>0</v>
          </cell>
          <cell r="K532">
            <v>0</v>
          </cell>
          <cell r="M532">
            <v>0</v>
          </cell>
          <cell r="O532">
            <v>0</v>
          </cell>
          <cell r="P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</row>
        <row r="533">
          <cell r="I533">
            <v>0</v>
          </cell>
          <cell r="J533">
            <v>0</v>
          </cell>
          <cell r="K533">
            <v>0</v>
          </cell>
          <cell r="M533">
            <v>0</v>
          </cell>
          <cell r="O533">
            <v>0</v>
          </cell>
          <cell r="P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</row>
        <row r="534">
          <cell r="I534">
            <v>0</v>
          </cell>
          <cell r="J534">
            <v>0</v>
          </cell>
          <cell r="K534">
            <v>0</v>
          </cell>
          <cell r="M534">
            <v>0</v>
          </cell>
          <cell r="O534">
            <v>0</v>
          </cell>
          <cell r="P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</row>
        <row r="535">
          <cell r="I535">
            <v>0</v>
          </cell>
          <cell r="J535">
            <v>0</v>
          </cell>
          <cell r="K535">
            <v>0</v>
          </cell>
          <cell r="M535">
            <v>0</v>
          </cell>
          <cell r="O535">
            <v>0</v>
          </cell>
          <cell r="P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</row>
        <row r="536">
          <cell r="I536">
            <v>0</v>
          </cell>
          <cell r="J536">
            <v>0</v>
          </cell>
          <cell r="K536">
            <v>0</v>
          </cell>
          <cell r="M536">
            <v>0</v>
          </cell>
          <cell r="O536">
            <v>0</v>
          </cell>
          <cell r="P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</row>
        <row r="537">
          <cell r="I537">
            <v>0</v>
          </cell>
          <cell r="J537">
            <v>0</v>
          </cell>
          <cell r="K537">
            <v>0</v>
          </cell>
          <cell r="M537">
            <v>0</v>
          </cell>
          <cell r="O537">
            <v>0</v>
          </cell>
          <cell r="P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</row>
        <row r="538">
          <cell r="I538">
            <v>0</v>
          </cell>
          <cell r="J538">
            <v>0</v>
          </cell>
          <cell r="K538">
            <v>0</v>
          </cell>
          <cell r="M538">
            <v>0</v>
          </cell>
          <cell r="O538">
            <v>0</v>
          </cell>
          <cell r="P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</row>
        <row r="539">
          <cell r="I539">
            <v>0</v>
          </cell>
          <cell r="J539">
            <v>0</v>
          </cell>
          <cell r="K539">
            <v>0</v>
          </cell>
          <cell r="M539">
            <v>0</v>
          </cell>
          <cell r="O539">
            <v>0</v>
          </cell>
          <cell r="P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</row>
        <row r="540">
          <cell r="I540">
            <v>0</v>
          </cell>
          <cell r="J540">
            <v>0</v>
          </cell>
          <cell r="K540">
            <v>0</v>
          </cell>
          <cell r="M540">
            <v>0</v>
          </cell>
          <cell r="O540">
            <v>0</v>
          </cell>
          <cell r="P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</row>
        <row r="541">
          <cell r="I541">
            <v>0</v>
          </cell>
          <cell r="J541">
            <v>0</v>
          </cell>
          <cell r="K541">
            <v>0</v>
          </cell>
          <cell r="M541">
            <v>0</v>
          </cell>
          <cell r="O541">
            <v>0</v>
          </cell>
          <cell r="P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</row>
        <row r="542">
          <cell r="I542">
            <v>0</v>
          </cell>
          <cell r="J542">
            <v>0</v>
          </cell>
          <cell r="K542">
            <v>0</v>
          </cell>
          <cell r="M542">
            <v>0</v>
          </cell>
          <cell r="O542">
            <v>0</v>
          </cell>
          <cell r="P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</row>
        <row r="543">
          <cell r="I543">
            <v>0</v>
          </cell>
          <cell r="J543">
            <v>0</v>
          </cell>
          <cell r="K543">
            <v>0</v>
          </cell>
          <cell r="M543">
            <v>0</v>
          </cell>
          <cell r="O543">
            <v>0</v>
          </cell>
          <cell r="P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</row>
        <row r="544">
          <cell r="I544">
            <v>0</v>
          </cell>
          <cell r="J544">
            <v>0</v>
          </cell>
          <cell r="K544">
            <v>0</v>
          </cell>
          <cell r="M544">
            <v>0</v>
          </cell>
          <cell r="O544">
            <v>0</v>
          </cell>
          <cell r="P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</row>
        <row r="545">
          <cell r="I545">
            <v>0</v>
          </cell>
          <cell r="J545">
            <v>0</v>
          </cell>
          <cell r="K545">
            <v>0</v>
          </cell>
          <cell r="M545">
            <v>0</v>
          </cell>
          <cell r="O545">
            <v>0</v>
          </cell>
          <cell r="P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</row>
        <row r="546">
          <cell r="I546">
            <v>0</v>
          </cell>
          <cell r="J546">
            <v>0</v>
          </cell>
          <cell r="K546">
            <v>0</v>
          </cell>
          <cell r="M546">
            <v>0</v>
          </cell>
          <cell r="O546">
            <v>0</v>
          </cell>
          <cell r="P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</row>
        <row r="547">
          <cell r="I547">
            <v>0</v>
          </cell>
          <cell r="J547">
            <v>0</v>
          </cell>
          <cell r="K547">
            <v>0</v>
          </cell>
          <cell r="M547">
            <v>0</v>
          </cell>
          <cell r="O547">
            <v>0</v>
          </cell>
          <cell r="P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</row>
        <row r="548">
          <cell r="I548">
            <v>0</v>
          </cell>
          <cell r="J548">
            <v>0</v>
          </cell>
          <cell r="K548">
            <v>0</v>
          </cell>
          <cell r="M548">
            <v>0</v>
          </cell>
          <cell r="O548">
            <v>0</v>
          </cell>
          <cell r="P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</row>
        <row r="549">
          <cell r="I549">
            <v>0</v>
          </cell>
          <cell r="J549">
            <v>0</v>
          </cell>
          <cell r="K549">
            <v>0</v>
          </cell>
          <cell r="M549">
            <v>0</v>
          </cell>
          <cell r="O549">
            <v>0</v>
          </cell>
          <cell r="P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</row>
        <row r="550">
          <cell r="I550">
            <v>0</v>
          </cell>
          <cell r="J550">
            <v>0</v>
          </cell>
          <cell r="K550">
            <v>0</v>
          </cell>
          <cell r="M550">
            <v>0</v>
          </cell>
          <cell r="O550">
            <v>0</v>
          </cell>
          <cell r="P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</row>
        <row r="551">
          <cell r="I551">
            <v>0</v>
          </cell>
          <cell r="J551">
            <v>0</v>
          </cell>
          <cell r="K551">
            <v>0</v>
          </cell>
          <cell r="M551">
            <v>0</v>
          </cell>
          <cell r="O551">
            <v>0</v>
          </cell>
          <cell r="P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</row>
        <row r="552">
          <cell r="I552">
            <v>0</v>
          </cell>
          <cell r="J552">
            <v>0</v>
          </cell>
          <cell r="K552">
            <v>0</v>
          </cell>
          <cell r="M552">
            <v>0</v>
          </cell>
          <cell r="O552">
            <v>0</v>
          </cell>
          <cell r="P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</row>
        <row r="553">
          <cell r="I553">
            <v>0</v>
          </cell>
          <cell r="J553">
            <v>0</v>
          </cell>
          <cell r="K553">
            <v>0</v>
          </cell>
          <cell r="M553">
            <v>0</v>
          </cell>
          <cell r="O553">
            <v>0</v>
          </cell>
          <cell r="P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</row>
        <row r="554">
          <cell r="I554">
            <v>0</v>
          </cell>
          <cell r="J554">
            <v>0</v>
          </cell>
          <cell r="K554">
            <v>0</v>
          </cell>
          <cell r="M554">
            <v>0</v>
          </cell>
          <cell r="O554">
            <v>0</v>
          </cell>
          <cell r="P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</row>
        <row r="555">
          <cell r="I555">
            <v>0</v>
          </cell>
          <cell r="J555">
            <v>0</v>
          </cell>
          <cell r="K555">
            <v>0</v>
          </cell>
          <cell r="M555">
            <v>0</v>
          </cell>
          <cell r="O555">
            <v>0</v>
          </cell>
          <cell r="P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</row>
        <row r="556">
          <cell r="I556">
            <v>0</v>
          </cell>
          <cell r="J556">
            <v>0</v>
          </cell>
          <cell r="K556">
            <v>0</v>
          </cell>
          <cell r="M556">
            <v>0</v>
          </cell>
          <cell r="O556">
            <v>0</v>
          </cell>
          <cell r="P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</row>
        <row r="557">
          <cell r="I557">
            <v>0</v>
          </cell>
          <cell r="J557">
            <v>0</v>
          </cell>
          <cell r="K557">
            <v>0</v>
          </cell>
          <cell r="M557">
            <v>0</v>
          </cell>
          <cell r="O557">
            <v>0</v>
          </cell>
          <cell r="P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</row>
        <row r="558">
          <cell r="I558">
            <v>0</v>
          </cell>
          <cell r="J558">
            <v>0</v>
          </cell>
          <cell r="K558">
            <v>0</v>
          </cell>
          <cell r="M558">
            <v>0</v>
          </cell>
          <cell r="O558">
            <v>0</v>
          </cell>
          <cell r="P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</row>
        <row r="559">
          <cell r="I559">
            <v>0</v>
          </cell>
          <cell r="J559">
            <v>0</v>
          </cell>
          <cell r="K559">
            <v>0</v>
          </cell>
          <cell r="M559">
            <v>0</v>
          </cell>
          <cell r="O559">
            <v>0</v>
          </cell>
          <cell r="P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</row>
        <row r="560">
          <cell r="I560">
            <v>0</v>
          </cell>
          <cell r="J560">
            <v>0</v>
          </cell>
          <cell r="K560">
            <v>0</v>
          </cell>
          <cell r="M560">
            <v>0</v>
          </cell>
          <cell r="O560">
            <v>0</v>
          </cell>
          <cell r="P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</row>
        <row r="561">
          <cell r="I561">
            <v>0</v>
          </cell>
          <cell r="J561">
            <v>0</v>
          </cell>
          <cell r="K561">
            <v>0</v>
          </cell>
          <cell r="M561">
            <v>0</v>
          </cell>
          <cell r="O561">
            <v>0</v>
          </cell>
          <cell r="P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  <row r="562">
          <cell r="I562">
            <v>0</v>
          </cell>
          <cell r="J562">
            <v>0</v>
          </cell>
          <cell r="K562">
            <v>0</v>
          </cell>
          <cell r="M562">
            <v>0</v>
          </cell>
          <cell r="O562">
            <v>0</v>
          </cell>
          <cell r="P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</row>
        <row r="563">
          <cell r="I563">
            <v>0</v>
          </cell>
          <cell r="J563">
            <v>0</v>
          </cell>
          <cell r="K563">
            <v>0</v>
          </cell>
          <cell r="M563">
            <v>0</v>
          </cell>
          <cell r="O563">
            <v>0</v>
          </cell>
          <cell r="P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</row>
        <row r="564">
          <cell r="I564">
            <v>0</v>
          </cell>
          <cell r="J564">
            <v>0</v>
          </cell>
          <cell r="K564">
            <v>0</v>
          </cell>
          <cell r="M564">
            <v>0</v>
          </cell>
          <cell r="O564">
            <v>0</v>
          </cell>
          <cell r="P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</row>
        <row r="565">
          <cell r="I565">
            <v>0</v>
          </cell>
          <cell r="J565">
            <v>0</v>
          </cell>
          <cell r="K565">
            <v>0</v>
          </cell>
          <cell r="M565">
            <v>0</v>
          </cell>
          <cell r="O565">
            <v>0</v>
          </cell>
          <cell r="P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</row>
        <row r="566">
          <cell r="I566">
            <v>0</v>
          </cell>
          <cell r="J566">
            <v>0</v>
          </cell>
          <cell r="K566">
            <v>0</v>
          </cell>
          <cell r="M566">
            <v>0</v>
          </cell>
          <cell r="O566">
            <v>0</v>
          </cell>
          <cell r="P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</row>
        <row r="567">
          <cell r="I567">
            <v>0</v>
          </cell>
          <cell r="J567">
            <v>0</v>
          </cell>
          <cell r="K567">
            <v>0</v>
          </cell>
          <cell r="M567">
            <v>0</v>
          </cell>
          <cell r="O567">
            <v>0</v>
          </cell>
          <cell r="P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</row>
        <row r="568">
          <cell r="I568">
            <v>0</v>
          </cell>
          <cell r="J568">
            <v>0</v>
          </cell>
          <cell r="K568">
            <v>0</v>
          </cell>
          <cell r="M568">
            <v>0</v>
          </cell>
          <cell r="O568">
            <v>0</v>
          </cell>
          <cell r="P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</row>
        <row r="569">
          <cell r="I569">
            <v>0</v>
          </cell>
          <cell r="J569">
            <v>0</v>
          </cell>
          <cell r="K569">
            <v>0</v>
          </cell>
          <cell r="M569">
            <v>0</v>
          </cell>
          <cell r="O569">
            <v>0</v>
          </cell>
          <cell r="P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</row>
        <row r="570">
          <cell r="I570">
            <v>0</v>
          </cell>
          <cell r="J570">
            <v>0</v>
          </cell>
          <cell r="K570">
            <v>0</v>
          </cell>
          <cell r="M570">
            <v>0</v>
          </cell>
          <cell r="O570">
            <v>0</v>
          </cell>
          <cell r="P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</row>
        <row r="571">
          <cell r="I571">
            <v>0</v>
          </cell>
          <cell r="J571">
            <v>0</v>
          </cell>
          <cell r="K571">
            <v>0</v>
          </cell>
          <cell r="M571">
            <v>0</v>
          </cell>
          <cell r="O571">
            <v>0</v>
          </cell>
          <cell r="P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</row>
        <row r="572">
          <cell r="I572">
            <v>0</v>
          </cell>
          <cell r="J572">
            <v>0</v>
          </cell>
          <cell r="K572">
            <v>0</v>
          </cell>
          <cell r="M572">
            <v>0</v>
          </cell>
          <cell r="O572">
            <v>0</v>
          </cell>
          <cell r="P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</row>
        <row r="573">
          <cell r="I573">
            <v>0</v>
          </cell>
          <cell r="J573">
            <v>0</v>
          </cell>
          <cell r="K573">
            <v>0</v>
          </cell>
          <cell r="M573">
            <v>0</v>
          </cell>
          <cell r="O573">
            <v>0</v>
          </cell>
          <cell r="P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</row>
        <row r="574">
          <cell r="I574">
            <v>0</v>
          </cell>
          <cell r="J574">
            <v>0</v>
          </cell>
          <cell r="K574">
            <v>0</v>
          </cell>
          <cell r="M574">
            <v>0</v>
          </cell>
          <cell r="O574">
            <v>0</v>
          </cell>
          <cell r="P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</row>
        <row r="575">
          <cell r="I575">
            <v>0</v>
          </cell>
          <cell r="J575">
            <v>0</v>
          </cell>
          <cell r="K575">
            <v>0</v>
          </cell>
          <cell r="M575">
            <v>0</v>
          </cell>
          <cell r="O575">
            <v>0</v>
          </cell>
          <cell r="P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</row>
        <row r="576">
          <cell r="I576">
            <v>0</v>
          </cell>
          <cell r="J576">
            <v>0</v>
          </cell>
          <cell r="K576">
            <v>0</v>
          </cell>
          <cell r="M576">
            <v>0</v>
          </cell>
          <cell r="O576">
            <v>0</v>
          </cell>
          <cell r="P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</row>
        <row r="577">
          <cell r="I577">
            <v>0</v>
          </cell>
          <cell r="J577">
            <v>0</v>
          </cell>
          <cell r="K577">
            <v>0</v>
          </cell>
          <cell r="M577">
            <v>0</v>
          </cell>
          <cell r="O577">
            <v>0</v>
          </cell>
          <cell r="P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</row>
        <row r="578">
          <cell r="I578">
            <v>0</v>
          </cell>
          <cell r="J578">
            <v>0</v>
          </cell>
          <cell r="K578">
            <v>0</v>
          </cell>
          <cell r="M578">
            <v>0</v>
          </cell>
          <cell r="O578">
            <v>0</v>
          </cell>
          <cell r="P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</row>
        <row r="579">
          <cell r="I579">
            <v>0</v>
          </cell>
          <cell r="J579">
            <v>0</v>
          </cell>
          <cell r="K579">
            <v>0</v>
          </cell>
          <cell r="M579">
            <v>0</v>
          </cell>
          <cell r="O579">
            <v>0</v>
          </cell>
          <cell r="P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</row>
        <row r="580">
          <cell r="I580">
            <v>0</v>
          </cell>
          <cell r="J580">
            <v>0</v>
          </cell>
          <cell r="K580">
            <v>0</v>
          </cell>
          <cell r="M580">
            <v>0</v>
          </cell>
          <cell r="O580">
            <v>0</v>
          </cell>
          <cell r="P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</row>
        <row r="581">
          <cell r="I581">
            <v>0</v>
          </cell>
          <cell r="J581">
            <v>0</v>
          </cell>
          <cell r="K581">
            <v>0</v>
          </cell>
          <cell r="M581">
            <v>0</v>
          </cell>
          <cell r="O581">
            <v>0</v>
          </cell>
          <cell r="P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</row>
        <row r="582">
          <cell r="I582">
            <v>0</v>
          </cell>
          <cell r="J582">
            <v>0</v>
          </cell>
          <cell r="K582">
            <v>0</v>
          </cell>
          <cell r="M582">
            <v>0</v>
          </cell>
          <cell r="O582">
            <v>0</v>
          </cell>
          <cell r="P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</row>
        <row r="583">
          <cell r="I583">
            <v>0</v>
          </cell>
          <cell r="J583">
            <v>0</v>
          </cell>
          <cell r="K583">
            <v>0</v>
          </cell>
          <cell r="M583">
            <v>0</v>
          </cell>
          <cell r="O583">
            <v>0</v>
          </cell>
          <cell r="P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</row>
        <row r="584">
          <cell r="I584">
            <v>0</v>
          </cell>
          <cell r="J584">
            <v>0</v>
          </cell>
          <cell r="K584">
            <v>0</v>
          </cell>
          <cell r="M584">
            <v>0</v>
          </cell>
          <cell r="O584">
            <v>0</v>
          </cell>
          <cell r="P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</row>
        <row r="585">
          <cell r="I585">
            <v>0</v>
          </cell>
          <cell r="J585">
            <v>0</v>
          </cell>
          <cell r="K585">
            <v>0</v>
          </cell>
          <cell r="M585">
            <v>0</v>
          </cell>
          <cell r="O585">
            <v>0</v>
          </cell>
          <cell r="P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</row>
        <row r="586">
          <cell r="I586">
            <v>0</v>
          </cell>
          <cell r="J586">
            <v>0</v>
          </cell>
          <cell r="K586">
            <v>0</v>
          </cell>
          <cell r="M586">
            <v>0</v>
          </cell>
          <cell r="O586">
            <v>0</v>
          </cell>
          <cell r="P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</row>
        <row r="587">
          <cell r="I587">
            <v>0</v>
          </cell>
          <cell r="J587">
            <v>0</v>
          </cell>
          <cell r="K587">
            <v>0</v>
          </cell>
          <cell r="M587">
            <v>0</v>
          </cell>
          <cell r="O587">
            <v>0</v>
          </cell>
          <cell r="P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</row>
        <row r="588">
          <cell r="I588">
            <v>0</v>
          </cell>
          <cell r="J588">
            <v>0</v>
          </cell>
          <cell r="K588">
            <v>0</v>
          </cell>
          <cell r="M588">
            <v>0</v>
          </cell>
          <cell r="O588">
            <v>0</v>
          </cell>
          <cell r="P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</row>
        <row r="589">
          <cell r="I589">
            <v>0</v>
          </cell>
          <cell r="J589">
            <v>0</v>
          </cell>
          <cell r="K589">
            <v>0</v>
          </cell>
          <cell r="M589">
            <v>0</v>
          </cell>
          <cell r="O589">
            <v>0</v>
          </cell>
          <cell r="P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</row>
        <row r="590">
          <cell r="I590">
            <v>0</v>
          </cell>
          <cell r="J590">
            <v>0</v>
          </cell>
          <cell r="K590">
            <v>0</v>
          </cell>
          <cell r="M590">
            <v>0</v>
          </cell>
          <cell r="O590">
            <v>0</v>
          </cell>
          <cell r="P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</row>
        <row r="591">
          <cell r="I591">
            <v>0</v>
          </cell>
          <cell r="J591">
            <v>0</v>
          </cell>
          <cell r="K591">
            <v>0</v>
          </cell>
          <cell r="M591">
            <v>0</v>
          </cell>
          <cell r="O591">
            <v>0</v>
          </cell>
          <cell r="P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</row>
        <row r="592">
          <cell r="I592">
            <v>0</v>
          </cell>
          <cell r="J592">
            <v>0</v>
          </cell>
          <cell r="K592">
            <v>0</v>
          </cell>
          <cell r="M592">
            <v>0</v>
          </cell>
          <cell r="O592">
            <v>0</v>
          </cell>
          <cell r="P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</row>
        <row r="593">
          <cell r="I593">
            <v>0</v>
          </cell>
          <cell r="J593">
            <v>0</v>
          </cell>
          <cell r="K593">
            <v>0</v>
          </cell>
          <cell r="M593">
            <v>0</v>
          </cell>
          <cell r="O593">
            <v>0</v>
          </cell>
          <cell r="P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</row>
        <row r="594">
          <cell r="I594">
            <v>0</v>
          </cell>
          <cell r="J594">
            <v>0</v>
          </cell>
          <cell r="K594">
            <v>0</v>
          </cell>
          <cell r="M594">
            <v>0</v>
          </cell>
          <cell r="O594">
            <v>0</v>
          </cell>
          <cell r="P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</row>
        <row r="595">
          <cell r="I595">
            <v>0</v>
          </cell>
          <cell r="J595">
            <v>0</v>
          </cell>
          <cell r="K595">
            <v>0</v>
          </cell>
          <cell r="M595">
            <v>0</v>
          </cell>
          <cell r="O595">
            <v>0</v>
          </cell>
          <cell r="P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</row>
        <row r="596">
          <cell r="I596">
            <v>0</v>
          </cell>
          <cell r="J596">
            <v>0</v>
          </cell>
          <cell r="K596">
            <v>0</v>
          </cell>
          <cell r="M596">
            <v>0</v>
          </cell>
          <cell r="O596">
            <v>0</v>
          </cell>
          <cell r="P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</row>
        <row r="597">
          <cell r="I597">
            <v>0</v>
          </cell>
          <cell r="J597">
            <v>0</v>
          </cell>
          <cell r="K597">
            <v>0</v>
          </cell>
          <cell r="M597">
            <v>0</v>
          </cell>
          <cell r="O597">
            <v>0</v>
          </cell>
          <cell r="P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</row>
        <row r="598">
          <cell r="I598">
            <v>0</v>
          </cell>
          <cell r="J598">
            <v>0</v>
          </cell>
          <cell r="K598">
            <v>0</v>
          </cell>
          <cell r="M598">
            <v>0</v>
          </cell>
          <cell r="O598">
            <v>0</v>
          </cell>
          <cell r="P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</row>
        <row r="599">
          <cell r="I599">
            <v>0</v>
          </cell>
          <cell r="J599">
            <v>0</v>
          </cell>
          <cell r="K599">
            <v>0</v>
          </cell>
          <cell r="M599">
            <v>0</v>
          </cell>
          <cell r="O599">
            <v>0</v>
          </cell>
          <cell r="P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</row>
        <row r="600">
          <cell r="I600">
            <v>0</v>
          </cell>
          <cell r="J600">
            <v>0</v>
          </cell>
          <cell r="K600">
            <v>0</v>
          </cell>
          <cell r="M600">
            <v>0</v>
          </cell>
          <cell r="O600">
            <v>0</v>
          </cell>
          <cell r="P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</row>
        <row r="601">
          <cell r="I601">
            <v>0</v>
          </cell>
          <cell r="J601">
            <v>0</v>
          </cell>
          <cell r="K601">
            <v>0</v>
          </cell>
          <cell r="M601">
            <v>0</v>
          </cell>
          <cell r="O601">
            <v>0</v>
          </cell>
          <cell r="P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</row>
        <row r="602">
          <cell r="I602">
            <v>0</v>
          </cell>
          <cell r="J602">
            <v>0</v>
          </cell>
          <cell r="K602">
            <v>0</v>
          </cell>
          <cell r="M602">
            <v>0</v>
          </cell>
          <cell r="O602">
            <v>0</v>
          </cell>
          <cell r="P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</row>
        <row r="603">
          <cell r="I603">
            <v>0</v>
          </cell>
          <cell r="J603">
            <v>0</v>
          </cell>
          <cell r="K603">
            <v>0</v>
          </cell>
          <cell r="M603">
            <v>0</v>
          </cell>
          <cell r="O603">
            <v>0</v>
          </cell>
          <cell r="P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</row>
        <row r="604">
          <cell r="I604">
            <v>0</v>
          </cell>
          <cell r="J604">
            <v>0</v>
          </cell>
          <cell r="K604">
            <v>0</v>
          </cell>
          <cell r="M604">
            <v>0</v>
          </cell>
          <cell r="O604">
            <v>0</v>
          </cell>
          <cell r="P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</row>
        <row r="605">
          <cell r="I605">
            <v>0</v>
          </cell>
          <cell r="J605">
            <v>0</v>
          </cell>
          <cell r="K605">
            <v>0</v>
          </cell>
          <cell r="M605">
            <v>0</v>
          </cell>
          <cell r="O605">
            <v>0</v>
          </cell>
          <cell r="P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</row>
        <row r="606">
          <cell r="I606">
            <v>0</v>
          </cell>
          <cell r="J606">
            <v>0</v>
          </cell>
          <cell r="K606">
            <v>0</v>
          </cell>
          <cell r="M606">
            <v>0</v>
          </cell>
          <cell r="O606">
            <v>0</v>
          </cell>
          <cell r="P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</row>
        <row r="607">
          <cell r="I607">
            <v>0</v>
          </cell>
          <cell r="J607">
            <v>0</v>
          </cell>
          <cell r="K607">
            <v>0</v>
          </cell>
          <cell r="M607">
            <v>0</v>
          </cell>
          <cell r="O607">
            <v>0</v>
          </cell>
          <cell r="P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</row>
        <row r="608">
          <cell r="I608">
            <v>0</v>
          </cell>
          <cell r="J608">
            <v>0</v>
          </cell>
          <cell r="K608">
            <v>0</v>
          </cell>
          <cell r="M608">
            <v>0</v>
          </cell>
          <cell r="O608">
            <v>0</v>
          </cell>
          <cell r="P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</row>
        <row r="609">
          <cell r="I609">
            <v>0</v>
          </cell>
          <cell r="J609">
            <v>0</v>
          </cell>
          <cell r="K609">
            <v>0</v>
          </cell>
          <cell r="M609">
            <v>0</v>
          </cell>
          <cell r="O609">
            <v>0</v>
          </cell>
          <cell r="P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</row>
        <row r="610">
          <cell r="I610">
            <v>0</v>
          </cell>
          <cell r="J610">
            <v>0</v>
          </cell>
          <cell r="K610">
            <v>0</v>
          </cell>
          <cell r="M610">
            <v>0</v>
          </cell>
          <cell r="O610">
            <v>0</v>
          </cell>
          <cell r="P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</row>
        <row r="611">
          <cell r="I611">
            <v>0</v>
          </cell>
          <cell r="J611">
            <v>0</v>
          </cell>
          <cell r="K611">
            <v>0</v>
          </cell>
          <cell r="M611">
            <v>0</v>
          </cell>
          <cell r="O611">
            <v>0</v>
          </cell>
          <cell r="P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</row>
        <row r="612">
          <cell r="I612">
            <v>0</v>
          </cell>
          <cell r="J612">
            <v>0</v>
          </cell>
          <cell r="K612">
            <v>0</v>
          </cell>
          <cell r="M612">
            <v>0</v>
          </cell>
          <cell r="O612">
            <v>0</v>
          </cell>
          <cell r="P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</row>
        <row r="613">
          <cell r="I613">
            <v>0</v>
          </cell>
          <cell r="J613">
            <v>0</v>
          </cell>
          <cell r="K613">
            <v>0</v>
          </cell>
          <cell r="M613">
            <v>0</v>
          </cell>
          <cell r="O613">
            <v>0</v>
          </cell>
          <cell r="P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</row>
        <row r="614">
          <cell r="I614">
            <v>0</v>
          </cell>
          <cell r="J614">
            <v>0</v>
          </cell>
          <cell r="K614">
            <v>0</v>
          </cell>
          <cell r="M614">
            <v>0</v>
          </cell>
          <cell r="O614">
            <v>0</v>
          </cell>
          <cell r="P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</row>
        <row r="615">
          <cell r="I615">
            <v>0</v>
          </cell>
          <cell r="J615">
            <v>0</v>
          </cell>
          <cell r="K615">
            <v>0</v>
          </cell>
          <cell r="M615">
            <v>0</v>
          </cell>
          <cell r="O615">
            <v>0</v>
          </cell>
          <cell r="P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</row>
        <row r="616">
          <cell r="I616">
            <v>0</v>
          </cell>
          <cell r="J616">
            <v>0</v>
          </cell>
          <cell r="K616">
            <v>0</v>
          </cell>
          <cell r="M616">
            <v>0</v>
          </cell>
          <cell r="O616">
            <v>0</v>
          </cell>
          <cell r="P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</row>
        <row r="617">
          <cell r="I617">
            <v>0</v>
          </cell>
          <cell r="J617">
            <v>0</v>
          </cell>
          <cell r="K617">
            <v>0</v>
          </cell>
          <cell r="M617">
            <v>0</v>
          </cell>
          <cell r="O617">
            <v>0</v>
          </cell>
          <cell r="P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</row>
        <row r="618">
          <cell r="I618">
            <v>0</v>
          </cell>
          <cell r="J618">
            <v>0</v>
          </cell>
          <cell r="K618">
            <v>0</v>
          </cell>
          <cell r="M618">
            <v>0</v>
          </cell>
          <cell r="O618">
            <v>0</v>
          </cell>
          <cell r="P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</row>
        <row r="619">
          <cell r="I619">
            <v>0</v>
          </cell>
          <cell r="J619">
            <v>0</v>
          </cell>
          <cell r="K619">
            <v>0</v>
          </cell>
          <cell r="M619">
            <v>0</v>
          </cell>
          <cell r="O619">
            <v>0</v>
          </cell>
          <cell r="P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</row>
        <row r="620">
          <cell r="I620">
            <v>0</v>
          </cell>
          <cell r="J620">
            <v>0</v>
          </cell>
          <cell r="K620">
            <v>0</v>
          </cell>
          <cell r="M620">
            <v>0</v>
          </cell>
          <cell r="O620">
            <v>0</v>
          </cell>
          <cell r="P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</row>
        <row r="621">
          <cell r="I621">
            <v>0</v>
          </cell>
          <cell r="J621">
            <v>0</v>
          </cell>
          <cell r="K621">
            <v>0</v>
          </cell>
          <cell r="M621">
            <v>0</v>
          </cell>
          <cell r="O621">
            <v>0</v>
          </cell>
          <cell r="P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</row>
        <row r="622">
          <cell r="I622">
            <v>0</v>
          </cell>
          <cell r="J622">
            <v>0</v>
          </cell>
          <cell r="K622">
            <v>0</v>
          </cell>
          <cell r="M622">
            <v>0</v>
          </cell>
          <cell r="O622">
            <v>0</v>
          </cell>
          <cell r="P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</row>
        <row r="623">
          <cell r="I623">
            <v>0</v>
          </cell>
          <cell r="J623">
            <v>0</v>
          </cell>
          <cell r="K623">
            <v>0</v>
          </cell>
          <cell r="M623">
            <v>0</v>
          </cell>
          <cell r="O623">
            <v>0</v>
          </cell>
          <cell r="P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</row>
        <row r="624">
          <cell r="I624">
            <v>0</v>
          </cell>
          <cell r="J624">
            <v>0</v>
          </cell>
          <cell r="K624">
            <v>0</v>
          </cell>
          <cell r="M624">
            <v>0</v>
          </cell>
          <cell r="O624">
            <v>0</v>
          </cell>
          <cell r="P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</row>
        <row r="625">
          <cell r="I625">
            <v>0</v>
          </cell>
          <cell r="J625">
            <v>0</v>
          </cell>
          <cell r="K625">
            <v>0</v>
          </cell>
          <cell r="M625">
            <v>0</v>
          </cell>
          <cell r="O625">
            <v>0</v>
          </cell>
          <cell r="P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</row>
        <row r="626">
          <cell r="I626">
            <v>0</v>
          </cell>
          <cell r="J626">
            <v>0</v>
          </cell>
          <cell r="K626">
            <v>0</v>
          </cell>
          <cell r="M626">
            <v>0</v>
          </cell>
          <cell r="O626">
            <v>0</v>
          </cell>
          <cell r="P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</row>
        <row r="627">
          <cell r="I627">
            <v>0</v>
          </cell>
          <cell r="J627">
            <v>0</v>
          </cell>
          <cell r="K627">
            <v>0</v>
          </cell>
          <cell r="M627">
            <v>0</v>
          </cell>
          <cell r="O627">
            <v>0</v>
          </cell>
          <cell r="P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</row>
        <row r="628">
          <cell r="I628">
            <v>0</v>
          </cell>
          <cell r="J628">
            <v>0</v>
          </cell>
          <cell r="K628">
            <v>0</v>
          </cell>
          <cell r="M628">
            <v>0</v>
          </cell>
          <cell r="O628">
            <v>0</v>
          </cell>
          <cell r="P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</row>
        <row r="629">
          <cell r="I629">
            <v>0</v>
          </cell>
          <cell r="J629">
            <v>0</v>
          </cell>
          <cell r="K629">
            <v>0</v>
          </cell>
          <cell r="M629">
            <v>0</v>
          </cell>
          <cell r="O629">
            <v>0</v>
          </cell>
          <cell r="P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</row>
        <row r="630">
          <cell r="I630">
            <v>0</v>
          </cell>
          <cell r="J630">
            <v>0</v>
          </cell>
          <cell r="K630">
            <v>0</v>
          </cell>
          <cell r="M630">
            <v>0</v>
          </cell>
          <cell r="O630">
            <v>0</v>
          </cell>
          <cell r="P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</row>
        <row r="631">
          <cell r="I631">
            <v>0</v>
          </cell>
          <cell r="J631">
            <v>0</v>
          </cell>
          <cell r="K631">
            <v>0</v>
          </cell>
          <cell r="M631">
            <v>0</v>
          </cell>
          <cell r="O631">
            <v>0</v>
          </cell>
          <cell r="P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</row>
        <row r="632">
          <cell r="I632">
            <v>0</v>
          </cell>
          <cell r="J632">
            <v>0</v>
          </cell>
          <cell r="K632">
            <v>0</v>
          </cell>
          <cell r="M632">
            <v>0</v>
          </cell>
          <cell r="O632">
            <v>0</v>
          </cell>
          <cell r="P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</row>
        <row r="633">
          <cell r="I633">
            <v>0</v>
          </cell>
          <cell r="J633">
            <v>0</v>
          </cell>
          <cell r="K633">
            <v>0</v>
          </cell>
          <cell r="M633">
            <v>0</v>
          </cell>
          <cell r="O633">
            <v>0</v>
          </cell>
          <cell r="P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</row>
        <row r="634">
          <cell r="I634">
            <v>0</v>
          </cell>
          <cell r="J634">
            <v>0</v>
          </cell>
          <cell r="K634">
            <v>0</v>
          </cell>
          <cell r="M634">
            <v>0</v>
          </cell>
          <cell r="O634">
            <v>0</v>
          </cell>
          <cell r="P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</row>
        <row r="635">
          <cell r="I635">
            <v>0</v>
          </cell>
          <cell r="J635">
            <v>0</v>
          </cell>
          <cell r="K635">
            <v>0</v>
          </cell>
          <cell r="M635">
            <v>0</v>
          </cell>
          <cell r="O635">
            <v>0</v>
          </cell>
          <cell r="P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</row>
        <row r="636">
          <cell r="I636">
            <v>0</v>
          </cell>
          <cell r="J636">
            <v>0</v>
          </cell>
          <cell r="K636">
            <v>0</v>
          </cell>
          <cell r="M636">
            <v>0</v>
          </cell>
          <cell r="O636">
            <v>0</v>
          </cell>
          <cell r="P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</row>
        <row r="637">
          <cell r="I637">
            <v>0</v>
          </cell>
          <cell r="J637">
            <v>0</v>
          </cell>
          <cell r="K637">
            <v>0</v>
          </cell>
          <cell r="M637">
            <v>0</v>
          </cell>
          <cell r="O637">
            <v>0</v>
          </cell>
          <cell r="P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</row>
        <row r="638">
          <cell r="I638">
            <v>0</v>
          </cell>
          <cell r="J638">
            <v>0</v>
          </cell>
          <cell r="K638">
            <v>0</v>
          </cell>
          <cell r="M638">
            <v>0</v>
          </cell>
          <cell r="O638">
            <v>0</v>
          </cell>
          <cell r="P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</row>
        <row r="639">
          <cell r="I639">
            <v>0</v>
          </cell>
          <cell r="J639">
            <v>0</v>
          </cell>
          <cell r="K639">
            <v>0</v>
          </cell>
          <cell r="M639">
            <v>0</v>
          </cell>
          <cell r="O639">
            <v>0</v>
          </cell>
          <cell r="P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</row>
        <row r="640">
          <cell r="I640">
            <v>0</v>
          </cell>
          <cell r="J640">
            <v>0</v>
          </cell>
          <cell r="K640">
            <v>0</v>
          </cell>
          <cell r="M640">
            <v>0</v>
          </cell>
          <cell r="O640">
            <v>0</v>
          </cell>
          <cell r="P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</row>
        <row r="641">
          <cell r="I641">
            <v>0</v>
          </cell>
          <cell r="J641">
            <v>0</v>
          </cell>
          <cell r="K641">
            <v>0</v>
          </cell>
          <cell r="M641">
            <v>0</v>
          </cell>
          <cell r="O641">
            <v>0</v>
          </cell>
          <cell r="P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</row>
        <row r="642">
          <cell r="I642">
            <v>0</v>
          </cell>
          <cell r="J642">
            <v>0</v>
          </cell>
          <cell r="K642">
            <v>0</v>
          </cell>
          <cell r="M642">
            <v>0</v>
          </cell>
          <cell r="O642">
            <v>0</v>
          </cell>
          <cell r="P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</row>
        <row r="643">
          <cell r="I643">
            <v>0</v>
          </cell>
          <cell r="J643">
            <v>0</v>
          </cell>
          <cell r="K643">
            <v>0</v>
          </cell>
          <cell r="M643">
            <v>0</v>
          </cell>
          <cell r="O643">
            <v>0</v>
          </cell>
          <cell r="P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</row>
        <row r="644">
          <cell r="I644">
            <v>0</v>
          </cell>
          <cell r="J644">
            <v>0</v>
          </cell>
          <cell r="K644">
            <v>0</v>
          </cell>
          <cell r="M644">
            <v>0</v>
          </cell>
          <cell r="O644">
            <v>0</v>
          </cell>
          <cell r="P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</row>
        <row r="645">
          <cell r="I645">
            <v>0</v>
          </cell>
          <cell r="J645">
            <v>0</v>
          </cell>
          <cell r="K645">
            <v>0</v>
          </cell>
          <cell r="M645">
            <v>0</v>
          </cell>
          <cell r="O645">
            <v>0</v>
          </cell>
          <cell r="P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</row>
        <row r="646">
          <cell r="I646">
            <v>0</v>
          </cell>
          <cell r="J646">
            <v>0</v>
          </cell>
          <cell r="K646">
            <v>0</v>
          </cell>
          <cell r="M646">
            <v>0</v>
          </cell>
          <cell r="O646">
            <v>0</v>
          </cell>
          <cell r="P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</row>
        <row r="647">
          <cell r="I647">
            <v>0</v>
          </cell>
          <cell r="J647">
            <v>0</v>
          </cell>
          <cell r="K647">
            <v>0</v>
          </cell>
          <cell r="M647">
            <v>0</v>
          </cell>
          <cell r="O647">
            <v>0</v>
          </cell>
          <cell r="P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</row>
        <row r="648">
          <cell r="I648">
            <v>0</v>
          </cell>
          <cell r="J648">
            <v>0</v>
          </cell>
          <cell r="K648">
            <v>0</v>
          </cell>
          <cell r="M648">
            <v>0</v>
          </cell>
          <cell r="O648">
            <v>0</v>
          </cell>
          <cell r="P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</row>
        <row r="649">
          <cell r="I649">
            <v>0</v>
          </cell>
          <cell r="J649">
            <v>0</v>
          </cell>
          <cell r="K649">
            <v>0</v>
          </cell>
          <cell r="M649">
            <v>0</v>
          </cell>
          <cell r="O649">
            <v>0</v>
          </cell>
          <cell r="P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</row>
        <row r="650">
          <cell r="I650">
            <v>0</v>
          </cell>
          <cell r="J650">
            <v>0</v>
          </cell>
          <cell r="K650">
            <v>0</v>
          </cell>
          <cell r="M650">
            <v>0</v>
          </cell>
          <cell r="O650">
            <v>0</v>
          </cell>
          <cell r="P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</row>
        <row r="651">
          <cell r="I651">
            <v>0</v>
          </cell>
          <cell r="J651">
            <v>0</v>
          </cell>
          <cell r="K651">
            <v>0</v>
          </cell>
          <cell r="M651">
            <v>0</v>
          </cell>
          <cell r="O651">
            <v>0</v>
          </cell>
          <cell r="P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</row>
        <row r="652">
          <cell r="I652">
            <v>0</v>
          </cell>
          <cell r="J652">
            <v>0</v>
          </cell>
          <cell r="K652">
            <v>0</v>
          </cell>
          <cell r="M652">
            <v>0</v>
          </cell>
          <cell r="O652">
            <v>0</v>
          </cell>
          <cell r="P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</row>
        <row r="653">
          <cell r="I653">
            <v>0</v>
          </cell>
          <cell r="J653">
            <v>0</v>
          </cell>
          <cell r="K653">
            <v>0</v>
          </cell>
          <cell r="M653">
            <v>0</v>
          </cell>
          <cell r="O653">
            <v>0</v>
          </cell>
          <cell r="P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</row>
        <row r="654">
          <cell r="I654">
            <v>0</v>
          </cell>
          <cell r="J654">
            <v>0</v>
          </cell>
          <cell r="K654">
            <v>0</v>
          </cell>
          <cell r="M654">
            <v>0</v>
          </cell>
          <cell r="O654">
            <v>0</v>
          </cell>
          <cell r="P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</row>
        <row r="655">
          <cell r="I655">
            <v>0</v>
          </cell>
          <cell r="J655">
            <v>0</v>
          </cell>
          <cell r="K655">
            <v>0</v>
          </cell>
          <cell r="M655">
            <v>0</v>
          </cell>
          <cell r="O655">
            <v>0</v>
          </cell>
          <cell r="P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</row>
        <row r="656">
          <cell r="I656">
            <v>0</v>
          </cell>
          <cell r="J656">
            <v>0</v>
          </cell>
          <cell r="K656">
            <v>0</v>
          </cell>
          <cell r="M656">
            <v>0</v>
          </cell>
          <cell r="O656">
            <v>0</v>
          </cell>
          <cell r="P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</row>
        <row r="657">
          <cell r="I657">
            <v>0</v>
          </cell>
          <cell r="J657">
            <v>0</v>
          </cell>
          <cell r="K657">
            <v>0</v>
          </cell>
          <cell r="M657">
            <v>0</v>
          </cell>
          <cell r="O657">
            <v>0</v>
          </cell>
          <cell r="P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</row>
        <row r="658">
          <cell r="I658">
            <v>0</v>
          </cell>
          <cell r="J658">
            <v>0</v>
          </cell>
          <cell r="K658">
            <v>0</v>
          </cell>
          <cell r="M658">
            <v>0</v>
          </cell>
          <cell r="O658">
            <v>0</v>
          </cell>
          <cell r="P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</row>
        <row r="659">
          <cell r="I659">
            <v>0</v>
          </cell>
          <cell r="J659">
            <v>0</v>
          </cell>
          <cell r="K659">
            <v>0</v>
          </cell>
          <cell r="M659">
            <v>0</v>
          </cell>
          <cell r="O659">
            <v>0</v>
          </cell>
          <cell r="P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</row>
        <row r="660">
          <cell r="I660">
            <v>0</v>
          </cell>
          <cell r="J660">
            <v>0</v>
          </cell>
          <cell r="K660">
            <v>0</v>
          </cell>
          <cell r="M660">
            <v>0</v>
          </cell>
          <cell r="O660">
            <v>0</v>
          </cell>
          <cell r="P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</row>
        <row r="661">
          <cell r="I661">
            <v>0</v>
          </cell>
          <cell r="J661">
            <v>0</v>
          </cell>
          <cell r="K661">
            <v>0</v>
          </cell>
          <cell r="M661">
            <v>0</v>
          </cell>
          <cell r="O661">
            <v>0</v>
          </cell>
          <cell r="P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</row>
        <row r="662">
          <cell r="I662">
            <v>0</v>
          </cell>
          <cell r="J662">
            <v>0</v>
          </cell>
          <cell r="K662">
            <v>0</v>
          </cell>
          <cell r="M662">
            <v>0</v>
          </cell>
          <cell r="O662">
            <v>0</v>
          </cell>
          <cell r="P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</row>
        <row r="663">
          <cell r="I663">
            <v>0</v>
          </cell>
          <cell r="J663">
            <v>0</v>
          </cell>
          <cell r="K663">
            <v>0</v>
          </cell>
          <cell r="M663">
            <v>0</v>
          </cell>
          <cell r="O663">
            <v>0</v>
          </cell>
          <cell r="P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</row>
        <row r="664">
          <cell r="I664">
            <v>0</v>
          </cell>
          <cell r="J664">
            <v>0</v>
          </cell>
          <cell r="K664">
            <v>0</v>
          </cell>
          <cell r="M664">
            <v>0</v>
          </cell>
          <cell r="O664">
            <v>0</v>
          </cell>
          <cell r="P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</row>
        <row r="665">
          <cell r="I665">
            <v>0</v>
          </cell>
          <cell r="J665">
            <v>0</v>
          </cell>
          <cell r="K665">
            <v>0</v>
          </cell>
          <cell r="M665">
            <v>0</v>
          </cell>
          <cell r="O665">
            <v>0</v>
          </cell>
          <cell r="P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</row>
        <row r="666">
          <cell r="I666">
            <v>0</v>
          </cell>
          <cell r="J666">
            <v>0</v>
          </cell>
          <cell r="K666">
            <v>0</v>
          </cell>
          <cell r="M666">
            <v>0</v>
          </cell>
          <cell r="O666">
            <v>0</v>
          </cell>
          <cell r="P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</row>
        <row r="667">
          <cell r="I667">
            <v>0</v>
          </cell>
          <cell r="J667">
            <v>0</v>
          </cell>
          <cell r="K667">
            <v>0</v>
          </cell>
          <cell r="M667">
            <v>0</v>
          </cell>
          <cell r="O667">
            <v>0</v>
          </cell>
          <cell r="P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</row>
        <row r="668">
          <cell r="I668">
            <v>0</v>
          </cell>
          <cell r="J668">
            <v>0</v>
          </cell>
          <cell r="K668">
            <v>0</v>
          </cell>
          <cell r="M668">
            <v>0</v>
          </cell>
          <cell r="O668">
            <v>0</v>
          </cell>
          <cell r="P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</row>
        <row r="669">
          <cell r="I669">
            <v>0</v>
          </cell>
          <cell r="J669">
            <v>0</v>
          </cell>
          <cell r="K669">
            <v>0</v>
          </cell>
          <cell r="M669">
            <v>0</v>
          </cell>
          <cell r="O669">
            <v>0</v>
          </cell>
          <cell r="P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</row>
        <row r="670">
          <cell r="I670">
            <v>0</v>
          </cell>
          <cell r="J670">
            <v>0</v>
          </cell>
          <cell r="K670">
            <v>0</v>
          </cell>
          <cell r="M670">
            <v>0</v>
          </cell>
          <cell r="O670">
            <v>0</v>
          </cell>
          <cell r="P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</row>
        <row r="671">
          <cell r="I671">
            <v>0</v>
          </cell>
          <cell r="J671">
            <v>0</v>
          </cell>
          <cell r="K671">
            <v>0</v>
          </cell>
          <cell r="M671">
            <v>0</v>
          </cell>
          <cell r="O671">
            <v>0</v>
          </cell>
          <cell r="P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</row>
        <row r="672">
          <cell r="I672">
            <v>0</v>
          </cell>
          <cell r="J672">
            <v>0</v>
          </cell>
          <cell r="K672">
            <v>0</v>
          </cell>
          <cell r="M672">
            <v>0</v>
          </cell>
          <cell r="O672">
            <v>0</v>
          </cell>
          <cell r="P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</row>
        <row r="673">
          <cell r="I673">
            <v>0</v>
          </cell>
          <cell r="J673">
            <v>0</v>
          </cell>
          <cell r="K673">
            <v>0</v>
          </cell>
          <cell r="M673">
            <v>0</v>
          </cell>
          <cell r="O673">
            <v>0</v>
          </cell>
          <cell r="P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</row>
        <row r="674">
          <cell r="I674">
            <v>0</v>
          </cell>
          <cell r="J674">
            <v>0</v>
          </cell>
          <cell r="K674">
            <v>0</v>
          </cell>
          <cell r="M674">
            <v>0</v>
          </cell>
          <cell r="O674">
            <v>0</v>
          </cell>
          <cell r="P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</row>
        <row r="675">
          <cell r="I675">
            <v>0</v>
          </cell>
          <cell r="J675">
            <v>0</v>
          </cell>
          <cell r="K675">
            <v>0</v>
          </cell>
          <cell r="M675">
            <v>0</v>
          </cell>
          <cell r="O675">
            <v>0</v>
          </cell>
          <cell r="P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</row>
        <row r="676">
          <cell r="I676">
            <v>0</v>
          </cell>
          <cell r="J676">
            <v>0</v>
          </cell>
          <cell r="K676">
            <v>0</v>
          </cell>
          <cell r="M676">
            <v>0</v>
          </cell>
          <cell r="O676">
            <v>0</v>
          </cell>
          <cell r="P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</row>
        <row r="677">
          <cell r="I677">
            <v>0</v>
          </cell>
          <cell r="J677">
            <v>0</v>
          </cell>
          <cell r="K677">
            <v>0</v>
          </cell>
          <cell r="M677">
            <v>0</v>
          </cell>
          <cell r="O677">
            <v>0</v>
          </cell>
          <cell r="P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</row>
        <row r="678">
          <cell r="I678">
            <v>0</v>
          </cell>
          <cell r="J678">
            <v>0</v>
          </cell>
          <cell r="K678">
            <v>0</v>
          </cell>
          <cell r="M678">
            <v>0</v>
          </cell>
          <cell r="O678">
            <v>0</v>
          </cell>
          <cell r="P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</row>
        <row r="679">
          <cell r="I679">
            <v>0</v>
          </cell>
          <cell r="J679">
            <v>0</v>
          </cell>
          <cell r="K679">
            <v>0</v>
          </cell>
          <cell r="M679">
            <v>0</v>
          </cell>
          <cell r="O679">
            <v>0</v>
          </cell>
          <cell r="P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</row>
        <row r="680">
          <cell r="I680">
            <v>0</v>
          </cell>
          <cell r="J680">
            <v>0</v>
          </cell>
          <cell r="K680">
            <v>0</v>
          </cell>
          <cell r="M680">
            <v>0</v>
          </cell>
          <cell r="O680">
            <v>0</v>
          </cell>
          <cell r="P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</row>
        <row r="681">
          <cell r="I681">
            <v>0</v>
          </cell>
          <cell r="J681">
            <v>0</v>
          </cell>
          <cell r="K681">
            <v>0</v>
          </cell>
          <cell r="M681">
            <v>0</v>
          </cell>
          <cell r="O681">
            <v>0</v>
          </cell>
          <cell r="P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</row>
        <row r="682">
          <cell r="I682">
            <v>0</v>
          </cell>
          <cell r="J682">
            <v>0</v>
          </cell>
          <cell r="K682">
            <v>0</v>
          </cell>
          <cell r="M682">
            <v>0</v>
          </cell>
          <cell r="O682">
            <v>0</v>
          </cell>
          <cell r="P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</row>
        <row r="683">
          <cell r="I683">
            <v>0</v>
          </cell>
          <cell r="J683">
            <v>0</v>
          </cell>
          <cell r="K683">
            <v>0</v>
          </cell>
          <cell r="M683">
            <v>0</v>
          </cell>
          <cell r="O683">
            <v>0</v>
          </cell>
          <cell r="P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</row>
        <row r="684">
          <cell r="I684">
            <v>0</v>
          </cell>
          <cell r="J684">
            <v>0</v>
          </cell>
          <cell r="K684">
            <v>0</v>
          </cell>
          <cell r="M684">
            <v>0</v>
          </cell>
          <cell r="O684">
            <v>0</v>
          </cell>
          <cell r="P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</row>
        <row r="685">
          <cell r="I685">
            <v>0</v>
          </cell>
          <cell r="J685">
            <v>0</v>
          </cell>
          <cell r="K685">
            <v>0</v>
          </cell>
          <cell r="M685">
            <v>0</v>
          </cell>
          <cell r="O685">
            <v>0</v>
          </cell>
          <cell r="P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</row>
        <row r="686">
          <cell r="I686">
            <v>0</v>
          </cell>
          <cell r="J686">
            <v>0</v>
          </cell>
          <cell r="K686">
            <v>0</v>
          </cell>
          <cell r="M686">
            <v>0</v>
          </cell>
          <cell r="O686">
            <v>0</v>
          </cell>
          <cell r="P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</row>
        <row r="687">
          <cell r="I687">
            <v>0</v>
          </cell>
          <cell r="J687">
            <v>0</v>
          </cell>
          <cell r="K687">
            <v>0</v>
          </cell>
          <cell r="M687">
            <v>0</v>
          </cell>
          <cell r="O687">
            <v>0</v>
          </cell>
          <cell r="P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</row>
        <row r="688">
          <cell r="I688">
            <v>0</v>
          </cell>
          <cell r="J688">
            <v>0</v>
          </cell>
          <cell r="K688">
            <v>0</v>
          </cell>
          <cell r="M688">
            <v>0</v>
          </cell>
          <cell r="O688">
            <v>0</v>
          </cell>
          <cell r="P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</row>
        <row r="689">
          <cell r="I689">
            <v>0</v>
          </cell>
          <cell r="J689">
            <v>0</v>
          </cell>
          <cell r="K689">
            <v>0</v>
          </cell>
          <cell r="M689">
            <v>0</v>
          </cell>
          <cell r="O689">
            <v>0</v>
          </cell>
          <cell r="P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</row>
        <row r="690">
          <cell r="I690">
            <v>0</v>
          </cell>
          <cell r="J690">
            <v>0</v>
          </cell>
          <cell r="K690">
            <v>0</v>
          </cell>
          <cell r="M690">
            <v>0</v>
          </cell>
          <cell r="O690">
            <v>0</v>
          </cell>
          <cell r="P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</row>
        <row r="691">
          <cell r="I691">
            <v>0</v>
          </cell>
          <cell r="J691">
            <v>0</v>
          </cell>
          <cell r="K691">
            <v>0</v>
          </cell>
          <cell r="M691">
            <v>0</v>
          </cell>
          <cell r="O691">
            <v>0</v>
          </cell>
          <cell r="P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</row>
        <row r="692">
          <cell r="I692">
            <v>0</v>
          </cell>
          <cell r="J692">
            <v>0</v>
          </cell>
          <cell r="K692">
            <v>0</v>
          </cell>
          <cell r="M692">
            <v>0</v>
          </cell>
          <cell r="O692">
            <v>0</v>
          </cell>
          <cell r="P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</row>
        <row r="693">
          <cell r="I693">
            <v>0</v>
          </cell>
          <cell r="J693">
            <v>0</v>
          </cell>
          <cell r="K693">
            <v>0</v>
          </cell>
          <cell r="M693">
            <v>0</v>
          </cell>
          <cell r="O693">
            <v>0</v>
          </cell>
          <cell r="P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</row>
        <row r="694">
          <cell r="I694">
            <v>0</v>
          </cell>
          <cell r="J694">
            <v>0</v>
          </cell>
          <cell r="K694">
            <v>0</v>
          </cell>
          <cell r="M694">
            <v>0</v>
          </cell>
          <cell r="O694">
            <v>0</v>
          </cell>
          <cell r="P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</row>
        <row r="695">
          <cell r="I695">
            <v>0</v>
          </cell>
          <cell r="J695">
            <v>0</v>
          </cell>
          <cell r="K695">
            <v>0</v>
          </cell>
          <cell r="M695">
            <v>0</v>
          </cell>
          <cell r="O695">
            <v>0</v>
          </cell>
          <cell r="P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</row>
        <row r="696">
          <cell r="I696">
            <v>0</v>
          </cell>
          <cell r="J696">
            <v>0</v>
          </cell>
          <cell r="K696">
            <v>0</v>
          </cell>
          <cell r="M696">
            <v>0</v>
          </cell>
          <cell r="O696">
            <v>0</v>
          </cell>
          <cell r="P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</row>
        <row r="697">
          <cell r="I697">
            <v>0</v>
          </cell>
          <cell r="J697">
            <v>0</v>
          </cell>
          <cell r="K697">
            <v>0</v>
          </cell>
          <cell r="M697">
            <v>0</v>
          </cell>
          <cell r="O697">
            <v>0</v>
          </cell>
          <cell r="P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</row>
        <row r="698">
          <cell r="I698">
            <v>0</v>
          </cell>
          <cell r="J698">
            <v>0</v>
          </cell>
          <cell r="K698">
            <v>0</v>
          </cell>
          <cell r="M698">
            <v>0</v>
          </cell>
          <cell r="O698">
            <v>0</v>
          </cell>
          <cell r="P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</row>
        <row r="699">
          <cell r="I699">
            <v>0</v>
          </cell>
          <cell r="J699">
            <v>0</v>
          </cell>
          <cell r="K699">
            <v>0</v>
          </cell>
          <cell r="M699">
            <v>0</v>
          </cell>
          <cell r="O699">
            <v>0</v>
          </cell>
          <cell r="P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</row>
        <row r="700">
          <cell r="I700">
            <v>0</v>
          </cell>
          <cell r="J700">
            <v>0</v>
          </cell>
          <cell r="K700">
            <v>0</v>
          </cell>
          <cell r="M700">
            <v>0</v>
          </cell>
          <cell r="O700">
            <v>0</v>
          </cell>
          <cell r="P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</row>
        <row r="701">
          <cell r="I701">
            <v>0</v>
          </cell>
          <cell r="J701">
            <v>0</v>
          </cell>
          <cell r="K701">
            <v>0</v>
          </cell>
          <cell r="M701">
            <v>0</v>
          </cell>
          <cell r="O701">
            <v>0</v>
          </cell>
          <cell r="P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</row>
        <row r="702">
          <cell r="I702">
            <v>0</v>
          </cell>
          <cell r="J702">
            <v>0</v>
          </cell>
          <cell r="K702">
            <v>0</v>
          </cell>
          <cell r="M702">
            <v>0</v>
          </cell>
          <cell r="O702">
            <v>0</v>
          </cell>
          <cell r="P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</row>
        <row r="703">
          <cell r="I703">
            <v>0</v>
          </cell>
          <cell r="J703">
            <v>0</v>
          </cell>
          <cell r="K703">
            <v>0</v>
          </cell>
          <cell r="M703">
            <v>0</v>
          </cell>
          <cell r="O703">
            <v>0</v>
          </cell>
          <cell r="P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</row>
        <row r="704">
          <cell r="I704">
            <v>0</v>
          </cell>
          <cell r="J704">
            <v>0</v>
          </cell>
          <cell r="K704">
            <v>0</v>
          </cell>
          <cell r="M704">
            <v>0</v>
          </cell>
          <cell r="O704">
            <v>0</v>
          </cell>
          <cell r="P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</row>
        <row r="705">
          <cell r="I705">
            <v>0</v>
          </cell>
          <cell r="J705">
            <v>0</v>
          </cell>
          <cell r="K705">
            <v>0</v>
          </cell>
          <cell r="M705">
            <v>0</v>
          </cell>
          <cell r="O705">
            <v>0</v>
          </cell>
          <cell r="P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</row>
        <row r="706">
          <cell r="I706">
            <v>0</v>
          </cell>
          <cell r="J706">
            <v>0</v>
          </cell>
          <cell r="K706">
            <v>0</v>
          </cell>
          <cell r="M706">
            <v>0</v>
          </cell>
          <cell r="O706">
            <v>0</v>
          </cell>
          <cell r="P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</row>
        <row r="707">
          <cell r="I707">
            <v>0</v>
          </cell>
          <cell r="J707">
            <v>0</v>
          </cell>
          <cell r="K707">
            <v>0</v>
          </cell>
          <cell r="M707">
            <v>0</v>
          </cell>
          <cell r="O707">
            <v>0</v>
          </cell>
          <cell r="P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</row>
        <row r="708">
          <cell r="I708">
            <v>0</v>
          </cell>
          <cell r="J708">
            <v>0</v>
          </cell>
          <cell r="K708">
            <v>0</v>
          </cell>
          <cell r="M708">
            <v>0</v>
          </cell>
          <cell r="O708">
            <v>0</v>
          </cell>
          <cell r="P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</row>
        <row r="709">
          <cell r="I709">
            <v>0</v>
          </cell>
          <cell r="J709">
            <v>0</v>
          </cell>
          <cell r="K709">
            <v>0</v>
          </cell>
          <cell r="M709">
            <v>0</v>
          </cell>
          <cell r="O709">
            <v>0</v>
          </cell>
          <cell r="P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</row>
        <row r="710">
          <cell r="I710">
            <v>0</v>
          </cell>
          <cell r="J710">
            <v>0</v>
          </cell>
          <cell r="K710">
            <v>0</v>
          </cell>
          <cell r="M710">
            <v>0</v>
          </cell>
          <cell r="O710">
            <v>0</v>
          </cell>
          <cell r="P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</row>
        <row r="711">
          <cell r="I711">
            <v>0</v>
          </cell>
          <cell r="J711">
            <v>0</v>
          </cell>
          <cell r="K711">
            <v>0</v>
          </cell>
          <cell r="M711">
            <v>0</v>
          </cell>
          <cell r="O711">
            <v>0</v>
          </cell>
          <cell r="P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</row>
        <row r="712">
          <cell r="I712">
            <v>0</v>
          </cell>
          <cell r="J712">
            <v>0</v>
          </cell>
          <cell r="K712">
            <v>0</v>
          </cell>
          <cell r="M712">
            <v>0</v>
          </cell>
          <cell r="O712">
            <v>0</v>
          </cell>
          <cell r="P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</row>
        <row r="713">
          <cell r="I713">
            <v>0</v>
          </cell>
          <cell r="J713">
            <v>0</v>
          </cell>
          <cell r="K713">
            <v>0</v>
          </cell>
          <cell r="M713">
            <v>0</v>
          </cell>
          <cell r="O713">
            <v>0</v>
          </cell>
          <cell r="P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</row>
        <row r="714">
          <cell r="I714">
            <v>0</v>
          </cell>
          <cell r="J714">
            <v>0</v>
          </cell>
          <cell r="K714">
            <v>0</v>
          </cell>
          <cell r="M714">
            <v>0</v>
          </cell>
          <cell r="O714">
            <v>0</v>
          </cell>
          <cell r="P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</row>
        <row r="715">
          <cell r="I715">
            <v>0</v>
          </cell>
          <cell r="J715">
            <v>0</v>
          </cell>
          <cell r="K715">
            <v>0</v>
          </cell>
          <cell r="M715">
            <v>0</v>
          </cell>
          <cell r="O715">
            <v>0</v>
          </cell>
          <cell r="P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</row>
        <row r="716">
          <cell r="I716">
            <v>0</v>
          </cell>
          <cell r="J716">
            <v>0</v>
          </cell>
          <cell r="K716">
            <v>0</v>
          </cell>
          <cell r="M716">
            <v>0</v>
          </cell>
          <cell r="O716">
            <v>0</v>
          </cell>
          <cell r="P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</row>
        <row r="717">
          <cell r="I717">
            <v>0</v>
          </cell>
          <cell r="J717">
            <v>0</v>
          </cell>
          <cell r="K717">
            <v>0</v>
          </cell>
          <cell r="M717">
            <v>0</v>
          </cell>
          <cell r="O717">
            <v>0</v>
          </cell>
          <cell r="P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</row>
        <row r="718">
          <cell r="I718">
            <v>0</v>
          </cell>
          <cell r="J718">
            <v>0</v>
          </cell>
          <cell r="K718">
            <v>0</v>
          </cell>
          <cell r="M718">
            <v>0</v>
          </cell>
          <cell r="O718">
            <v>0</v>
          </cell>
          <cell r="P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</row>
        <row r="719">
          <cell r="I719">
            <v>0</v>
          </cell>
          <cell r="J719">
            <v>0</v>
          </cell>
          <cell r="K719">
            <v>0</v>
          </cell>
          <cell r="M719">
            <v>0</v>
          </cell>
          <cell r="O719">
            <v>0</v>
          </cell>
          <cell r="P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</row>
        <row r="720">
          <cell r="I720">
            <v>0</v>
          </cell>
          <cell r="J720">
            <v>0</v>
          </cell>
          <cell r="K720">
            <v>0</v>
          </cell>
          <cell r="M720">
            <v>0</v>
          </cell>
          <cell r="O720">
            <v>0</v>
          </cell>
          <cell r="P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</row>
        <row r="721">
          <cell r="I721">
            <v>0</v>
          </cell>
          <cell r="J721">
            <v>0</v>
          </cell>
          <cell r="K721">
            <v>0</v>
          </cell>
          <cell r="M721">
            <v>0</v>
          </cell>
          <cell r="O721">
            <v>0</v>
          </cell>
          <cell r="P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</row>
        <row r="722">
          <cell r="I722">
            <v>0</v>
          </cell>
          <cell r="J722">
            <v>0</v>
          </cell>
          <cell r="K722">
            <v>0</v>
          </cell>
          <cell r="M722">
            <v>0</v>
          </cell>
          <cell r="O722">
            <v>0</v>
          </cell>
          <cell r="P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</row>
        <row r="723">
          <cell r="I723">
            <v>0</v>
          </cell>
          <cell r="J723">
            <v>0</v>
          </cell>
          <cell r="K723">
            <v>0</v>
          </cell>
          <cell r="M723">
            <v>0</v>
          </cell>
          <cell r="O723">
            <v>0</v>
          </cell>
          <cell r="P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</row>
        <row r="724">
          <cell r="I724">
            <v>0</v>
          </cell>
          <cell r="J724">
            <v>0</v>
          </cell>
          <cell r="K724">
            <v>0</v>
          </cell>
          <cell r="M724">
            <v>0</v>
          </cell>
          <cell r="O724">
            <v>0</v>
          </cell>
          <cell r="P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</row>
        <row r="725">
          <cell r="I725">
            <v>0</v>
          </cell>
          <cell r="J725">
            <v>0</v>
          </cell>
          <cell r="K725">
            <v>0</v>
          </cell>
          <cell r="M725">
            <v>0</v>
          </cell>
          <cell r="O725">
            <v>0</v>
          </cell>
          <cell r="P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</row>
        <row r="726">
          <cell r="I726">
            <v>0</v>
          </cell>
          <cell r="J726">
            <v>0</v>
          </cell>
          <cell r="K726">
            <v>0</v>
          </cell>
          <cell r="M726">
            <v>0</v>
          </cell>
          <cell r="O726">
            <v>0</v>
          </cell>
          <cell r="P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</row>
        <row r="727">
          <cell r="I727">
            <v>0</v>
          </cell>
          <cell r="J727">
            <v>0</v>
          </cell>
          <cell r="K727">
            <v>0</v>
          </cell>
          <cell r="M727">
            <v>0</v>
          </cell>
          <cell r="O727">
            <v>0</v>
          </cell>
          <cell r="P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</row>
        <row r="728">
          <cell r="I728">
            <v>0</v>
          </cell>
          <cell r="J728">
            <v>0</v>
          </cell>
          <cell r="K728">
            <v>0</v>
          </cell>
          <cell r="M728">
            <v>0</v>
          </cell>
          <cell r="O728">
            <v>0</v>
          </cell>
          <cell r="P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</row>
        <row r="729">
          <cell r="I729">
            <v>0</v>
          </cell>
          <cell r="J729">
            <v>0</v>
          </cell>
          <cell r="K729">
            <v>0</v>
          </cell>
          <cell r="M729">
            <v>0</v>
          </cell>
          <cell r="O729">
            <v>0</v>
          </cell>
          <cell r="P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</row>
        <row r="730">
          <cell r="I730">
            <v>0</v>
          </cell>
          <cell r="J730">
            <v>0</v>
          </cell>
          <cell r="K730">
            <v>0</v>
          </cell>
          <cell r="M730">
            <v>0</v>
          </cell>
          <cell r="O730">
            <v>0</v>
          </cell>
          <cell r="P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</row>
        <row r="731">
          <cell r="I731">
            <v>0</v>
          </cell>
          <cell r="J731">
            <v>0</v>
          </cell>
          <cell r="K731">
            <v>0</v>
          </cell>
          <cell r="M731">
            <v>0</v>
          </cell>
          <cell r="O731">
            <v>0</v>
          </cell>
          <cell r="P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</row>
        <row r="732">
          <cell r="I732">
            <v>0</v>
          </cell>
          <cell r="J732">
            <v>0</v>
          </cell>
          <cell r="K732">
            <v>0</v>
          </cell>
          <cell r="M732">
            <v>0</v>
          </cell>
          <cell r="O732">
            <v>0</v>
          </cell>
          <cell r="P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</row>
        <row r="733">
          <cell r="I733">
            <v>0</v>
          </cell>
          <cell r="J733">
            <v>0</v>
          </cell>
          <cell r="K733">
            <v>0</v>
          </cell>
          <cell r="M733">
            <v>0</v>
          </cell>
          <cell r="O733">
            <v>0</v>
          </cell>
          <cell r="P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</row>
        <row r="734">
          <cell r="I734">
            <v>0</v>
          </cell>
          <cell r="J734">
            <v>0</v>
          </cell>
          <cell r="K734">
            <v>0</v>
          </cell>
          <cell r="M734">
            <v>0</v>
          </cell>
          <cell r="O734">
            <v>0</v>
          </cell>
          <cell r="P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</row>
        <row r="735">
          <cell r="I735">
            <v>0</v>
          </cell>
          <cell r="J735">
            <v>0</v>
          </cell>
          <cell r="K735">
            <v>0</v>
          </cell>
          <cell r="M735">
            <v>0</v>
          </cell>
          <cell r="O735">
            <v>0</v>
          </cell>
          <cell r="P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</row>
        <row r="736">
          <cell r="I736">
            <v>0</v>
          </cell>
          <cell r="J736">
            <v>0</v>
          </cell>
          <cell r="K736">
            <v>0</v>
          </cell>
          <cell r="M736">
            <v>0</v>
          </cell>
          <cell r="O736">
            <v>0</v>
          </cell>
          <cell r="P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</row>
        <row r="737">
          <cell r="I737">
            <v>0</v>
          </cell>
          <cell r="J737">
            <v>0</v>
          </cell>
          <cell r="K737">
            <v>0</v>
          </cell>
          <cell r="M737">
            <v>0</v>
          </cell>
          <cell r="O737">
            <v>0</v>
          </cell>
          <cell r="P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</row>
        <row r="738">
          <cell r="I738">
            <v>0</v>
          </cell>
          <cell r="J738">
            <v>0</v>
          </cell>
          <cell r="K738">
            <v>0</v>
          </cell>
          <cell r="M738">
            <v>0</v>
          </cell>
          <cell r="O738">
            <v>0</v>
          </cell>
          <cell r="P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</row>
        <row r="739">
          <cell r="I739">
            <v>0</v>
          </cell>
          <cell r="J739">
            <v>0</v>
          </cell>
          <cell r="K739">
            <v>0</v>
          </cell>
          <cell r="M739">
            <v>0</v>
          </cell>
          <cell r="O739">
            <v>0</v>
          </cell>
          <cell r="P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</row>
        <row r="740">
          <cell r="I740">
            <v>0</v>
          </cell>
          <cell r="J740">
            <v>0</v>
          </cell>
          <cell r="K740">
            <v>0</v>
          </cell>
          <cell r="M740">
            <v>0</v>
          </cell>
          <cell r="O740">
            <v>0</v>
          </cell>
          <cell r="P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</row>
        <row r="741">
          <cell r="I741">
            <v>0</v>
          </cell>
          <cell r="J741">
            <v>0</v>
          </cell>
          <cell r="K741">
            <v>0</v>
          </cell>
          <cell r="M741">
            <v>0</v>
          </cell>
          <cell r="O741">
            <v>0</v>
          </cell>
          <cell r="P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</row>
        <row r="742">
          <cell r="I742">
            <v>0</v>
          </cell>
          <cell r="J742">
            <v>0</v>
          </cell>
          <cell r="K742">
            <v>0</v>
          </cell>
          <cell r="M742">
            <v>0</v>
          </cell>
          <cell r="O742">
            <v>0</v>
          </cell>
          <cell r="P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</row>
        <row r="743">
          <cell r="I743">
            <v>0</v>
          </cell>
          <cell r="J743">
            <v>0</v>
          </cell>
          <cell r="K743">
            <v>0</v>
          </cell>
          <cell r="M743">
            <v>0</v>
          </cell>
          <cell r="O743">
            <v>0</v>
          </cell>
          <cell r="P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</row>
        <row r="744">
          <cell r="I744">
            <v>0</v>
          </cell>
          <cell r="J744">
            <v>0</v>
          </cell>
          <cell r="K744">
            <v>0</v>
          </cell>
          <cell r="M744">
            <v>0</v>
          </cell>
          <cell r="O744">
            <v>0</v>
          </cell>
          <cell r="P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</row>
        <row r="745">
          <cell r="I745">
            <v>0</v>
          </cell>
          <cell r="J745">
            <v>0</v>
          </cell>
          <cell r="K745">
            <v>0</v>
          </cell>
          <cell r="M745">
            <v>0</v>
          </cell>
          <cell r="O745">
            <v>0</v>
          </cell>
          <cell r="P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</row>
        <row r="746">
          <cell r="I746">
            <v>0</v>
          </cell>
          <cell r="J746">
            <v>0</v>
          </cell>
          <cell r="K746">
            <v>0</v>
          </cell>
          <cell r="M746">
            <v>0</v>
          </cell>
          <cell r="O746">
            <v>0</v>
          </cell>
          <cell r="P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</row>
        <row r="747">
          <cell r="I747">
            <v>0</v>
          </cell>
          <cell r="J747">
            <v>0</v>
          </cell>
          <cell r="K747">
            <v>0</v>
          </cell>
          <cell r="M747">
            <v>0</v>
          </cell>
          <cell r="O747">
            <v>0</v>
          </cell>
          <cell r="P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</row>
        <row r="748">
          <cell r="I748">
            <v>0</v>
          </cell>
          <cell r="J748">
            <v>0</v>
          </cell>
          <cell r="K748">
            <v>0</v>
          </cell>
          <cell r="M748">
            <v>0</v>
          </cell>
          <cell r="O748">
            <v>0</v>
          </cell>
          <cell r="P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</row>
        <row r="749">
          <cell r="I749">
            <v>0</v>
          </cell>
          <cell r="J749">
            <v>0</v>
          </cell>
          <cell r="K749">
            <v>0</v>
          </cell>
          <cell r="M749">
            <v>0</v>
          </cell>
          <cell r="O749">
            <v>0</v>
          </cell>
          <cell r="P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</row>
        <row r="750">
          <cell r="I750">
            <v>0</v>
          </cell>
          <cell r="J750">
            <v>0</v>
          </cell>
          <cell r="K750">
            <v>0</v>
          </cell>
          <cell r="M750">
            <v>0</v>
          </cell>
          <cell r="O750">
            <v>0</v>
          </cell>
          <cell r="P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</row>
        <row r="751">
          <cell r="I751">
            <v>0</v>
          </cell>
          <cell r="J751">
            <v>0</v>
          </cell>
          <cell r="K751">
            <v>0</v>
          </cell>
          <cell r="M751">
            <v>0</v>
          </cell>
          <cell r="O751">
            <v>0</v>
          </cell>
          <cell r="P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</row>
        <row r="752">
          <cell r="I752">
            <v>0</v>
          </cell>
          <cell r="J752">
            <v>0</v>
          </cell>
          <cell r="K752">
            <v>0</v>
          </cell>
          <cell r="M752">
            <v>0</v>
          </cell>
          <cell r="O752">
            <v>0</v>
          </cell>
          <cell r="P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</row>
        <row r="753">
          <cell r="I753">
            <v>0</v>
          </cell>
          <cell r="J753">
            <v>0</v>
          </cell>
          <cell r="K753">
            <v>0</v>
          </cell>
          <cell r="M753">
            <v>0</v>
          </cell>
          <cell r="O753">
            <v>0</v>
          </cell>
          <cell r="P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</row>
        <row r="754">
          <cell r="I754">
            <v>0</v>
          </cell>
          <cell r="J754">
            <v>0</v>
          </cell>
          <cell r="K754">
            <v>0</v>
          </cell>
          <cell r="M754">
            <v>0</v>
          </cell>
          <cell r="O754">
            <v>0</v>
          </cell>
          <cell r="P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</row>
        <row r="755">
          <cell r="I755">
            <v>0</v>
          </cell>
          <cell r="J755">
            <v>0</v>
          </cell>
          <cell r="K755">
            <v>0</v>
          </cell>
          <cell r="M755">
            <v>0</v>
          </cell>
          <cell r="O755">
            <v>0</v>
          </cell>
          <cell r="P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</row>
        <row r="756">
          <cell r="I756">
            <v>0</v>
          </cell>
          <cell r="J756">
            <v>0</v>
          </cell>
          <cell r="K756">
            <v>0</v>
          </cell>
          <cell r="M756">
            <v>0</v>
          </cell>
          <cell r="O756">
            <v>0</v>
          </cell>
          <cell r="P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</row>
        <row r="757">
          <cell r="I757">
            <v>0</v>
          </cell>
          <cell r="J757">
            <v>0</v>
          </cell>
          <cell r="K757">
            <v>0</v>
          </cell>
          <cell r="M757">
            <v>0</v>
          </cell>
          <cell r="O757">
            <v>0</v>
          </cell>
          <cell r="P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</row>
        <row r="758">
          <cell r="I758">
            <v>0</v>
          </cell>
          <cell r="J758">
            <v>0</v>
          </cell>
          <cell r="K758">
            <v>0</v>
          </cell>
          <cell r="M758">
            <v>0</v>
          </cell>
          <cell r="O758">
            <v>0</v>
          </cell>
          <cell r="P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</row>
        <row r="759">
          <cell r="I759">
            <v>0</v>
          </cell>
          <cell r="J759">
            <v>0</v>
          </cell>
          <cell r="K759">
            <v>0</v>
          </cell>
          <cell r="M759">
            <v>0</v>
          </cell>
          <cell r="O759">
            <v>0</v>
          </cell>
          <cell r="P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</row>
        <row r="760">
          <cell r="I760">
            <v>0</v>
          </cell>
          <cell r="J760">
            <v>0</v>
          </cell>
          <cell r="K760">
            <v>0</v>
          </cell>
          <cell r="M760">
            <v>0</v>
          </cell>
          <cell r="O760">
            <v>0</v>
          </cell>
          <cell r="P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</row>
        <row r="761">
          <cell r="I761">
            <v>0</v>
          </cell>
          <cell r="J761">
            <v>0</v>
          </cell>
          <cell r="K761">
            <v>0</v>
          </cell>
          <cell r="M761">
            <v>0</v>
          </cell>
          <cell r="O761">
            <v>0</v>
          </cell>
          <cell r="P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</row>
        <row r="762">
          <cell r="I762">
            <v>0</v>
          </cell>
          <cell r="J762">
            <v>0</v>
          </cell>
          <cell r="K762">
            <v>0</v>
          </cell>
          <cell r="M762">
            <v>0</v>
          </cell>
          <cell r="O762">
            <v>0</v>
          </cell>
          <cell r="P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</row>
        <row r="763">
          <cell r="I763">
            <v>0</v>
          </cell>
          <cell r="J763">
            <v>0</v>
          </cell>
          <cell r="K763">
            <v>0</v>
          </cell>
          <cell r="M763">
            <v>0</v>
          </cell>
          <cell r="O763">
            <v>0</v>
          </cell>
          <cell r="P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</row>
        <row r="764">
          <cell r="I764">
            <v>0</v>
          </cell>
          <cell r="J764">
            <v>0</v>
          </cell>
          <cell r="K764">
            <v>0</v>
          </cell>
          <cell r="M764">
            <v>0</v>
          </cell>
          <cell r="O764">
            <v>0</v>
          </cell>
          <cell r="P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</row>
        <row r="765">
          <cell r="I765">
            <v>0</v>
          </cell>
          <cell r="J765">
            <v>0</v>
          </cell>
          <cell r="K765">
            <v>0</v>
          </cell>
          <cell r="M765">
            <v>0</v>
          </cell>
          <cell r="O765">
            <v>0</v>
          </cell>
          <cell r="P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</row>
        <row r="766">
          <cell r="I766">
            <v>0</v>
          </cell>
          <cell r="J766">
            <v>0</v>
          </cell>
          <cell r="K766">
            <v>0</v>
          </cell>
          <cell r="M766">
            <v>0</v>
          </cell>
          <cell r="O766">
            <v>0</v>
          </cell>
          <cell r="P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</row>
        <row r="767">
          <cell r="I767">
            <v>0</v>
          </cell>
          <cell r="J767">
            <v>0</v>
          </cell>
          <cell r="K767">
            <v>0</v>
          </cell>
          <cell r="M767">
            <v>0</v>
          </cell>
          <cell r="O767">
            <v>0</v>
          </cell>
          <cell r="P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</row>
        <row r="768">
          <cell r="I768">
            <v>0</v>
          </cell>
          <cell r="J768">
            <v>0</v>
          </cell>
          <cell r="K768">
            <v>0</v>
          </cell>
          <cell r="M768">
            <v>0</v>
          </cell>
          <cell r="O768">
            <v>0</v>
          </cell>
          <cell r="P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15.7109375" bestFit="1" customWidth="1"/>
    <col min="6" max="6" width="13.28515625" bestFit="1" customWidth="1"/>
    <col min="7" max="7" width="16.7109375" bestFit="1" customWidth="1"/>
    <col min="8" max="8" width="15.42578125" style="3" bestFit="1" customWidth="1"/>
    <col min="9" max="9" width="16" style="3" bestFit="1" customWidth="1"/>
    <col min="10" max="10" width="11.28515625" bestFit="1" customWidth="1"/>
    <col min="11" max="11" width="16.28515625" bestFit="1" customWidth="1"/>
    <col min="12" max="14" width="16.28515625" customWidth="1"/>
    <col min="15" max="15" width="84.28515625" customWidth="1"/>
  </cols>
  <sheetData>
    <row r="1" spans="1:15" s="5" customFormat="1">
      <c r="A1" s="5" t="s">
        <v>0</v>
      </c>
      <c r="B1" s="5" t="s">
        <v>254</v>
      </c>
      <c r="C1" s="5" t="s">
        <v>1</v>
      </c>
      <c r="D1" s="5" t="s">
        <v>238</v>
      </c>
      <c r="E1" s="5" t="s">
        <v>256</v>
      </c>
      <c r="F1" s="5" t="s">
        <v>253</v>
      </c>
      <c r="G1" s="5" t="s">
        <v>241</v>
      </c>
      <c r="H1" s="6" t="s">
        <v>239</v>
      </c>
      <c r="I1" s="6" t="s">
        <v>240</v>
      </c>
      <c r="J1" s="5" t="s">
        <v>255</v>
      </c>
      <c r="K1" s="5" t="s">
        <v>259</v>
      </c>
      <c r="L1" s="5" t="s">
        <v>257</v>
      </c>
      <c r="M1" s="5" t="s">
        <v>258</v>
      </c>
      <c r="N1" s="5" t="s">
        <v>260</v>
      </c>
      <c r="O1" s="5" t="s">
        <v>242</v>
      </c>
    </row>
    <row r="2" spans="1:15">
      <c r="A2">
        <v>1</v>
      </c>
      <c r="B2" t="s">
        <v>2</v>
      </c>
      <c r="C2" t="s">
        <v>3</v>
      </c>
      <c r="D2" t="s">
        <v>4</v>
      </c>
      <c r="E2">
        <v>50</v>
      </c>
      <c r="F2">
        <v>1</v>
      </c>
      <c r="G2">
        <f>E2*F2</f>
        <v>50</v>
      </c>
      <c r="H2" s="3">
        <v>0</v>
      </c>
      <c r="I2" s="3">
        <f>J2*H2</f>
        <v>0</v>
      </c>
      <c r="O2" t="s">
        <v>5</v>
      </c>
    </row>
    <row r="3" spans="1:15">
      <c r="A3">
        <v>2</v>
      </c>
      <c r="B3" t="s">
        <v>6</v>
      </c>
      <c r="C3" t="s">
        <v>7</v>
      </c>
      <c r="D3" t="s">
        <v>8</v>
      </c>
      <c r="E3">
        <v>50</v>
      </c>
      <c r="F3">
        <v>1</v>
      </c>
      <c r="G3">
        <f>E3*F3</f>
        <v>50</v>
      </c>
      <c r="H3" s="3">
        <v>0</v>
      </c>
      <c r="I3" s="3">
        <f t="shared" ref="I3:I66" si="0">J3*H3</f>
        <v>0</v>
      </c>
      <c r="O3" t="s">
        <v>9</v>
      </c>
    </row>
    <row r="4" spans="1:15">
      <c r="A4">
        <v>3</v>
      </c>
      <c r="B4" t="s">
        <v>11</v>
      </c>
      <c r="C4" t="s">
        <v>7</v>
      </c>
      <c r="D4" t="s">
        <v>10</v>
      </c>
      <c r="E4">
        <v>50</v>
      </c>
      <c r="F4">
        <v>1</v>
      </c>
      <c r="G4">
        <f t="shared" ref="G4:G67" si="1">E4*F4</f>
        <v>50</v>
      </c>
      <c r="H4" s="3">
        <v>0</v>
      </c>
      <c r="I4" s="3">
        <f t="shared" si="0"/>
        <v>0</v>
      </c>
    </row>
    <row r="5" spans="1:15">
      <c r="A5">
        <v>4</v>
      </c>
      <c r="B5" t="s">
        <v>12</v>
      </c>
      <c r="C5" t="s">
        <v>3</v>
      </c>
      <c r="D5" t="s">
        <v>13</v>
      </c>
      <c r="E5">
        <v>50</v>
      </c>
      <c r="F5">
        <v>5</v>
      </c>
      <c r="G5">
        <f t="shared" si="1"/>
        <v>250</v>
      </c>
      <c r="H5" s="3">
        <v>0</v>
      </c>
      <c r="I5" s="3">
        <f t="shared" si="0"/>
        <v>0</v>
      </c>
      <c r="O5" t="s">
        <v>14</v>
      </c>
    </row>
    <row r="6" spans="1:15">
      <c r="A6">
        <v>5</v>
      </c>
      <c r="B6" t="s">
        <v>15</v>
      </c>
      <c r="C6" t="s">
        <v>3</v>
      </c>
      <c r="D6" t="s">
        <v>16</v>
      </c>
      <c r="E6">
        <v>50</v>
      </c>
      <c r="F6">
        <v>3</v>
      </c>
      <c r="G6">
        <f t="shared" si="1"/>
        <v>150</v>
      </c>
      <c r="H6" s="3">
        <v>0</v>
      </c>
      <c r="I6" s="3">
        <f t="shared" si="0"/>
        <v>0</v>
      </c>
      <c r="O6" t="s">
        <v>17</v>
      </c>
    </row>
    <row r="7" spans="1:15">
      <c r="A7">
        <v>6</v>
      </c>
      <c r="B7" t="s">
        <v>18</v>
      </c>
      <c r="C7" t="s">
        <v>3</v>
      </c>
      <c r="D7" t="s">
        <v>19</v>
      </c>
      <c r="E7">
        <v>50</v>
      </c>
      <c r="F7">
        <v>3</v>
      </c>
      <c r="G7">
        <f t="shared" si="1"/>
        <v>150</v>
      </c>
      <c r="H7" s="3">
        <v>0</v>
      </c>
      <c r="I7" s="3">
        <f t="shared" si="0"/>
        <v>0</v>
      </c>
      <c r="O7" t="s">
        <v>20</v>
      </c>
    </row>
    <row r="8" spans="1:15">
      <c r="A8">
        <v>7</v>
      </c>
      <c r="B8" t="s">
        <v>228</v>
      </c>
      <c r="C8" t="s">
        <v>94</v>
      </c>
      <c r="D8" t="s">
        <v>21</v>
      </c>
      <c r="E8">
        <v>50</v>
      </c>
      <c r="F8">
        <v>1</v>
      </c>
      <c r="G8">
        <f t="shared" si="1"/>
        <v>50</v>
      </c>
      <c r="H8" s="3">
        <v>0</v>
      </c>
      <c r="I8" s="3">
        <f t="shared" si="0"/>
        <v>0</v>
      </c>
      <c r="O8" t="s">
        <v>229</v>
      </c>
    </row>
    <row r="9" spans="1:15">
      <c r="A9">
        <v>8</v>
      </c>
      <c r="B9" t="s">
        <v>22</v>
      </c>
      <c r="C9" t="s">
        <v>3</v>
      </c>
      <c r="D9" t="s">
        <v>23</v>
      </c>
      <c r="E9">
        <v>50</v>
      </c>
      <c r="F9">
        <v>1</v>
      </c>
      <c r="G9">
        <f t="shared" si="1"/>
        <v>50</v>
      </c>
      <c r="H9" s="3">
        <v>0</v>
      </c>
      <c r="I9" s="3">
        <f t="shared" si="0"/>
        <v>0</v>
      </c>
      <c r="O9" t="s">
        <v>24</v>
      </c>
    </row>
    <row r="10" spans="1:15">
      <c r="A10">
        <v>9</v>
      </c>
      <c r="B10" t="s">
        <v>25</v>
      </c>
      <c r="C10" t="s">
        <v>26</v>
      </c>
      <c r="D10" t="s">
        <v>27</v>
      </c>
      <c r="E10">
        <v>50</v>
      </c>
      <c r="F10">
        <v>1</v>
      </c>
      <c r="G10">
        <f t="shared" si="1"/>
        <v>50</v>
      </c>
      <c r="H10" s="3">
        <v>0</v>
      </c>
      <c r="I10" s="3">
        <f t="shared" si="0"/>
        <v>0</v>
      </c>
      <c r="O10" t="s">
        <v>28</v>
      </c>
    </row>
    <row r="11" spans="1:15">
      <c r="A11">
        <v>10</v>
      </c>
      <c r="B11" t="s">
        <v>29</v>
      </c>
      <c r="C11" t="s">
        <v>30</v>
      </c>
      <c r="D11" t="s">
        <v>31</v>
      </c>
      <c r="E11">
        <v>50</v>
      </c>
      <c r="F11">
        <v>1</v>
      </c>
      <c r="G11">
        <f t="shared" si="1"/>
        <v>50</v>
      </c>
      <c r="H11" s="3">
        <v>0</v>
      </c>
      <c r="I11" s="3">
        <f t="shared" si="0"/>
        <v>0</v>
      </c>
      <c r="O11" t="s">
        <v>32</v>
      </c>
    </row>
    <row r="12" spans="1:15">
      <c r="A12">
        <v>11</v>
      </c>
      <c r="B12" t="s">
        <v>33</v>
      </c>
      <c r="C12" t="s">
        <v>34</v>
      </c>
      <c r="D12" t="s">
        <v>35</v>
      </c>
      <c r="E12">
        <v>50</v>
      </c>
      <c r="F12">
        <v>1</v>
      </c>
      <c r="G12">
        <f t="shared" si="1"/>
        <v>50</v>
      </c>
      <c r="H12" s="3">
        <v>0</v>
      </c>
      <c r="I12" s="3">
        <f t="shared" si="0"/>
        <v>0</v>
      </c>
      <c r="O12" t="s">
        <v>36</v>
      </c>
    </row>
    <row r="13" spans="1:15">
      <c r="A13">
        <v>12</v>
      </c>
      <c r="B13" t="s">
        <v>37</v>
      </c>
      <c r="C13" t="s">
        <v>38</v>
      </c>
      <c r="D13" t="s">
        <v>39</v>
      </c>
      <c r="E13">
        <v>50</v>
      </c>
      <c r="F13">
        <v>1</v>
      </c>
      <c r="G13">
        <f t="shared" si="1"/>
        <v>50</v>
      </c>
      <c r="H13" s="3">
        <v>0</v>
      </c>
      <c r="I13" s="3">
        <f t="shared" si="0"/>
        <v>0</v>
      </c>
      <c r="O13" t="s">
        <v>40</v>
      </c>
    </row>
    <row r="14" spans="1:15">
      <c r="A14">
        <v>13</v>
      </c>
      <c r="B14" t="s">
        <v>230</v>
      </c>
      <c r="C14" t="s">
        <v>231</v>
      </c>
      <c r="D14" t="s">
        <v>131</v>
      </c>
      <c r="E14">
        <v>50</v>
      </c>
      <c r="F14">
        <v>1</v>
      </c>
      <c r="G14">
        <f t="shared" si="1"/>
        <v>50</v>
      </c>
      <c r="H14" s="3">
        <v>0</v>
      </c>
      <c r="I14" s="3">
        <f t="shared" si="0"/>
        <v>0</v>
      </c>
      <c r="O14" t="s">
        <v>232</v>
      </c>
    </row>
    <row r="15" spans="1:15">
      <c r="A15">
        <v>14</v>
      </c>
      <c r="B15" t="s">
        <v>42</v>
      </c>
      <c r="C15" t="s">
        <v>43</v>
      </c>
      <c r="D15" t="s">
        <v>44</v>
      </c>
      <c r="E15">
        <v>50</v>
      </c>
      <c r="F15">
        <v>5</v>
      </c>
      <c r="G15">
        <f t="shared" si="1"/>
        <v>250</v>
      </c>
      <c r="H15" s="3">
        <v>0</v>
      </c>
      <c r="I15" s="3">
        <f t="shared" si="0"/>
        <v>0</v>
      </c>
      <c r="O15" t="s">
        <v>45</v>
      </c>
    </row>
    <row r="16" spans="1:15">
      <c r="A16">
        <v>15</v>
      </c>
      <c r="B16" t="s">
        <v>46</v>
      </c>
      <c r="C16" t="s">
        <v>47</v>
      </c>
      <c r="D16" t="s">
        <v>48</v>
      </c>
      <c r="E16">
        <v>50</v>
      </c>
      <c r="F16">
        <v>5</v>
      </c>
      <c r="G16">
        <f t="shared" si="1"/>
        <v>250</v>
      </c>
      <c r="H16" s="3">
        <v>0</v>
      </c>
      <c r="I16" s="3">
        <f t="shared" si="0"/>
        <v>0</v>
      </c>
      <c r="O16" t="s">
        <v>49</v>
      </c>
    </row>
    <row r="17" spans="1:15">
      <c r="A17">
        <v>16</v>
      </c>
      <c r="B17" t="s">
        <v>50</v>
      </c>
      <c r="C17" t="s">
        <v>47</v>
      </c>
      <c r="D17" t="s">
        <v>51</v>
      </c>
      <c r="E17">
        <v>50</v>
      </c>
      <c r="F17">
        <v>2</v>
      </c>
      <c r="G17">
        <f t="shared" si="1"/>
        <v>100</v>
      </c>
      <c r="H17" s="3">
        <v>0</v>
      </c>
      <c r="I17" s="3">
        <f t="shared" si="0"/>
        <v>0</v>
      </c>
      <c r="O17" t="s">
        <v>52</v>
      </c>
    </row>
    <row r="18" spans="1:15">
      <c r="A18">
        <v>17</v>
      </c>
      <c r="B18" t="s">
        <v>53</v>
      </c>
      <c r="C18" t="s">
        <v>47</v>
      </c>
      <c r="D18" t="s">
        <v>54</v>
      </c>
      <c r="E18">
        <v>50</v>
      </c>
      <c r="F18">
        <v>1</v>
      </c>
      <c r="G18">
        <f t="shared" si="1"/>
        <v>50</v>
      </c>
      <c r="H18" s="3">
        <v>0</v>
      </c>
      <c r="I18" s="3">
        <f t="shared" si="0"/>
        <v>0</v>
      </c>
      <c r="O18" t="s">
        <v>52</v>
      </c>
    </row>
    <row r="19" spans="1:15">
      <c r="A19">
        <v>18</v>
      </c>
      <c r="B19" s="1" t="s">
        <v>236</v>
      </c>
      <c r="C19" t="s">
        <v>7</v>
      </c>
      <c r="D19" t="s">
        <v>55</v>
      </c>
      <c r="E19">
        <v>50</v>
      </c>
      <c r="F19">
        <v>1</v>
      </c>
      <c r="G19">
        <f t="shared" si="1"/>
        <v>50</v>
      </c>
      <c r="H19" s="3">
        <v>0</v>
      </c>
      <c r="I19" s="3">
        <f t="shared" si="0"/>
        <v>0</v>
      </c>
      <c r="O19" t="s">
        <v>251</v>
      </c>
    </row>
    <row r="20" spans="1:15">
      <c r="A20">
        <v>19</v>
      </c>
      <c r="B20" t="s">
        <v>56</v>
      </c>
      <c r="C20" t="s">
        <v>57</v>
      </c>
      <c r="D20" t="s">
        <v>58</v>
      </c>
      <c r="E20">
        <v>50</v>
      </c>
      <c r="F20">
        <v>3</v>
      </c>
      <c r="G20">
        <f t="shared" si="1"/>
        <v>150</v>
      </c>
      <c r="H20" s="3">
        <v>0</v>
      </c>
      <c r="I20" s="3">
        <f t="shared" si="0"/>
        <v>0</v>
      </c>
      <c r="O20" t="s">
        <v>59</v>
      </c>
    </row>
    <row r="21" spans="1:15">
      <c r="A21">
        <v>20</v>
      </c>
      <c r="B21" t="s">
        <v>60</v>
      </c>
      <c r="C21" t="s">
        <v>61</v>
      </c>
      <c r="D21" t="s">
        <v>62</v>
      </c>
      <c r="E21">
        <v>50</v>
      </c>
      <c r="F21">
        <v>1</v>
      </c>
      <c r="G21">
        <f t="shared" si="1"/>
        <v>50</v>
      </c>
      <c r="H21" s="3">
        <v>0</v>
      </c>
      <c r="I21" s="3">
        <f t="shared" si="0"/>
        <v>0</v>
      </c>
      <c r="O21" t="s">
        <v>63</v>
      </c>
    </row>
    <row r="22" spans="1:15">
      <c r="A22">
        <v>21</v>
      </c>
      <c r="B22" t="s">
        <v>64</v>
      </c>
      <c r="C22" t="s">
        <v>65</v>
      </c>
      <c r="D22" t="s">
        <v>66</v>
      </c>
      <c r="E22">
        <v>50</v>
      </c>
      <c r="F22">
        <v>1</v>
      </c>
      <c r="G22">
        <f t="shared" si="1"/>
        <v>50</v>
      </c>
      <c r="H22" s="3">
        <v>0</v>
      </c>
      <c r="I22" s="3">
        <f t="shared" si="0"/>
        <v>0</v>
      </c>
      <c r="O22" t="s">
        <v>67</v>
      </c>
    </row>
    <row r="23" spans="1:15">
      <c r="A23">
        <v>22</v>
      </c>
      <c r="B23" t="s">
        <v>68</v>
      </c>
      <c r="C23" t="s">
        <v>69</v>
      </c>
      <c r="D23" t="s">
        <v>70</v>
      </c>
      <c r="E23">
        <v>50</v>
      </c>
      <c r="F23">
        <v>1</v>
      </c>
      <c r="G23">
        <f t="shared" si="1"/>
        <v>50</v>
      </c>
      <c r="H23" s="3">
        <v>0</v>
      </c>
      <c r="I23" s="3">
        <f t="shared" si="0"/>
        <v>0</v>
      </c>
      <c r="O23" t="s">
        <v>71</v>
      </c>
    </row>
    <row r="24" spans="1:15">
      <c r="A24">
        <v>23</v>
      </c>
      <c r="B24" t="s">
        <v>72</v>
      </c>
      <c r="C24" t="s">
        <v>30</v>
      </c>
      <c r="D24" t="s">
        <v>73</v>
      </c>
      <c r="E24">
        <v>50</v>
      </c>
      <c r="F24">
        <v>1</v>
      </c>
      <c r="G24">
        <f t="shared" si="1"/>
        <v>50</v>
      </c>
      <c r="H24" s="3">
        <v>0</v>
      </c>
      <c r="I24" s="3">
        <f t="shared" si="0"/>
        <v>0</v>
      </c>
      <c r="O24" t="s">
        <v>32</v>
      </c>
    </row>
    <row r="25" spans="1:15">
      <c r="A25">
        <v>24</v>
      </c>
      <c r="B25" t="s">
        <v>74</v>
      </c>
      <c r="C25" t="s">
        <v>30</v>
      </c>
      <c r="D25" t="s">
        <v>75</v>
      </c>
      <c r="E25">
        <v>50</v>
      </c>
      <c r="F25">
        <v>1</v>
      </c>
      <c r="G25">
        <f t="shared" si="1"/>
        <v>50</v>
      </c>
      <c r="H25" s="3">
        <v>0</v>
      </c>
      <c r="I25" s="3">
        <f t="shared" si="0"/>
        <v>0</v>
      </c>
      <c r="O25" t="s">
        <v>32</v>
      </c>
    </row>
    <row r="26" spans="1:15">
      <c r="A26">
        <v>25</v>
      </c>
      <c r="B26" t="s">
        <v>76</v>
      </c>
      <c r="C26" t="s">
        <v>30</v>
      </c>
      <c r="D26" t="s">
        <v>77</v>
      </c>
      <c r="E26">
        <v>50</v>
      </c>
      <c r="F26">
        <v>4</v>
      </c>
      <c r="G26">
        <f t="shared" si="1"/>
        <v>200</v>
      </c>
      <c r="H26" s="3">
        <v>0</v>
      </c>
      <c r="I26" s="3">
        <f t="shared" si="0"/>
        <v>0</v>
      </c>
      <c r="O26" t="s">
        <v>32</v>
      </c>
    </row>
    <row r="27" spans="1:15">
      <c r="A27">
        <v>26</v>
      </c>
      <c r="B27" t="s">
        <v>78</v>
      </c>
      <c r="C27" t="s">
        <v>30</v>
      </c>
      <c r="D27" t="s">
        <v>79</v>
      </c>
      <c r="E27">
        <v>50</v>
      </c>
      <c r="F27">
        <v>1</v>
      </c>
      <c r="G27">
        <f t="shared" si="1"/>
        <v>50</v>
      </c>
      <c r="H27" s="3">
        <v>0</v>
      </c>
      <c r="I27" s="3">
        <f t="shared" si="0"/>
        <v>0</v>
      </c>
      <c r="O27" t="s">
        <v>32</v>
      </c>
    </row>
    <row r="28" spans="1:15">
      <c r="A28">
        <v>27</v>
      </c>
      <c r="B28" t="s">
        <v>252</v>
      </c>
      <c r="C28" t="s">
        <v>3</v>
      </c>
      <c r="D28" t="s">
        <v>80</v>
      </c>
      <c r="E28">
        <v>50</v>
      </c>
      <c r="F28">
        <v>2</v>
      </c>
      <c r="G28">
        <f t="shared" si="1"/>
        <v>100</v>
      </c>
      <c r="H28" s="3">
        <v>0</v>
      </c>
      <c r="I28" s="3">
        <f t="shared" si="0"/>
        <v>0</v>
      </c>
      <c r="O28" t="s">
        <v>81</v>
      </c>
    </row>
    <row r="29" spans="1:15">
      <c r="A29">
        <v>28</v>
      </c>
      <c r="B29" t="s">
        <v>12</v>
      </c>
      <c r="C29" t="s">
        <v>3</v>
      </c>
      <c r="D29" t="s">
        <v>13</v>
      </c>
      <c r="E29">
        <v>50</v>
      </c>
      <c r="F29">
        <v>7</v>
      </c>
      <c r="G29">
        <f t="shared" si="1"/>
        <v>350</v>
      </c>
      <c r="H29" s="3">
        <v>0</v>
      </c>
      <c r="I29" s="3">
        <f t="shared" si="0"/>
        <v>0</v>
      </c>
      <c r="O29" t="s">
        <v>14</v>
      </c>
    </row>
    <row r="30" spans="1:15">
      <c r="A30">
        <v>29</v>
      </c>
      <c r="B30" t="s">
        <v>82</v>
      </c>
      <c r="C30" t="s">
        <v>3</v>
      </c>
      <c r="D30" t="s">
        <v>83</v>
      </c>
      <c r="E30">
        <v>50</v>
      </c>
      <c r="F30">
        <v>3</v>
      </c>
      <c r="G30">
        <f t="shared" si="1"/>
        <v>150</v>
      </c>
      <c r="H30" s="3">
        <v>0</v>
      </c>
      <c r="I30" s="3">
        <f t="shared" si="0"/>
        <v>0</v>
      </c>
    </row>
    <row r="31" spans="1:15">
      <c r="A31">
        <v>30</v>
      </c>
      <c r="B31" t="s">
        <v>84</v>
      </c>
      <c r="C31" t="s">
        <v>3</v>
      </c>
      <c r="D31" t="s">
        <v>85</v>
      </c>
      <c r="E31">
        <v>50</v>
      </c>
      <c r="F31">
        <v>7</v>
      </c>
      <c r="G31">
        <f t="shared" si="1"/>
        <v>350</v>
      </c>
      <c r="H31" s="3">
        <v>0</v>
      </c>
      <c r="I31" s="3">
        <f t="shared" si="0"/>
        <v>0</v>
      </c>
      <c r="O31" t="s">
        <v>86</v>
      </c>
    </row>
    <row r="32" spans="1:15">
      <c r="A32">
        <v>31</v>
      </c>
      <c r="B32" t="s">
        <v>87</v>
      </c>
      <c r="C32" t="s">
        <v>3</v>
      </c>
      <c r="D32" t="s">
        <v>88</v>
      </c>
      <c r="E32">
        <v>50</v>
      </c>
      <c r="F32">
        <v>1</v>
      </c>
      <c r="G32">
        <f t="shared" si="1"/>
        <v>50</v>
      </c>
      <c r="H32" s="3">
        <v>0</v>
      </c>
      <c r="I32" s="3">
        <f t="shared" si="0"/>
        <v>0</v>
      </c>
      <c r="O32" t="s">
        <v>89</v>
      </c>
    </row>
    <row r="33" spans="1:15">
      <c r="A33">
        <v>32</v>
      </c>
      <c r="B33" t="s">
        <v>90</v>
      </c>
      <c r="C33" t="s">
        <v>3</v>
      </c>
      <c r="D33" t="s">
        <v>91</v>
      </c>
      <c r="E33">
        <v>50</v>
      </c>
      <c r="F33">
        <v>1</v>
      </c>
      <c r="G33">
        <f t="shared" si="1"/>
        <v>50</v>
      </c>
      <c r="H33" s="3">
        <v>0</v>
      </c>
      <c r="I33" s="3">
        <f t="shared" si="0"/>
        <v>0</v>
      </c>
      <c r="O33" t="s">
        <v>92</v>
      </c>
    </row>
    <row r="34" spans="1:15">
      <c r="A34">
        <v>33</v>
      </c>
      <c r="B34" t="s">
        <v>93</v>
      </c>
      <c r="C34" t="s">
        <v>94</v>
      </c>
      <c r="D34" t="s">
        <v>95</v>
      </c>
      <c r="E34">
        <v>50</v>
      </c>
      <c r="F34">
        <v>14</v>
      </c>
      <c r="G34">
        <f t="shared" si="1"/>
        <v>700</v>
      </c>
      <c r="H34" s="3">
        <v>0</v>
      </c>
      <c r="I34" s="3">
        <f t="shared" si="0"/>
        <v>0</v>
      </c>
      <c r="O34" t="s">
        <v>96</v>
      </c>
    </row>
    <row r="35" spans="1:15">
      <c r="A35">
        <v>34</v>
      </c>
      <c r="B35" t="s">
        <v>97</v>
      </c>
      <c r="C35" t="s">
        <v>26</v>
      </c>
      <c r="D35" t="s">
        <v>98</v>
      </c>
      <c r="E35">
        <v>50</v>
      </c>
      <c r="F35">
        <v>7</v>
      </c>
      <c r="G35">
        <f t="shared" si="1"/>
        <v>350</v>
      </c>
      <c r="H35" s="3">
        <v>0</v>
      </c>
      <c r="I35" s="3">
        <f t="shared" si="0"/>
        <v>0</v>
      </c>
      <c r="O35" t="s">
        <v>99</v>
      </c>
    </row>
    <row r="36" spans="1:15">
      <c r="A36">
        <v>35</v>
      </c>
      <c r="B36" t="s">
        <v>100</v>
      </c>
      <c r="C36" t="s">
        <v>3</v>
      </c>
      <c r="D36" t="s">
        <v>101</v>
      </c>
      <c r="E36">
        <v>50</v>
      </c>
      <c r="F36">
        <v>3</v>
      </c>
      <c r="G36">
        <f t="shared" si="1"/>
        <v>150</v>
      </c>
      <c r="H36" s="3">
        <v>0</v>
      </c>
      <c r="I36" s="3">
        <f t="shared" si="0"/>
        <v>0</v>
      </c>
      <c r="O36" t="s">
        <v>102</v>
      </c>
    </row>
    <row r="37" spans="1:15">
      <c r="A37">
        <v>36</v>
      </c>
      <c r="B37" t="s">
        <v>103</v>
      </c>
      <c r="C37" t="s">
        <v>3</v>
      </c>
      <c r="D37" t="s">
        <v>104</v>
      </c>
      <c r="E37">
        <v>50</v>
      </c>
      <c r="F37">
        <v>1</v>
      </c>
      <c r="G37">
        <f t="shared" si="1"/>
        <v>50</v>
      </c>
      <c r="H37" s="3">
        <v>0</v>
      </c>
      <c r="I37" s="3">
        <f t="shared" si="0"/>
        <v>0</v>
      </c>
      <c r="O37" t="s">
        <v>105</v>
      </c>
    </row>
    <row r="38" spans="1:15">
      <c r="A38">
        <v>37</v>
      </c>
      <c r="B38" t="s">
        <v>106</v>
      </c>
      <c r="C38" t="s">
        <v>3</v>
      </c>
      <c r="D38" t="s">
        <v>107</v>
      </c>
      <c r="E38">
        <v>50</v>
      </c>
      <c r="F38">
        <v>5</v>
      </c>
      <c r="G38">
        <f t="shared" si="1"/>
        <v>250</v>
      </c>
      <c r="H38" s="3">
        <v>0</v>
      </c>
      <c r="I38" s="3">
        <f t="shared" si="0"/>
        <v>0</v>
      </c>
      <c r="O38" t="s">
        <v>108</v>
      </c>
    </row>
    <row r="39" spans="1:15">
      <c r="A39">
        <v>38</v>
      </c>
      <c r="B39" t="s">
        <v>109</v>
      </c>
      <c r="C39" t="s">
        <v>30</v>
      </c>
      <c r="D39" t="s">
        <v>110</v>
      </c>
      <c r="E39">
        <v>50</v>
      </c>
      <c r="F39">
        <v>1</v>
      </c>
      <c r="G39">
        <f t="shared" si="1"/>
        <v>50</v>
      </c>
      <c r="H39" s="3">
        <v>0</v>
      </c>
      <c r="I39" s="3">
        <f t="shared" si="0"/>
        <v>0</v>
      </c>
      <c r="O39" t="s">
        <v>32</v>
      </c>
    </row>
    <row r="40" spans="1:15">
      <c r="A40">
        <v>39</v>
      </c>
      <c r="B40" t="s">
        <v>111</v>
      </c>
      <c r="C40" t="s">
        <v>30</v>
      </c>
      <c r="D40" t="s">
        <v>112</v>
      </c>
      <c r="E40">
        <v>50</v>
      </c>
      <c r="F40">
        <v>1</v>
      </c>
      <c r="G40">
        <f t="shared" si="1"/>
        <v>50</v>
      </c>
      <c r="H40" s="3">
        <v>0</v>
      </c>
      <c r="I40" s="3">
        <f t="shared" si="0"/>
        <v>0</v>
      </c>
      <c r="O40" t="s">
        <v>32</v>
      </c>
    </row>
    <row r="41" spans="1:15">
      <c r="A41">
        <v>40</v>
      </c>
      <c r="B41" t="s">
        <v>113</v>
      </c>
      <c r="C41" t="s">
        <v>114</v>
      </c>
      <c r="D41" t="s">
        <v>115</v>
      </c>
      <c r="E41">
        <v>50</v>
      </c>
      <c r="F41">
        <v>1</v>
      </c>
      <c r="G41">
        <f t="shared" si="1"/>
        <v>50</v>
      </c>
      <c r="H41" s="3">
        <v>0</v>
      </c>
      <c r="I41" s="3">
        <f t="shared" si="0"/>
        <v>0</v>
      </c>
      <c r="O41" t="s">
        <v>116</v>
      </c>
    </row>
    <row r="42" spans="1:15">
      <c r="A42">
        <v>41</v>
      </c>
      <c r="B42" t="s">
        <v>117</v>
      </c>
      <c r="C42" t="s">
        <v>30</v>
      </c>
      <c r="D42" t="s">
        <v>23</v>
      </c>
      <c r="E42">
        <v>50</v>
      </c>
      <c r="F42">
        <v>1</v>
      </c>
      <c r="G42">
        <f t="shared" si="1"/>
        <v>50</v>
      </c>
      <c r="H42" s="3">
        <v>0</v>
      </c>
      <c r="I42" s="3">
        <f t="shared" si="0"/>
        <v>0</v>
      </c>
      <c r="O42" t="s">
        <v>32</v>
      </c>
    </row>
    <row r="43" spans="1:15">
      <c r="A43">
        <v>42</v>
      </c>
      <c r="B43" t="s">
        <v>118</v>
      </c>
      <c r="C43" t="s">
        <v>119</v>
      </c>
      <c r="D43" t="s">
        <v>120</v>
      </c>
      <c r="E43">
        <v>50</v>
      </c>
      <c r="F43">
        <v>1</v>
      </c>
      <c r="G43">
        <f t="shared" si="1"/>
        <v>50</v>
      </c>
      <c r="H43" s="3">
        <v>0</v>
      </c>
      <c r="I43" s="3">
        <f t="shared" si="0"/>
        <v>0</v>
      </c>
      <c r="O43" t="s">
        <v>121</v>
      </c>
    </row>
    <row r="44" spans="1:15">
      <c r="A44">
        <v>43</v>
      </c>
      <c r="B44" t="s">
        <v>122</v>
      </c>
      <c r="C44" t="s">
        <v>123</v>
      </c>
      <c r="D44" t="s">
        <v>124</v>
      </c>
      <c r="E44">
        <v>50</v>
      </c>
      <c r="F44">
        <v>1</v>
      </c>
      <c r="G44">
        <f t="shared" si="1"/>
        <v>50</v>
      </c>
      <c r="H44" s="3">
        <v>0</v>
      </c>
      <c r="I44" s="3">
        <f t="shared" si="0"/>
        <v>0</v>
      </c>
      <c r="O44" t="s">
        <v>125</v>
      </c>
    </row>
    <row r="45" spans="1:15">
      <c r="A45">
        <v>44</v>
      </c>
      <c r="B45" t="s">
        <v>126</v>
      </c>
      <c r="C45" t="s">
        <v>127</v>
      </c>
      <c r="D45" t="s">
        <v>128</v>
      </c>
      <c r="E45">
        <v>50</v>
      </c>
      <c r="F45">
        <v>1</v>
      </c>
      <c r="G45">
        <f t="shared" si="1"/>
        <v>50</v>
      </c>
      <c r="H45" s="3">
        <v>0</v>
      </c>
      <c r="I45" s="3">
        <f t="shared" si="0"/>
        <v>0</v>
      </c>
      <c r="O45" t="s">
        <v>129</v>
      </c>
    </row>
    <row r="46" spans="1:15">
      <c r="A46">
        <v>45</v>
      </c>
      <c r="B46" t="s">
        <v>130</v>
      </c>
      <c r="C46" t="s">
        <v>127</v>
      </c>
      <c r="D46" t="s">
        <v>131</v>
      </c>
      <c r="E46">
        <v>50</v>
      </c>
      <c r="F46">
        <v>1</v>
      </c>
      <c r="G46">
        <f t="shared" si="1"/>
        <v>50</v>
      </c>
      <c r="H46" s="3">
        <v>0</v>
      </c>
      <c r="I46" s="3">
        <f t="shared" si="0"/>
        <v>0</v>
      </c>
      <c r="O46" t="s">
        <v>132</v>
      </c>
    </row>
    <row r="47" spans="1:15">
      <c r="A47">
        <v>46</v>
      </c>
      <c r="B47" t="s">
        <v>133</v>
      </c>
      <c r="C47" t="s">
        <v>134</v>
      </c>
      <c r="D47" t="s">
        <v>135</v>
      </c>
      <c r="E47">
        <v>50</v>
      </c>
      <c r="F47">
        <v>1</v>
      </c>
      <c r="G47">
        <f t="shared" si="1"/>
        <v>50</v>
      </c>
      <c r="H47" s="3">
        <v>0</v>
      </c>
      <c r="I47" s="3">
        <f t="shared" si="0"/>
        <v>0</v>
      </c>
      <c r="O47" t="s">
        <v>136</v>
      </c>
    </row>
    <row r="48" spans="1:15">
      <c r="A48">
        <v>47</v>
      </c>
      <c r="B48" t="s">
        <v>137</v>
      </c>
      <c r="C48" t="s">
        <v>3</v>
      </c>
      <c r="D48" t="s">
        <v>138</v>
      </c>
      <c r="E48">
        <v>50</v>
      </c>
      <c r="F48">
        <v>4</v>
      </c>
      <c r="G48">
        <f t="shared" si="1"/>
        <v>200</v>
      </c>
      <c r="H48" s="3">
        <v>0</v>
      </c>
      <c r="I48" s="3">
        <f t="shared" si="0"/>
        <v>0</v>
      </c>
      <c r="O48" t="s">
        <v>139</v>
      </c>
    </row>
    <row r="49" spans="1:15">
      <c r="A49">
        <v>48</v>
      </c>
      <c r="B49" t="s">
        <v>140</v>
      </c>
      <c r="C49" t="s">
        <v>30</v>
      </c>
      <c r="D49" t="s">
        <v>141</v>
      </c>
      <c r="E49">
        <v>50</v>
      </c>
      <c r="F49">
        <v>1</v>
      </c>
      <c r="G49">
        <f t="shared" si="1"/>
        <v>50</v>
      </c>
      <c r="H49" s="3">
        <v>0</v>
      </c>
      <c r="I49" s="3">
        <f t="shared" si="0"/>
        <v>0</v>
      </c>
      <c r="O49" t="s">
        <v>142</v>
      </c>
    </row>
    <row r="50" spans="1:15">
      <c r="A50">
        <v>49</v>
      </c>
      <c r="B50" t="s">
        <v>143</v>
      </c>
      <c r="C50" t="s">
        <v>3</v>
      </c>
      <c r="D50" t="s">
        <v>144</v>
      </c>
      <c r="E50">
        <v>50</v>
      </c>
      <c r="F50">
        <v>1</v>
      </c>
      <c r="G50">
        <f t="shared" si="1"/>
        <v>50</v>
      </c>
      <c r="H50" s="3">
        <v>0</v>
      </c>
      <c r="I50" s="3">
        <f t="shared" si="0"/>
        <v>0</v>
      </c>
      <c r="O50" t="s">
        <v>145</v>
      </c>
    </row>
    <row r="51" spans="1:15">
      <c r="A51">
        <v>50</v>
      </c>
      <c r="B51" t="s">
        <v>146</v>
      </c>
      <c r="C51" t="s">
        <v>147</v>
      </c>
      <c r="D51" t="s">
        <v>148</v>
      </c>
      <c r="E51">
        <v>50</v>
      </c>
      <c r="F51">
        <v>1</v>
      </c>
      <c r="G51">
        <f t="shared" si="1"/>
        <v>50</v>
      </c>
      <c r="H51" s="3">
        <v>0</v>
      </c>
      <c r="I51" s="3">
        <f t="shared" si="0"/>
        <v>0</v>
      </c>
      <c r="O51" t="s">
        <v>149</v>
      </c>
    </row>
    <row r="52" spans="1:15">
      <c r="A52">
        <v>51</v>
      </c>
      <c r="B52" t="s">
        <v>46</v>
      </c>
      <c r="C52" t="s">
        <v>47</v>
      </c>
      <c r="D52" t="s">
        <v>48</v>
      </c>
      <c r="E52">
        <v>50</v>
      </c>
      <c r="F52">
        <v>1</v>
      </c>
      <c r="G52">
        <f t="shared" si="1"/>
        <v>50</v>
      </c>
      <c r="H52" s="3">
        <v>0</v>
      </c>
      <c r="I52" s="3">
        <f t="shared" si="0"/>
        <v>0</v>
      </c>
      <c r="O52" t="s">
        <v>49</v>
      </c>
    </row>
    <row r="53" spans="1:15">
      <c r="A53">
        <v>52</v>
      </c>
      <c r="B53" t="s">
        <v>150</v>
      </c>
      <c r="C53" t="s">
        <v>47</v>
      </c>
      <c r="D53" t="s">
        <v>151</v>
      </c>
      <c r="E53">
        <v>50</v>
      </c>
      <c r="F53">
        <v>2</v>
      </c>
      <c r="G53">
        <f t="shared" si="1"/>
        <v>100</v>
      </c>
      <c r="H53" s="3">
        <v>0</v>
      </c>
      <c r="I53" s="3">
        <f t="shared" si="0"/>
        <v>0</v>
      </c>
      <c r="O53" t="s">
        <v>52</v>
      </c>
    </row>
    <row r="54" spans="1:15">
      <c r="A54">
        <v>53</v>
      </c>
      <c r="B54" t="s">
        <v>233</v>
      </c>
      <c r="C54" t="s">
        <v>47</v>
      </c>
      <c r="D54" t="s">
        <v>152</v>
      </c>
      <c r="E54">
        <v>50</v>
      </c>
      <c r="F54">
        <v>2</v>
      </c>
      <c r="G54">
        <f t="shared" si="1"/>
        <v>100</v>
      </c>
      <c r="H54" s="3">
        <v>0</v>
      </c>
      <c r="I54" s="3">
        <f t="shared" si="0"/>
        <v>0</v>
      </c>
      <c r="O54" t="s">
        <v>52</v>
      </c>
    </row>
    <row r="55" spans="1:15">
      <c r="A55">
        <v>54</v>
      </c>
      <c r="B55" t="s">
        <v>153</v>
      </c>
      <c r="C55" t="s">
        <v>47</v>
      </c>
      <c r="D55" t="s">
        <v>154</v>
      </c>
      <c r="E55">
        <v>50</v>
      </c>
      <c r="F55">
        <v>3</v>
      </c>
      <c r="G55">
        <f t="shared" si="1"/>
        <v>150</v>
      </c>
      <c r="H55" s="3">
        <v>0</v>
      </c>
      <c r="I55" s="3">
        <f t="shared" si="0"/>
        <v>0</v>
      </c>
      <c r="O55" t="s">
        <v>52</v>
      </c>
    </row>
    <row r="56" spans="1:15">
      <c r="A56">
        <v>55</v>
      </c>
      <c r="B56" t="s">
        <v>155</v>
      </c>
      <c r="C56" t="s">
        <v>47</v>
      </c>
      <c r="D56" t="s">
        <v>156</v>
      </c>
      <c r="E56">
        <v>50</v>
      </c>
      <c r="F56">
        <v>1</v>
      </c>
      <c r="G56">
        <f t="shared" si="1"/>
        <v>50</v>
      </c>
      <c r="H56" s="3">
        <v>0</v>
      </c>
      <c r="I56" s="3">
        <f t="shared" si="0"/>
        <v>0</v>
      </c>
      <c r="O56" t="s">
        <v>157</v>
      </c>
    </row>
    <row r="57" spans="1:15">
      <c r="A57">
        <v>56</v>
      </c>
      <c r="B57" t="s">
        <v>158</v>
      </c>
      <c r="C57" t="s">
        <v>47</v>
      </c>
      <c r="D57" t="s">
        <v>159</v>
      </c>
      <c r="E57">
        <v>50</v>
      </c>
      <c r="F57">
        <v>1</v>
      </c>
      <c r="G57">
        <f t="shared" si="1"/>
        <v>50</v>
      </c>
      <c r="H57" s="3">
        <v>0</v>
      </c>
      <c r="I57" s="3">
        <f t="shared" si="0"/>
        <v>0</v>
      </c>
      <c r="O57" t="s">
        <v>160</v>
      </c>
    </row>
    <row r="58" spans="1:15">
      <c r="A58">
        <v>57</v>
      </c>
      <c r="B58" t="s">
        <v>234</v>
      </c>
      <c r="C58" t="s">
        <v>47</v>
      </c>
      <c r="D58" t="s">
        <v>161</v>
      </c>
      <c r="E58">
        <v>50</v>
      </c>
      <c r="F58">
        <v>4</v>
      </c>
      <c r="G58">
        <f t="shared" si="1"/>
        <v>200</v>
      </c>
      <c r="H58" s="3">
        <v>0</v>
      </c>
      <c r="I58" s="3">
        <f t="shared" si="0"/>
        <v>0</v>
      </c>
      <c r="O58" t="s">
        <v>52</v>
      </c>
    </row>
    <row r="59" spans="1:15">
      <c r="A59">
        <v>58</v>
      </c>
      <c r="B59" t="s">
        <v>162</v>
      </c>
      <c r="C59" t="s">
        <v>47</v>
      </c>
      <c r="D59" t="s">
        <v>163</v>
      </c>
      <c r="E59">
        <v>50</v>
      </c>
      <c r="F59">
        <v>3</v>
      </c>
      <c r="G59">
        <f t="shared" si="1"/>
        <v>150</v>
      </c>
      <c r="H59" s="3">
        <v>0</v>
      </c>
      <c r="I59" s="3">
        <f t="shared" si="0"/>
        <v>0</v>
      </c>
      <c r="O59" t="s">
        <v>157</v>
      </c>
    </row>
    <row r="60" spans="1:15">
      <c r="A60">
        <v>59</v>
      </c>
      <c r="B60" t="s">
        <v>164</v>
      </c>
      <c r="C60" t="s">
        <v>47</v>
      </c>
      <c r="D60" t="s">
        <v>44</v>
      </c>
      <c r="E60">
        <v>50</v>
      </c>
      <c r="F60">
        <v>27</v>
      </c>
      <c r="G60">
        <f t="shared" si="1"/>
        <v>1350</v>
      </c>
      <c r="H60" s="3">
        <v>0</v>
      </c>
      <c r="I60" s="3">
        <f t="shared" si="0"/>
        <v>0</v>
      </c>
      <c r="O60" t="s">
        <v>165</v>
      </c>
    </row>
    <row r="61" spans="1:15">
      <c r="A61">
        <v>60</v>
      </c>
      <c r="B61" t="s">
        <v>166</v>
      </c>
      <c r="C61" t="s">
        <v>47</v>
      </c>
      <c r="D61" t="s">
        <v>167</v>
      </c>
      <c r="E61">
        <v>50</v>
      </c>
      <c r="F61">
        <v>1</v>
      </c>
      <c r="G61">
        <f t="shared" si="1"/>
        <v>50</v>
      </c>
      <c r="H61" s="3">
        <v>0</v>
      </c>
      <c r="I61" s="3">
        <f t="shared" si="0"/>
        <v>0</v>
      </c>
      <c r="O61" t="s">
        <v>52</v>
      </c>
    </row>
    <row r="62" spans="1:15">
      <c r="A62">
        <v>61</v>
      </c>
      <c r="B62" t="s">
        <v>235</v>
      </c>
      <c r="C62" t="s">
        <v>47</v>
      </c>
      <c r="D62" t="s">
        <v>168</v>
      </c>
      <c r="E62">
        <v>50</v>
      </c>
      <c r="F62">
        <v>1</v>
      </c>
      <c r="G62">
        <f t="shared" si="1"/>
        <v>50</v>
      </c>
      <c r="H62" s="3">
        <v>0</v>
      </c>
      <c r="I62" s="3">
        <f t="shared" si="0"/>
        <v>0</v>
      </c>
      <c r="O62" t="s">
        <v>52</v>
      </c>
    </row>
    <row r="63" spans="1:15">
      <c r="A63">
        <v>62</v>
      </c>
      <c r="B63" t="s">
        <v>169</v>
      </c>
      <c r="C63" t="s">
        <v>43</v>
      </c>
      <c r="D63" t="s">
        <v>170</v>
      </c>
      <c r="E63">
        <v>50</v>
      </c>
      <c r="F63">
        <v>1</v>
      </c>
      <c r="G63">
        <f t="shared" si="1"/>
        <v>50</v>
      </c>
      <c r="H63" s="3">
        <v>0</v>
      </c>
      <c r="I63" s="3">
        <f t="shared" si="0"/>
        <v>0</v>
      </c>
      <c r="O63" t="s">
        <v>171</v>
      </c>
    </row>
    <row r="64" spans="1:15">
      <c r="A64">
        <v>63</v>
      </c>
      <c r="B64" t="s">
        <v>172</v>
      </c>
      <c r="C64" t="s">
        <v>47</v>
      </c>
      <c r="D64" t="s">
        <v>173</v>
      </c>
      <c r="E64">
        <v>50</v>
      </c>
      <c r="F64">
        <v>1</v>
      </c>
      <c r="G64">
        <f t="shared" si="1"/>
        <v>50</v>
      </c>
      <c r="H64" s="3">
        <v>0</v>
      </c>
      <c r="I64" s="3">
        <f t="shared" si="0"/>
        <v>0</v>
      </c>
      <c r="O64" t="s">
        <v>157</v>
      </c>
    </row>
    <row r="65" spans="1:15">
      <c r="A65">
        <v>64</v>
      </c>
      <c r="B65" t="s">
        <v>174</v>
      </c>
      <c r="C65" t="s">
        <v>43</v>
      </c>
      <c r="D65" t="s">
        <v>175</v>
      </c>
      <c r="E65">
        <v>50</v>
      </c>
      <c r="F65">
        <v>7</v>
      </c>
      <c r="G65">
        <f t="shared" si="1"/>
        <v>350</v>
      </c>
      <c r="H65" s="3">
        <v>0</v>
      </c>
      <c r="I65" s="3">
        <f t="shared" si="0"/>
        <v>0</v>
      </c>
      <c r="O65" t="s">
        <v>176</v>
      </c>
    </row>
    <row r="66" spans="1:15">
      <c r="A66">
        <v>65</v>
      </c>
      <c r="B66" t="s">
        <v>177</v>
      </c>
      <c r="C66" t="s">
        <v>43</v>
      </c>
      <c r="D66" t="s">
        <v>178</v>
      </c>
      <c r="E66">
        <v>50</v>
      </c>
      <c r="F66">
        <v>3</v>
      </c>
      <c r="G66">
        <f t="shared" si="1"/>
        <v>150</v>
      </c>
      <c r="H66" s="3">
        <v>0</v>
      </c>
      <c r="I66" s="3">
        <f t="shared" si="0"/>
        <v>0</v>
      </c>
      <c r="O66" t="s">
        <v>179</v>
      </c>
    </row>
    <row r="67" spans="1:15">
      <c r="A67">
        <v>66</v>
      </c>
      <c r="B67" t="s">
        <v>180</v>
      </c>
      <c r="C67" t="s">
        <v>181</v>
      </c>
      <c r="D67" t="s">
        <v>182</v>
      </c>
      <c r="E67">
        <v>50</v>
      </c>
      <c r="F67">
        <v>1</v>
      </c>
      <c r="G67">
        <f t="shared" si="1"/>
        <v>50</v>
      </c>
      <c r="H67" s="3">
        <v>0</v>
      </c>
      <c r="I67" s="3">
        <f t="shared" ref="I67:I83" si="2">J67*H67</f>
        <v>0</v>
      </c>
      <c r="O67" t="s">
        <v>183</v>
      </c>
    </row>
    <row r="68" spans="1:15">
      <c r="A68">
        <v>67</v>
      </c>
      <c r="B68" t="s">
        <v>184</v>
      </c>
      <c r="C68" t="s">
        <v>3</v>
      </c>
      <c r="D68" t="s">
        <v>185</v>
      </c>
      <c r="E68">
        <v>50</v>
      </c>
      <c r="F68">
        <v>1</v>
      </c>
      <c r="G68">
        <f t="shared" ref="G68:G83" si="3">E68*F68</f>
        <v>50</v>
      </c>
      <c r="H68" s="3">
        <v>0</v>
      </c>
      <c r="I68" s="3">
        <f t="shared" si="2"/>
        <v>0</v>
      </c>
      <c r="O68" t="s">
        <v>186</v>
      </c>
    </row>
    <row r="69" spans="1:15">
      <c r="A69">
        <v>68</v>
      </c>
      <c r="B69" s="2">
        <v>434153017835</v>
      </c>
      <c r="C69" t="s">
        <v>187</v>
      </c>
      <c r="D69" t="s">
        <v>188</v>
      </c>
      <c r="E69">
        <v>50</v>
      </c>
      <c r="F69">
        <v>1</v>
      </c>
      <c r="G69">
        <f t="shared" si="3"/>
        <v>50</v>
      </c>
      <c r="H69" s="3">
        <v>0</v>
      </c>
      <c r="I69" s="3">
        <f t="shared" si="2"/>
        <v>0</v>
      </c>
      <c r="O69" t="s">
        <v>189</v>
      </c>
    </row>
    <row r="70" spans="1:15">
      <c r="A70">
        <v>69</v>
      </c>
      <c r="B70" t="s">
        <v>190</v>
      </c>
      <c r="C70" t="s">
        <v>47</v>
      </c>
      <c r="D70" t="s">
        <v>191</v>
      </c>
      <c r="E70">
        <v>50</v>
      </c>
      <c r="F70">
        <v>1</v>
      </c>
      <c r="G70">
        <f t="shared" si="3"/>
        <v>50</v>
      </c>
      <c r="H70" s="3">
        <v>0</v>
      </c>
      <c r="I70" s="3">
        <f t="shared" si="2"/>
        <v>0</v>
      </c>
      <c r="O70" t="s">
        <v>192</v>
      </c>
    </row>
    <row r="71" spans="1:15">
      <c r="A71">
        <v>70</v>
      </c>
      <c r="B71" t="s">
        <v>194</v>
      </c>
      <c r="C71" t="s">
        <v>7</v>
      </c>
      <c r="D71" t="s">
        <v>193</v>
      </c>
      <c r="E71">
        <v>50</v>
      </c>
      <c r="F71">
        <v>1</v>
      </c>
      <c r="G71">
        <f t="shared" si="3"/>
        <v>50</v>
      </c>
      <c r="H71" s="3">
        <v>0</v>
      </c>
      <c r="I71" s="3">
        <f t="shared" si="2"/>
        <v>0</v>
      </c>
      <c r="O71" t="s">
        <v>250</v>
      </c>
    </row>
    <row r="72" spans="1:15">
      <c r="A72">
        <v>71</v>
      </c>
      <c r="B72" t="s">
        <v>195</v>
      </c>
      <c r="C72" t="s">
        <v>7</v>
      </c>
      <c r="D72" t="s">
        <v>196</v>
      </c>
      <c r="E72">
        <v>50</v>
      </c>
      <c r="F72">
        <v>1</v>
      </c>
      <c r="G72">
        <f t="shared" si="3"/>
        <v>50</v>
      </c>
      <c r="H72" s="3">
        <v>0</v>
      </c>
      <c r="I72" s="3">
        <f t="shared" si="2"/>
        <v>0</v>
      </c>
      <c r="O72" t="s">
        <v>197</v>
      </c>
    </row>
    <row r="73" spans="1:15">
      <c r="A73">
        <v>72</v>
      </c>
      <c r="B73" t="s">
        <v>198</v>
      </c>
      <c r="C73" t="s">
        <v>199</v>
      </c>
      <c r="D73" t="s">
        <v>200</v>
      </c>
      <c r="E73">
        <v>50</v>
      </c>
      <c r="F73">
        <v>1</v>
      </c>
      <c r="G73">
        <f t="shared" si="3"/>
        <v>50</v>
      </c>
      <c r="H73" s="3">
        <v>0</v>
      </c>
      <c r="I73" s="3">
        <f t="shared" si="2"/>
        <v>0</v>
      </c>
      <c r="O73" t="s">
        <v>201</v>
      </c>
    </row>
    <row r="74" spans="1:15">
      <c r="A74">
        <v>73</v>
      </c>
      <c r="B74" t="s">
        <v>202</v>
      </c>
      <c r="C74" t="s">
        <v>7</v>
      </c>
      <c r="D74" t="s">
        <v>203</v>
      </c>
      <c r="E74">
        <v>50</v>
      </c>
      <c r="F74">
        <v>1</v>
      </c>
      <c r="G74">
        <f t="shared" si="3"/>
        <v>50</v>
      </c>
      <c r="H74" s="3">
        <v>0</v>
      </c>
      <c r="I74" s="3">
        <f t="shared" si="2"/>
        <v>0</v>
      </c>
      <c r="O74" t="s">
        <v>204</v>
      </c>
    </row>
    <row r="75" spans="1:15">
      <c r="A75">
        <v>74</v>
      </c>
      <c r="B75" t="s">
        <v>205</v>
      </c>
      <c r="C75" t="s">
        <v>7</v>
      </c>
      <c r="D75" t="s">
        <v>206</v>
      </c>
      <c r="E75">
        <v>50</v>
      </c>
      <c r="F75">
        <v>2</v>
      </c>
      <c r="G75">
        <f t="shared" si="3"/>
        <v>100</v>
      </c>
      <c r="H75" s="3">
        <v>0</v>
      </c>
      <c r="I75" s="3">
        <f t="shared" si="2"/>
        <v>0</v>
      </c>
      <c r="O75" t="s">
        <v>207</v>
      </c>
    </row>
    <row r="76" spans="1:15">
      <c r="A76">
        <v>75</v>
      </c>
      <c r="B76" t="s">
        <v>208</v>
      </c>
      <c r="C76" t="s">
        <v>7</v>
      </c>
      <c r="D76" t="s">
        <v>209</v>
      </c>
      <c r="E76">
        <v>50</v>
      </c>
      <c r="F76">
        <v>1</v>
      </c>
      <c r="G76">
        <f t="shared" si="3"/>
        <v>50</v>
      </c>
      <c r="H76" s="3">
        <v>0</v>
      </c>
      <c r="I76" s="3">
        <f t="shared" si="2"/>
        <v>0</v>
      </c>
      <c r="O76" t="s">
        <v>210</v>
      </c>
    </row>
    <row r="77" spans="1:15">
      <c r="A77">
        <v>76</v>
      </c>
      <c r="B77" t="s">
        <v>211</v>
      </c>
      <c r="C77" t="s">
        <v>7</v>
      </c>
      <c r="D77" t="s">
        <v>212</v>
      </c>
      <c r="E77">
        <v>50</v>
      </c>
      <c r="F77">
        <v>2</v>
      </c>
      <c r="G77">
        <f t="shared" si="3"/>
        <v>100</v>
      </c>
      <c r="H77" s="3">
        <v>0</v>
      </c>
      <c r="I77" s="3">
        <f t="shared" si="2"/>
        <v>0</v>
      </c>
      <c r="O77" t="s">
        <v>213</v>
      </c>
    </row>
    <row r="78" spans="1:15">
      <c r="A78">
        <v>77</v>
      </c>
      <c r="B78" t="s">
        <v>214</v>
      </c>
      <c r="C78" t="s">
        <v>7</v>
      </c>
      <c r="D78" t="s">
        <v>215</v>
      </c>
      <c r="E78">
        <v>50</v>
      </c>
      <c r="F78">
        <v>1</v>
      </c>
      <c r="G78">
        <f t="shared" si="3"/>
        <v>50</v>
      </c>
      <c r="H78" s="3">
        <v>0</v>
      </c>
      <c r="I78" s="3">
        <f t="shared" si="2"/>
        <v>0</v>
      </c>
      <c r="O78" t="s">
        <v>216</v>
      </c>
    </row>
    <row r="79" spans="1:15">
      <c r="A79">
        <v>78</v>
      </c>
      <c r="B79" t="s">
        <v>217</v>
      </c>
      <c r="C79" t="s">
        <v>218</v>
      </c>
      <c r="D79" t="s">
        <v>219</v>
      </c>
      <c r="E79">
        <v>50</v>
      </c>
      <c r="F79">
        <v>1</v>
      </c>
      <c r="G79">
        <f t="shared" si="3"/>
        <v>50</v>
      </c>
      <c r="H79" s="3">
        <v>0</v>
      </c>
      <c r="I79" s="3">
        <f t="shared" si="2"/>
        <v>0</v>
      </c>
      <c r="O79" t="s">
        <v>220</v>
      </c>
    </row>
    <row r="80" spans="1:15">
      <c r="A80">
        <v>79</v>
      </c>
      <c r="B80" t="s">
        <v>221</v>
      </c>
      <c r="C80" t="s">
        <v>222</v>
      </c>
      <c r="D80" t="s">
        <v>223</v>
      </c>
      <c r="E80">
        <v>50</v>
      </c>
      <c r="F80">
        <v>1</v>
      </c>
      <c r="G80">
        <f t="shared" si="3"/>
        <v>50</v>
      </c>
      <c r="H80" s="3">
        <v>0</v>
      </c>
      <c r="I80" s="3">
        <f t="shared" si="2"/>
        <v>0</v>
      </c>
      <c r="O80" t="s">
        <v>224</v>
      </c>
    </row>
    <row r="81" spans="1:15">
      <c r="A81">
        <v>80</v>
      </c>
      <c r="B81" t="s">
        <v>225</v>
      </c>
      <c r="C81" t="s">
        <v>226</v>
      </c>
      <c r="D81" t="s">
        <v>219</v>
      </c>
      <c r="E81">
        <v>50</v>
      </c>
      <c r="F81">
        <v>1</v>
      </c>
      <c r="G81">
        <f t="shared" si="3"/>
        <v>50</v>
      </c>
      <c r="H81" s="3">
        <v>0</v>
      </c>
      <c r="I81" s="3">
        <f t="shared" si="2"/>
        <v>0</v>
      </c>
      <c r="O81" t="s">
        <v>227</v>
      </c>
    </row>
    <row r="82" spans="1:15">
      <c r="A82">
        <v>81</v>
      </c>
      <c r="B82">
        <v>63048</v>
      </c>
      <c r="C82" t="s">
        <v>244</v>
      </c>
      <c r="D82" t="s">
        <v>248</v>
      </c>
      <c r="E82">
        <v>50</v>
      </c>
      <c r="F82">
        <v>1</v>
      </c>
      <c r="G82">
        <f t="shared" si="3"/>
        <v>50</v>
      </c>
      <c r="H82" s="3">
        <v>0</v>
      </c>
      <c r="I82" s="3">
        <f t="shared" si="2"/>
        <v>0</v>
      </c>
      <c r="O82" t="s">
        <v>243</v>
      </c>
    </row>
    <row r="83" spans="1:15">
      <c r="A83">
        <v>82</v>
      </c>
      <c r="B83">
        <v>150150225</v>
      </c>
      <c r="C83" t="s">
        <v>41</v>
      </c>
      <c r="D83" t="s">
        <v>247</v>
      </c>
      <c r="E83">
        <v>50</v>
      </c>
      <c r="F83">
        <v>1</v>
      </c>
      <c r="G83">
        <f t="shared" si="3"/>
        <v>50</v>
      </c>
      <c r="H83" s="3">
        <v>0</v>
      </c>
      <c r="I83" s="3">
        <f t="shared" si="2"/>
        <v>0</v>
      </c>
      <c r="O83" t="s">
        <v>249</v>
      </c>
    </row>
    <row r="86" spans="1:15">
      <c r="I86" s="3">
        <f>SUM(I2:I83)</f>
        <v>0</v>
      </c>
    </row>
    <row r="88" spans="1:15">
      <c r="H88" s="3" t="s">
        <v>237</v>
      </c>
      <c r="I88" s="3">
        <f>I86/50</f>
        <v>0</v>
      </c>
    </row>
    <row r="89" spans="1:15">
      <c r="H89" s="3" t="s">
        <v>245</v>
      </c>
      <c r="I89" s="3">
        <f>I88*1.6</f>
        <v>0</v>
      </c>
    </row>
    <row r="90" spans="1:15">
      <c r="H90" s="3" t="s">
        <v>246</v>
      </c>
      <c r="I90" s="4">
        <f>I89*4.8</f>
        <v>0</v>
      </c>
    </row>
  </sheetData>
  <autoFilter ref="A1:O83"/>
  <conditionalFormatting sqref="I2:I8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3:AB93"/>
  <sheetViews>
    <sheetView topLeftCell="D1" workbookViewId="0">
      <pane ySplit="3" topLeftCell="A4" activePane="bottomLeft" state="frozen"/>
      <selection pane="bottomLeft" activeCell="J52" sqref="J52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30" customWidth="1"/>
    <col min="5" max="5" width="23.28515625" bestFit="1" customWidth="1"/>
    <col min="6" max="6" width="12.85546875" bestFit="1" customWidth="1"/>
    <col min="7" max="8" width="12.140625" bestFit="1" customWidth="1"/>
    <col min="9" max="9" width="15.7109375" bestFit="1" customWidth="1"/>
    <col min="10" max="10" width="12" customWidth="1"/>
    <col min="11" max="11" width="15.140625" customWidth="1"/>
    <col min="12" max="12" width="6" bestFit="1" customWidth="1"/>
    <col min="13" max="13" width="11.5703125" customWidth="1"/>
    <col min="14" max="14" width="6.5703125" bestFit="1" customWidth="1"/>
    <col min="15" max="15" width="11" customWidth="1"/>
    <col min="16" max="16" width="15.140625" bestFit="1" customWidth="1"/>
    <col min="17" max="17" width="8.85546875" bestFit="1" customWidth="1"/>
  </cols>
  <sheetData>
    <row r="3" spans="1:20" ht="30">
      <c r="A3" s="7" t="s">
        <v>0</v>
      </c>
      <c r="B3" s="64" t="s">
        <v>254</v>
      </c>
      <c r="C3" s="7" t="s">
        <v>1</v>
      </c>
      <c r="D3" s="7" t="s">
        <v>238</v>
      </c>
      <c r="E3" s="7" t="s">
        <v>261</v>
      </c>
      <c r="F3" s="7" t="s">
        <v>256</v>
      </c>
      <c r="G3" s="7" t="s">
        <v>253</v>
      </c>
      <c r="H3" s="106" t="s">
        <v>241</v>
      </c>
      <c r="I3" s="7" t="s">
        <v>239</v>
      </c>
      <c r="J3" s="106" t="s">
        <v>495</v>
      </c>
      <c r="K3" s="7" t="s">
        <v>494</v>
      </c>
      <c r="L3" s="7" t="s">
        <v>411</v>
      </c>
      <c r="M3" s="68" t="s">
        <v>418</v>
      </c>
      <c r="N3" s="7" t="s">
        <v>413</v>
      </c>
      <c r="O3" s="68" t="s">
        <v>257</v>
      </c>
      <c r="P3" s="7" t="s">
        <v>258</v>
      </c>
      <c r="Q3" s="68" t="s">
        <v>260</v>
      </c>
      <c r="R3" s="8"/>
      <c r="S3" s="106" t="s">
        <v>497</v>
      </c>
      <c r="T3" s="108" t="s">
        <v>498</v>
      </c>
    </row>
    <row r="4" spans="1:20">
      <c r="A4" s="8">
        <v>1</v>
      </c>
      <c r="B4" s="65" t="s">
        <v>2</v>
      </c>
      <c r="C4" s="8" t="s">
        <v>3</v>
      </c>
      <c r="D4" s="8" t="s">
        <v>4</v>
      </c>
      <c r="E4" s="8" t="s">
        <v>419</v>
      </c>
      <c r="F4" s="8">
        <v>220</v>
      </c>
      <c r="G4" s="8">
        <v>1</v>
      </c>
      <c r="H4" s="8">
        <f>VLOOKUP(B4,'[1]Atrition NPI'!$B:$Z,23,0)</f>
        <v>2500</v>
      </c>
      <c r="I4" s="8">
        <v>7.6499999999999999E-2</v>
      </c>
      <c r="J4" s="8">
        <f>H4*I4</f>
        <v>191.25</v>
      </c>
      <c r="K4" s="75" t="s">
        <v>420</v>
      </c>
      <c r="L4" s="8">
        <v>15000</v>
      </c>
      <c r="M4" s="8" t="s">
        <v>264</v>
      </c>
      <c r="N4" s="69">
        <v>98</v>
      </c>
      <c r="O4" s="8" t="s">
        <v>265</v>
      </c>
      <c r="P4" s="8" t="s">
        <v>266</v>
      </c>
      <c r="Q4" s="8" t="s">
        <v>267</v>
      </c>
      <c r="R4" s="8"/>
      <c r="S4" s="8">
        <f>'EPE quotation 220 units'!I4-VLOOKUP(B4,'EPE Quotation MOQ Full RELL'!B:W,9,0)</f>
        <v>6.6500000000000004E-2</v>
      </c>
      <c r="T4" s="105">
        <f>('EPE quotation 220 units'!I4/VLOOKUP(B4,'EPE Quotation MOQ Full RELL'!B:W,9,0))-1</f>
        <v>6.6499999999999995</v>
      </c>
    </row>
    <row r="5" spans="1:20">
      <c r="A5" s="8">
        <v>2</v>
      </c>
      <c r="B5" s="65" t="s">
        <v>6</v>
      </c>
      <c r="C5" s="8" t="s">
        <v>7</v>
      </c>
      <c r="D5" s="8" t="s">
        <v>8</v>
      </c>
      <c r="E5" s="15" t="s">
        <v>421</v>
      </c>
      <c r="F5" s="8">
        <v>220</v>
      </c>
      <c r="G5" s="8">
        <v>1</v>
      </c>
      <c r="H5" s="8">
        <f>VLOOKUP(B5,'[1]Atrition NPI'!$B:$Z,23,0)</f>
        <v>2080</v>
      </c>
      <c r="I5" s="8">
        <v>5.32</v>
      </c>
      <c r="J5" s="8">
        <f t="shared" ref="J5:J68" si="0">H5*I5</f>
        <v>11065.6</v>
      </c>
      <c r="K5" s="60" t="s">
        <v>422</v>
      </c>
      <c r="L5" s="8">
        <v>2500</v>
      </c>
      <c r="M5" s="8" t="s">
        <v>264</v>
      </c>
      <c r="N5" s="69">
        <v>378</v>
      </c>
      <c r="O5" s="8" t="s">
        <v>265</v>
      </c>
      <c r="P5" s="8" t="s">
        <v>266</v>
      </c>
      <c r="Q5" s="8" t="s">
        <v>267</v>
      </c>
      <c r="R5" s="8"/>
      <c r="S5" s="8">
        <f>'EPE quotation 220 units'!I5-VLOOKUP(B5,'EPE Quotation MOQ Full RELL'!B:W,9,0)</f>
        <v>1.8000000000000003</v>
      </c>
      <c r="T5" s="105">
        <f>('EPE quotation 220 units'!I5/VLOOKUP(B5,'EPE Quotation MOQ Full RELL'!B:W,9,0))-1</f>
        <v>0.51136363636363646</v>
      </c>
    </row>
    <row r="6" spans="1:20">
      <c r="A6" s="8">
        <v>3</v>
      </c>
      <c r="B6" s="65" t="s">
        <v>11</v>
      </c>
      <c r="C6" s="8" t="s">
        <v>7</v>
      </c>
      <c r="D6" s="8" t="s">
        <v>10</v>
      </c>
      <c r="E6" s="11" t="s">
        <v>271</v>
      </c>
      <c r="F6" s="8">
        <v>220</v>
      </c>
      <c r="G6" s="8">
        <v>1</v>
      </c>
      <c r="H6" s="8">
        <f>VLOOKUP(B6,'[1]Atrition NPI'!$B:$Z,23,0)</f>
        <v>2020</v>
      </c>
      <c r="I6" s="8"/>
      <c r="J6" s="8">
        <f t="shared" si="0"/>
        <v>0</v>
      </c>
      <c r="K6" s="12" t="s">
        <v>272</v>
      </c>
      <c r="L6" s="8"/>
      <c r="M6" s="8"/>
      <c r="N6" s="69"/>
      <c r="O6" s="8"/>
      <c r="P6" s="8"/>
      <c r="Q6" s="8"/>
      <c r="R6" s="8"/>
      <c r="S6" s="8">
        <f>'EPE quotation 220 units'!I6-VLOOKUP(B6,'EPE Quotation MOQ Full RELL'!B:W,9,0)</f>
        <v>0</v>
      </c>
      <c r="T6" s="105" t="e">
        <f>('EPE quotation 220 units'!I6/VLOOKUP(B6,'EPE Quotation MOQ Full RELL'!B:W,9,0))-1</f>
        <v>#DIV/0!</v>
      </c>
    </row>
    <row r="7" spans="1:20">
      <c r="A7" s="8">
        <v>4</v>
      </c>
      <c r="B7" s="65" t="s">
        <v>12</v>
      </c>
      <c r="C7" s="8" t="s">
        <v>3</v>
      </c>
      <c r="D7" s="8" t="s">
        <v>13</v>
      </c>
      <c r="E7" s="8" t="s">
        <v>419</v>
      </c>
      <c r="F7" s="8">
        <v>220</v>
      </c>
      <c r="G7" s="8">
        <v>5</v>
      </c>
      <c r="H7" s="8">
        <f>VLOOKUP(B7,'[1]Atrition NPI'!$B:$Z,23,0)</f>
        <v>11000</v>
      </c>
      <c r="I7" s="8">
        <v>9.69E-2</v>
      </c>
      <c r="J7" s="8">
        <f t="shared" si="0"/>
        <v>1065.9000000000001</v>
      </c>
      <c r="K7" s="42" t="s">
        <v>423</v>
      </c>
      <c r="L7" s="8">
        <v>10000</v>
      </c>
      <c r="M7" s="8" t="s">
        <v>264</v>
      </c>
      <c r="N7" s="69">
        <v>70</v>
      </c>
      <c r="O7" s="8" t="s">
        <v>265</v>
      </c>
      <c r="P7" s="8" t="s">
        <v>266</v>
      </c>
      <c r="Q7" s="8" t="s">
        <v>267</v>
      </c>
      <c r="R7" s="8"/>
      <c r="S7" s="8">
        <f>'EPE quotation 220 units'!I7-VLOOKUP(B7,'EPE Quotation MOQ Full RELL'!B:W,9,0)</f>
        <v>1.6899999999999998E-2</v>
      </c>
      <c r="T7" s="105">
        <f>('EPE quotation 220 units'!I7/VLOOKUP(B7,'EPE Quotation MOQ Full RELL'!B:W,9,0))-1</f>
        <v>0.21124999999999994</v>
      </c>
    </row>
    <row r="8" spans="1:20">
      <c r="A8" s="8">
        <v>5</v>
      </c>
      <c r="B8" s="65" t="s">
        <v>15</v>
      </c>
      <c r="C8" s="8" t="s">
        <v>3</v>
      </c>
      <c r="D8" s="8" t="s">
        <v>16</v>
      </c>
      <c r="E8" s="8" t="s">
        <v>419</v>
      </c>
      <c r="F8" s="8">
        <v>220</v>
      </c>
      <c r="G8" s="8">
        <v>3</v>
      </c>
      <c r="H8" s="8">
        <f>VLOOKUP(B8,'[1]Atrition NPI'!$B:$Z,23,0)</f>
        <v>6600</v>
      </c>
      <c r="I8" s="8">
        <v>8.6699999999999999E-2</v>
      </c>
      <c r="J8" s="8">
        <f t="shared" si="0"/>
        <v>572.22</v>
      </c>
      <c r="K8" s="70" t="s">
        <v>424</v>
      </c>
      <c r="L8" s="8">
        <v>10000</v>
      </c>
      <c r="M8" s="8" t="s">
        <v>264</v>
      </c>
      <c r="N8" s="69">
        <v>98</v>
      </c>
      <c r="O8" s="8" t="s">
        <v>265</v>
      </c>
      <c r="P8" s="8" t="s">
        <v>266</v>
      </c>
      <c r="Q8" s="8" t="s">
        <v>267</v>
      </c>
      <c r="R8" s="8"/>
      <c r="S8" s="8">
        <f>'EPE quotation 220 units'!I8-VLOOKUP(B8,'EPE Quotation MOQ Full RELL'!B:W,9,0)</f>
        <v>3.6699999999999997E-2</v>
      </c>
      <c r="T8" s="105">
        <f>('EPE quotation 220 units'!I8/VLOOKUP(B8,'EPE Quotation MOQ Full RELL'!B:W,9,0))-1</f>
        <v>0.73399999999999999</v>
      </c>
    </row>
    <row r="9" spans="1:20">
      <c r="A9" s="8">
        <v>6</v>
      </c>
      <c r="B9" s="65" t="s">
        <v>18</v>
      </c>
      <c r="C9" s="8" t="s">
        <v>3</v>
      </c>
      <c r="D9" s="8" t="s">
        <v>19</v>
      </c>
      <c r="E9" s="15" t="s">
        <v>277</v>
      </c>
      <c r="F9" s="8">
        <v>220</v>
      </c>
      <c r="G9" s="8">
        <v>3</v>
      </c>
      <c r="H9" s="8">
        <f>VLOOKUP(B9,'[1]Atrition NPI'!$B:$Z,23,0)</f>
        <v>6600</v>
      </c>
      <c r="I9" s="8">
        <v>6.9699999999999998E-2</v>
      </c>
      <c r="J9" s="8">
        <f t="shared" si="0"/>
        <v>460.02</v>
      </c>
      <c r="K9" s="76" t="s">
        <v>425</v>
      </c>
      <c r="L9" s="8">
        <v>40000</v>
      </c>
      <c r="M9" s="8" t="s">
        <v>264</v>
      </c>
      <c r="N9" s="69">
        <v>84</v>
      </c>
      <c r="O9" s="8" t="s">
        <v>265</v>
      </c>
      <c r="P9" s="8" t="s">
        <v>266</v>
      </c>
      <c r="Q9" s="8" t="s">
        <v>267</v>
      </c>
      <c r="R9" s="8"/>
      <c r="S9" s="8">
        <f>'EPE quotation 220 units'!I9-VLOOKUP(B9,'EPE Quotation MOQ Full RELL'!B:W,9,0)</f>
        <v>3.9699999999999999E-2</v>
      </c>
      <c r="T9" s="105">
        <f>('EPE quotation 220 units'!I9/VLOOKUP(B9,'EPE Quotation MOQ Full RELL'!B:W,9,0))-1</f>
        <v>1.3233333333333333</v>
      </c>
    </row>
    <row r="10" spans="1:20">
      <c r="A10" s="8">
        <v>7</v>
      </c>
      <c r="B10" s="65" t="s">
        <v>228</v>
      </c>
      <c r="C10" s="8" t="s">
        <v>94</v>
      </c>
      <c r="D10" s="8" t="s">
        <v>21</v>
      </c>
      <c r="E10" s="15" t="s">
        <v>280</v>
      </c>
      <c r="F10" s="8">
        <v>220</v>
      </c>
      <c r="G10" s="8">
        <v>1</v>
      </c>
      <c r="H10" s="8">
        <f>VLOOKUP(B10,'[1]Atrition NPI'!$B:$Z,23,0)</f>
        <v>2200</v>
      </c>
      <c r="I10" s="8">
        <v>0.2142</v>
      </c>
      <c r="J10" s="8">
        <f t="shared" si="0"/>
        <v>471.24</v>
      </c>
      <c r="K10" s="30" t="s">
        <v>426</v>
      </c>
      <c r="L10" s="8">
        <v>15000</v>
      </c>
      <c r="M10" s="8" t="s">
        <v>264</v>
      </c>
      <c r="N10" s="69">
        <v>273</v>
      </c>
      <c r="O10" s="8" t="s">
        <v>265</v>
      </c>
      <c r="P10" s="8" t="s">
        <v>266</v>
      </c>
      <c r="Q10" s="8" t="s">
        <v>267</v>
      </c>
      <c r="R10" s="8"/>
      <c r="S10" s="8">
        <f>'EPE quotation 220 units'!I10-VLOOKUP(B10,'EPE Quotation MOQ Full RELL'!B:W,9,0)</f>
        <v>0.14419999999999999</v>
      </c>
      <c r="T10" s="105">
        <f>('EPE quotation 220 units'!I10/VLOOKUP(B10,'EPE Quotation MOQ Full RELL'!B:W,9,0))-1</f>
        <v>2.0599999999999996</v>
      </c>
    </row>
    <row r="11" spans="1:20">
      <c r="A11" s="8">
        <v>8</v>
      </c>
      <c r="B11" s="65" t="s">
        <v>22</v>
      </c>
      <c r="C11" s="8" t="s">
        <v>3</v>
      </c>
      <c r="D11" s="8" t="s">
        <v>23</v>
      </c>
      <c r="E11" s="8" t="s">
        <v>419</v>
      </c>
      <c r="F11" s="8">
        <v>220</v>
      </c>
      <c r="G11" s="8">
        <v>1</v>
      </c>
      <c r="H11" s="8">
        <f>VLOOKUP(B11,'[1]Atrition NPI'!$B:$Z,23,0)</f>
        <v>2200</v>
      </c>
      <c r="I11" s="8">
        <v>6.1199999999999997E-2</v>
      </c>
      <c r="J11" s="8">
        <f t="shared" si="0"/>
        <v>134.63999999999999</v>
      </c>
      <c r="K11" s="77" t="s">
        <v>427</v>
      </c>
      <c r="L11" s="8">
        <v>50000</v>
      </c>
      <c r="M11" s="8" t="s">
        <v>264</v>
      </c>
      <c r="N11" s="69">
        <v>83</v>
      </c>
      <c r="O11" s="8" t="s">
        <v>265</v>
      </c>
      <c r="P11" s="8" t="s">
        <v>266</v>
      </c>
      <c r="Q11" s="8" t="s">
        <v>267</v>
      </c>
      <c r="R11" s="8"/>
      <c r="S11" s="8">
        <f>'EPE quotation 220 units'!I11-VLOOKUP(B11,'EPE Quotation MOQ Full RELL'!B:W,9,0)</f>
        <v>5.7799999999999997E-2</v>
      </c>
      <c r="T11" s="105">
        <f>('EPE quotation 220 units'!I11/VLOOKUP(B11,'EPE Quotation MOQ Full RELL'!B:W,9,0))-1</f>
        <v>17</v>
      </c>
    </row>
    <row r="12" spans="1:20">
      <c r="A12" s="8">
        <v>9</v>
      </c>
      <c r="B12" s="65" t="s">
        <v>25</v>
      </c>
      <c r="C12" s="8" t="s">
        <v>26</v>
      </c>
      <c r="D12" s="8" t="s">
        <v>27</v>
      </c>
      <c r="E12" s="8" t="s">
        <v>419</v>
      </c>
      <c r="F12" s="8">
        <v>220</v>
      </c>
      <c r="G12" s="8">
        <v>1</v>
      </c>
      <c r="H12" s="8">
        <f>VLOOKUP(B12,'[1]Atrition NPI'!$B:$Z,23,0)</f>
        <v>2200</v>
      </c>
      <c r="I12" s="8">
        <v>8.5000000000000006E-2</v>
      </c>
      <c r="J12" s="8">
        <f t="shared" si="0"/>
        <v>187</v>
      </c>
      <c r="K12" s="73" t="s">
        <v>428</v>
      </c>
      <c r="L12" s="8">
        <v>10000</v>
      </c>
      <c r="M12" s="8" t="s">
        <v>264</v>
      </c>
      <c r="N12" s="69">
        <v>140</v>
      </c>
      <c r="O12" s="8" t="s">
        <v>265</v>
      </c>
      <c r="P12" s="8" t="s">
        <v>266</v>
      </c>
      <c r="Q12" s="8" t="s">
        <v>267</v>
      </c>
      <c r="R12" s="8"/>
      <c r="S12" s="8">
        <f>'EPE quotation 220 units'!I12-VLOOKUP(B12,'EPE Quotation MOQ Full RELL'!B:W,9,0)</f>
        <v>7.5000000000000011E-2</v>
      </c>
      <c r="T12" s="105">
        <f>('EPE quotation 220 units'!I12/VLOOKUP(B12,'EPE Quotation MOQ Full RELL'!B:W,9,0))-1</f>
        <v>7.5</v>
      </c>
    </row>
    <row r="13" spans="1:20">
      <c r="A13" s="8">
        <v>10</v>
      </c>
      <c r="B13" s="65" t="s">
        <v>29</v>
      </c>
      <c r="C13" s="8" t="s">
        <v>30</v>
      </c>
      <c r="D13" s="8" t="s">
        <v>31</v>
      </c>
      <c r="E13" s="8" t="s">
        <v>419</v>
      </c>
      <c r="F13" s="8">
        <v>220</v>
      </c>
      <c r="G13" s="8">
        <v>1</v>
      </c>
      <c r="H13" s="8">
        <f>VLOOKUP(B13,'[1]Atrition NPI'!$B:$Z,23,0)</f>
        <v>2200</v>
      </c>
      <c r="I13" s="8">
        <v>9.5200000000000007E-2</v>
      </c>
      <c r="J13" s="8">
        <f t="shared" si="0"/>
        <v>209.44000000000003</v>
      </c>
      <c r="K13" s="78" t="s">
        <v>429</v>
      </c>
      <c r="L13" s="8">
        <v>15000</v>
      </c>
      <c r="M13" s="8" t="s">
        <v>264</v>
      </c>
      <c r="N13" s="69">
        <v>182</v>
      </c>
      <c r="O13" s="8" t="s">
        <v>265</v>
      </c>
      <c r="P13" s="8" t="s">
        <v>266</v>
      </c>
      <c r="Q13" s="8" t="s">
        <v>267</v>
      </c>
      <c r="R13" s="8"/>
      <c r="S13" s="8">
        <f>'EPE quotation 220 units'!I13-VLOOKUP(B13,'EPE Quotation MOQ Full RELL'!B:W,9,0)</f>
        <v>7.5200000000000003E-2</v>
      </c>
      <c r="T13" s="105">
        <f>('EPE quotation 220 units'!I13/VLOOKUP(B13,'EPE Quotation MOQ Full RELL'!B:W,9,0))-1</f>
        <v>3.7600000000000007</v>
      </c>
    </row>
    <row r="14" spans="1:20">
      <c r="A14" s="8">
        <v>11</v>
      </c>
      <c r="B14" s="65" t="s">
        <v>33</v>
      </c>
      <c r="C14" s="8" t="s">
        <v>34</v>
      </c>
      <c r="D14" s="8" t="s">
        <v>35</v>
      </c>
      <c r="E14" s="8"/>
      <c r="F14" s="8">
        <v>220</v>
      </c>
      <c r="G14" s="8">
        <v>1</v>
      </c>
      <c r="H14" s="8">
        <f>VLOOKUP(B14,'[1]Atrition NPI'!$B:$Z,23,0)</f>
        <v>2200</v>
      </c>
      <c r="I14" s="8">
        <v>1.7459</v>
      </c>
      <c r="J14" s="8">
        <f t="shared" si="0"/>
        <v>3840.98</v>
      </c>
      <c r="K14" s="31" t="s">
        <v>430</v>
      </c>
      <c r="L14" s="8">
        <v>3000</v>
      </c>
      <c r="M14" s="8" t="s">
        <v>264</v>
      </c>
      <c r="N14" s="69">
        <v>112</v>
      </c>
      <c r="O14" s="8" t="s">
        <v>265</v>
      </c>
      <c r="P14" s="8" t="s">
        <v>266</v>
      </c>
      <c r="Q14" s="8" t="s">
        <v>267</v>
      </c>
      <c r="R14" s="8"/>
      <c r="S14" s="8">
        <f>'EPE quotation 220 units'!I14-VLOOKUP(B14,'EPE Quotation MOQ Full RELL'!B:W,9,0)</f>
        <v>0.50590000000000002</v>
      </c>
      <c r="T14" s="105">
        <f>('EPE quotation 220 units'!I14/VLOOKUP(B14,'EPE Quotation MOQ Full RELL'!B:W,9,0))-1</f>
        <v>0.40798387096774191</v>
      </c>
    </row>
    <row r="15" spans="1:20">
      <c r="A15" s="8">
        <v>12</v>
      </c>
      <c r="B15" s="65" t="s">
        <v>37</v>
      </c>
      <c r="C15" s="8" t="s">
        <v>38</v>
      </c>
      <c r="D15" s="8" t="s">
        <v>39</v>
      </c>
      <c r="E15" s="8" t="s">
        <v>419</v>
      </c>
      <c r="F15" s="8">
        <v>220</v>
      </c>
      <c r="G15" s="8">
        <v>1</v>
      </c>
      <c r="H15" s="8">
        <f>VLOOKUP(B15,'[1]Atrition NPI'!$B:$Z,23,0)</f>
        <v>2200</v>
      </c>
      <c r="I15" s="8">
        <v>3.8929999999999998</v>
      </c>
      <c r="J15" s="8">
        <f t="shared" si="0"/>
        <v>8564.6</v>
      </c>
      <c r="K15" s="27" t="s">
        <v>431</v>
      </c>
      <c r="L15" s="8">
        <v>400</v>
      </c>
      <c r="M15" s="8" t="s">
        <v>264</v>
      </c>
      <c r="N15" s="69">
        <v>112</v>
      </c>
      <c r="O15" s="8" t="s">
        <v>265</v>
      </c>
      <c r="P15" s="8" t="s">
        <v>266</v>
      </c>
      <c r="Q15" s="8" t="s">
        <v>267</v>
      </c>
      <c r="R15" s="8"/>
      <c r="S15" s="8">
        <f>'EPE quotation 220 units'!I15-VLOOKUP(B15,'EPE Quotation MOQ Full RELL'!B:W,9,0)</f>
        <v>0.59299999999999997</v>
      </c>
      <c r="T15" s="105">
        <f>('EPE quotation 220 units'!I15/VLOOKUP(B15,'EPE Quotation MOQ Full RELL'!B:W,9,0))-1</f>
        <v>0.17969696969696969</v>
      </c>
    </row>
    <row r="16" spans="1:20">
      <c r="A16" s="8">
        <v>13</v>
      </c>
      <c r="B16" s="65" t="s">
        <v>230</v>
      </c>
      <c r="C16" s="8" t="s">
        <v>231</v>
      </c>
      <c r="D16" s="8" t="s">
        <v>131</v>
      </c>
      <c r="E16" s="11" t="s">
        <v>291</v>
      </c>
      <c r="F16" s="8">
        <v>220</v>
      </c>
      <c r="G16" s="8">
        <v>1</v>
      </c>
      <c r="H16" s="8">
        <f>VLOOKUP(B16,'[1]Atrition NPI'!$B:$Z,23,0)</f>
        <v>2200</v>
      </c>
      <c r="I16" s="8">
        <v>0.49299999999999999</v>
      </c>
      <c r="J16" s="8">
        <f t="shared" si="0"/>
        <v>1084.5999999999999</v>
      </c>
      <c r="K16" s="42" t="s">
        <v>432</v>
      </c>
      <c r="L16" s="8">
        <v>2000</v>
      </c>
      <c r="M16" s="8" t="s">
        <v>264</v>
      </c>
      <c r="N16" s="69">
        <v>84</v>
      </c>
      <c r="O16" s="8" t="s">
        <v>265</v>
      </c>
      <c r="P16" s="8" t="s">
        <v>266</v>
      </c>
      <c r="Q16" s="8" t="s">
        <v>267</v>
      </c>
      <c r="R16" s="8"/>
      <c r="S16" s="8">
        <f>'EPE quotation 220 units'!I16-VLOOKUP(B16,'EPE Quotation MOQ Full RELL'!B:W,9,0)</f>
        <v>0.14300000000000002</v>
      </c>
      <c r="T16" s="105">
        <f>('EPE quotation 220 units'!I16/VLOOKUP(B16,'EPE Quotation MOQ Full RELL'!B:W,9,0))-1</f>
        <v>0.40857142857142859</v>
      </c>
    </row>
    <row r="17" spans="1:20">
      <c r="A17" s="8">
        <v>14</v>
      </c>
      <c r="B17" s="65" t="s">
        <v>42</v>
      </c>
      <c r="C17" s="8" t="s">
        <v>43</v>
      </c>
      <c r="D17" s="8" t="s">
        <v>44</v>
      </c>
      <c r="E17" s="8" t="s">
        <v>419</v>
      </c>
      <c r="F17" s="8">
        <v>220</v>
      </c>
      <c r="G17" s="8">
        <v>5</v>
      </c>
      <c r="H17" s="8">
        <f>VLOOKUP(B17,'[1]Atrition NPI'!$B:$Z,23,0)</f>
        <v>11000</v>
      </c>
      <c r="I17" s="8">
        <v>2.2100000000000002E-2</v>
      </c>
      <c r="J17" s="8">
        <f t="shared" si="0"/>
        <v>243.10000000000002</v>
      </c>
      <c r="K17" s="79" t="s">
        <v>433</v>
      </c>
      <c r="L17" s="8">
        <v>10000</v>
      </c>
      <c r="M17" s="8" t="s">
        <v>264</v>
      </c>
      <c r="N17" s="69">
        <v>188</v>
      </c>
      <c r="O17" s="8" t="s">
        <v>265</v>
      </c>
      <c r="P17" s="8" t="s">
        <v>266</v>
      </c>
      <c r="Q17" s="8" t="s">
        <v>267</v>
      </c>
      <c r="R17" s="8"/>
      <c r="S17" s="8">
        <f>'EPE quotation 220 units'!I17-VLOOKUP(B17,'EPE Quotation MOQ Full RELL'!B:W,9,0)</f>
        <v>1.2100000000000001E-2</v>
      </c>
      <c r="T17" s="105">
        <f>('EPE quotation 220 units'!I17/VLOOKUP(B17,'EPE Quotation MOQ Full RELL'!B:W,9,0))-1</f>
        <v>1.21</v>
      </c>
    </row>
    <row r="18" spans="1:20">
      <c r="A18" s="8">
        <v>15</v>
      </c>
      <c r="B18" s="65" t="s">
        <v>46</v>
      </c>
      <c r="C18" s="8" t="s">
        <v>47</v>
      </c>
      <c r="D18" s="8" t="s">
        <v>48</v>
      </c>
      <c r="E18" s="8" t="s">
        <v>419</v>
      </c>
      <c r="F18" s="8">
        <v>220</v>
      </c>
      <c r="G18" s="8">
        <v>5</v>
      </c>
      <c r="H18" s="8">
        <f>VLOOKUP(B18,'[1]Atrition NPI'!$B:$Z,23,0)</f>
        <v>11000</v>
      </c>
      <c r="I18" s="8">
        <v>1.7000000000000001E-2</v>
      </c>
      <c r="J18" s="8">
        <f t="shared" si="0"/>
        <v>187</v>
      </c>
      <c r="K18" s="73" t="s">
        <v>428</v>
      </c>
      <c r="L18" s="8">
        <v>10000</v>
      </c>
      <c r="M18" s="8" t="s">
        <v>264</v>
      </c>
      <c r="N18" s="69">
        <v>140</v>
      </c>
      <c r="O18" s="8" t="s">
        <v>265</v>
      </c>
      <c r="P18" s="8" t="s">
        <v>266</v>
      </c>
      <c r="Q18" s="8" t="s">
        <v>267</v>
      </c>
      <c r="R18" s="8"/>
      <c r="S18" s="8">
        <f>'EPE quotation 220 units'!I18-VLOOKUP(B18,'EPE Quotation MOQ Full RELL'!B:W,9,0)</f>
        <v>7.000000000000001E-3</v>
      </c>
      <c r="T18" s="105">
        <f>('EPE quotation 220 units'!I18/VLOOKUP(B18,'EPE Quotation MOQ Full RELL'!B:W,9,0))-1</f>
        <v>0.70000000000000018</v>
      </c>
    </row>
    <row r="19" spans="1:20">
      <c r="A19" s="8">
        <v>16</v>
      </c>
      <c r="B19" s="65" t="s">
        <v>50</v>
      </c>
      <c r="C19" s="8" t="s">
        <v>47</v>
      </c>
      <c r="D19" s="8" t="s">
        <v>51</v>
      </c>
      <c r="E19" s="8" t="s">
        <v>419</v>
      </c>
      <c r="F19" s="8">
        <v>220</v>
      </c>
      <c r="G19" s="8">
        <v>2</v>
      </c>
      <c r="H19" s="8">
        <f>VLOOKUP(B19,'[1]Atrition NPI'!$B:$Z,23,0)</f>
        <v>4400</v>
      </c>
      <c r="I19" s="8">
        <v>3.9100000000000003E-2</v>
      </c>
      <c r="J19" s="8">
        <f t="shared" si="0"/>
        <v>172.04000000000002</v>
      </c>
      <c r="K19" s="80" t="s">
        <v>434</v>
      </c>
      <c r="L19" s="8">
        <v>10000</v>
      </c>
      <c r="M19" s="8" t="s">
        <v>264</v>
      </c>
      <c r="N19" s="69">
        <v>140</v>
      </c>
      <c r="O19" s="8" t="s">
        <v>265</v>
      </c>
      <c r="P19" s="8" t="s">
        <v>266</v>
      </c>
      <c r="Q19" s="8" t="s">
        <v>267</v>
      </c>
      <c r="R19" s="8"/>
      <c r="S19" s="8">
        <f>'EPE quotation 220 units'!I19-VLOOKUP(B19,'EPE Quotation MOQ Full RELL'!B:W,9,0)</f>
        <v>2.9100000000000001E-2</v>
      </c>
      <c r="T19" s="105">
        <f>('EPE quotation 220 units'!I19/VLOOKUP(B19,'EPE Quotation MOQ Full RELL'!B:W,9,0))-1</f>
        <v>2.91</v>
      </c>
    </row>
    <row r="20" spans="1:20">
      <c r="A20" s="8">
        <v>17</v>
      </c>
      <c r="B20" s="65" t="s">
        <v>53</v>
      </c>
      <c r="C20" s="8" t="s">
        <v>47</v>
      </c>
      <c r="D20" s="8" t="s">
        <v>54</v>
      </c>
      <c r="E20" s="8" t="s">
        <v>419</v>
      </c>
      <c r="F20" s="8">
        <v>220</v>
      </c>
      <c r="G20" s="8">
        <v>1</v>
      </c>
      <c r="H20" s="8">
        <f>VLOOKUP(B20,'[1]Atrition NPI'!$B:$Z,23,0)</f>
        <v>2200</v>
      </c>
      <c r="I20" s="8">
        <v>6.6299999999999998E-2</v>
      </c>
      <c r="J20" s="8">
        <f t="shared" si="0"/>
        <v>145.85999999999999</v>
      </c>
      <c r="K20" s="81" t="s">
        <v>435</v>
      </c>
      <c r="L20" s="8">
        <v>10000</v>
      </c>
      <c r="M20" s="8" t="s">
        <v>264</v>
      </c>
      <c r="N20" s="69">
        <v>140</v>
      </c>
      <c r="O20" s="8" t="s">
        <v>265</v>
      </c>
      <c r="P20" s="8" t="s">
        <v>266</v>
      </c>
      <c r="Q20" s="8" t="s">
        <v>267</v>
      </c>
      <c r="R20" s="8"/>
      <c r="S20" s="8">
        <f>'EPE quotation 220 units'!I20-VLOOKUP(B20,'EPE Quotation MOQ Full RELL'!B:W,9,0)</f>
        <v>5.6299999999999996E-2</v>
      </c>
      <c r="T20" s="105">
        <f>('EPE quotation 220 units'!I20/VLOOKUP(B20,'EPE Quotation MOQ Full RELL'!B:W,9,0))-1</f>
        <v>5.63</v>
      </c>
    </row>
    <row r="21" spans="1:20">
      <c r="A21" s="8">
        <v>18</v>
      </c>
      <c r="B21" s="66" t="s">
        <v>236</v>
      </c>
      <c r="C21" s="8" t="s">
        <v>7</v>
      </c>
      <c r="D21" s="8" t="s">
        <v>55</v>
      </c>
      <c r="E21" s="8" t="s">
        <v>419</v>
      </c>
      <c r="F21" s="8">
        <v>220</v>
      </c>
      <c r="G21" s="8">
        <v>1</v>
      </c>
      <c r="H21" s="8">
        <f>VLOOKUP(B21,'[1]Atrition NPI'!$B:$Z,23,0)</f>
        <v>2080</v>
      </c>
      <c r="I21" s="8">
        <v>12.349399999999999</v>
      </c>
      <c r="J21" s="8">
        <f t="shared" si="0"/>
        <v>25686.751999999997</v>
      </c>
      <c r="K21" s="34" t="s">
        <v>436</v>
      </c>
      <c r="L21" s="8">
        <v>2500</v>
      </c>
      <c r="M21" s="8" t="s">
        <v>264</v>
      </c>
      <c r="N21" s="69">
        <v>172</v>
      </c>
      <c r="O21" s="8" t="s">
        <v>265</v>
      </c>
      <c r="P21" s="8" t="s">
        <v>266</v>
      </c>
      <c r="Q21" s="8" t="s">
        <v>267</v>
      </c>
      <c r="R21" s="8"/>
      <c r="S21" s="8">
        <f>'EPE quotation 220 units'!I21-VLOOKUP(B21,'EPE Quotation MOQ Full RELL'!B:W,9,0)</f>
        <v>0.17939999999999934</v>
      </c>
      <c r="T21" s="105">
        <f>('EPE quotation 220 units'!I21/VLOOKUP(B21,'EPE Quotation MOQ Full RELL'!B:W,9,0))-1</f>
        <v>1.474116680361548E-2</v>
      </c>
    </row>
    <row r="22" spans="1:20">
      <c r="A22" s="8">
        <v>19</v>
      </c>
      <c r="B22" s="65" t="s">
        <v>56</v>
      </c>
      <c r="C22" s="8" t="s">
        <v>57</v>
      </c>
      <c r="D22" s="8" t="s">
        <v>58</v>
      </c>
      <c r="E22" s="8" t="s">
        <v>419</v>
      </c>
      <c r="F22" s="8">
        <v>220</v>
      </c>
      <c r="G22" s="8">
        <v>3</v>
      </c>
      <c r="H22" s="8">
        <f>VLOOKUP(B22,'[1]Atrition NPI'!$B:$Z,23,0)</f>
        <v>6600</v>
      </c>
      <c r="I22" s="8">
        <v>1.7509999999999999</v>
      </c>
      <c r="J22" s="8">
        <f t="shared" si="0"/>
        <v>11556.599999999999</v>
      </c>
      <c r="K22" s="60" t="s">
        <v>437</v>
      </c>
      <c r="L22" s="8">
        <v>5000</v>
      </c>
      <c r="M22" s="8" t="s">
        <v>264</v>
      </c>
      <c r="N22" s="69">
        <v>35</v>
      </c>
      <c r="O22" s="8" t="s">
        <v>265</v>
      </c>
      <c r="P22" s="8" t="s">
        <v>266</v>
      </c>
      <c r="Q22" s="8" t="s">
        <v>267</v>
      </c>
      <c r="R22" s="8"/>
      <c r="S22" s="8">
        <f>'EPE quotation 220 units'!I22-VLOOKUP(B22,'EPE Quotation MOQ Full RELL'!B:W,9,0)</f>
        <v>0.31099999999999994</v>
      </c>
      <c r="T22" s="105">
        <f>('EPE quotation 220 units'!I22/VLOOKUP(B22,'EPE Quotation MOQ Full RELL'!B:W,9,0))-1</f>
        <v>0.21597222222222223</v>
      </c>
    </row>
    <row r="23" spans="1:20">
      <c r="A23" s="8">
        <v>20</v>
      </c>
      <c r="B23" s="65" t="s">
        <v>60</v>
      </c>
      <c r="C23" s="8" t="s">
        <v>61</v>
      </c>
      <c r="D23" s="8" t="s">
        <v>62</v>
      </c>
      <c r="E23" s="8" t="s">
        <v>419</v>
      </c>
      <c r="F23" s="8">
        <v>220</v>
      </c>
      <c r="G23" s="8">
        <v>1</v>
      </c>
      <c r="H23" s="8">
        <f>VLOOKUP(B23,'[1]Atrition NPI'!$B:$Z,23,0)</f>
        <v>2200</v>
      </c>
      <c r="I23" s="8">
        <v>1.7424999999999999</v>
      </c>
      <c r="J23" s="8">
        <f t="shared" si="0"/>
        <v>3833.5</v>
      </c>
      <c r="K23" s="31" t="s">
        <v>438</v>
      </c>
      <c r="L23" s="8">
        <v>8000</v>
      </c>
      <c r="M23" s="8" t="s">
        <v>264</v>
      </c>
      <c r="N23" s="69">
        <v>105</v>
      </c>
      <c r="O23" s="8" t="s">
        <v>265</v>
      </c>
      <c r="P23" s="8" t="s">
        <v>266</v>
      </c>
      <c r="Q23" s="8" t="s">
        <v>267</v>
      </c>
      <c r="R23" s="8"/>
      <c r="S23" s="8">
        <f>'EPE quotation 220 units'!I23-VLOOKUP(B23,'EPE Quotation MOQ Full RELL'!B:W,9,0)</f>
        <v>0</v>
      </c>
      <c r="T23" s="105">
        <f>('EPE quotation 220 units'!I23/VLOOKUP(B23,'EPE Quotation MOQ Full RELL'!B:W,9,0))-1</f>
        <v>0</v>
      </c>
    </row>
    <row r="24" spans="1:20">
      <c r="A24" s="8">
        <v>21</v>
      </c>
      <c r="B24" s="65" t="s">
        <v>64</v>
      </c>
      <c r="C24" s="8" t="s">
        <v>65</v>
      </c>
      <c r="D24" s="8" t="s">
        <v>66</v>
      </c>
      <c r="E24" s="8" t="s">
        <v>419</v>
      </c>
      <c r="F24" s="8">
        <v>220</v>
      </c>
      <c r="G24" s="8">
        <v>1</v>
      </c>
      <c r="H24" s="8">
        <f>VLOOKUP(B24,'[1]Atrition NPI'!$B:$Z,23,0)</f>
        <v>2200</v>
      </c>
      <c r="I24" s="8">
        <v>2.4514</v>
      </c>
      <c r="J24" s="8">
        <f t="shared" si="0"/>
        <v>5393.08</v>
      </c>
      <c r="K24" s="28" t="s">
        <v>439</v>
      </c>
      <c r="L24" s="8">
        <v>1000</v>
      </c>
      <c r="M24" s="8" t="s">
        <v>264</v>
      </c>
      <c r="N24" s="69">
        <v>42</v>
      </c>
      <c r="O24" s="8" t="s">
        <v>265</v>
      </c>
      <c r="P24" s="8" t="s">
        <v>266</v>
      </c>
      <c r="Q24" s="8" t="s">
        <v>267</v>
      </c>
      <c r="R24" s="8"/>
      <c r="S24" s="8">
        <f>'EPE quotation 220 units'!I24-VLOOKUP(B24,'EPE Quotation MOQ Full RELL'!B:W,9,0)</f>
        <v>0.45140000000000002</v>
      </c>
      <c r="T24" s="105">
        <f>('EPE quotation 220 units'!I24/VLOOKUP(B24,'EPE Quotation MOQ Full RELL'!B:W,9,0))-1</f>
        <v>0.22570000000000001</v>
      </c>
    </row>
    <row r="25" spans="1:20">
      <c r="A25" s="8">
        <v>22</v>
      </c>
      <c r="B25" s="65" t="s">
        <v>68</v>
      </c>
      <c r="C25" s="8" t="s">
        <v>69</v>
      </c>
      <c r="D25" s="8" t="s">
        <v>70</v>
      </c>
      <c r="E25" s="8" t="s">
        <v>419</v>
      </c>
      <c r="F25" s="8">
        <v>220</v>
      </c>
      <c r="G25" s="8">
        <v>1</v>
      </c>
      <c r="H25" s="8">
        <f>VLOOKUP(B25,'[1]Atrition NPI'!$B:$Z,23,0)</f>
        <v>2200</v>
      </c>
      <c r="I25" s="8">
        <v>0.79730000000000001</v>
      </c>
      <c r="J25" s="8">
        <f t="shared" si="0"/>
        <v>1754.06</v>
      </c>
      <c r="K25" s="42" t="s">
        <v>440</v>
      </c>
      <c r="L25" s="8">
        <v>3000</v>
      </c>
      <c r="M25" s="8" t="s">
        <v>264</v>
      </c>
      <c r="N25" s="69">
        <v>70</v>
      </c>
      <c r="O25" s="8" t="s">
        <v>265</v>
      </c>
      <c r="P25" s="8" t="s">
        <v>266</v>
      </c>
      <c r="Q25" s="8" t="s">
        <v>267</v>
      </c>
      <c r="R25" s="8"/>
      <c r="S25" s="8">
        <f>'EPE quotation 220 units'!I25-VLOOKUP(B25,'EPE Quotation MOQ Full RELL'!B:W,9,0)</f>
        <v>0.35730000000000001</v>
      </c>
      <c r="T25" s="105">
        <f>('EPE quotation 220 units'!I25/VLOOKUP(B25,'EPE Quotation MOQ Full RELL'!B:W,9,0))-1</f>
        <v>0.81204545454545451</v>
      </c>
    </row>
    <row r="26" spans="1:20">
      <c r="A26" s="8">
        <v>23</v>
      </c>
      <c r="B26" s="65" t="s">
        <v>72</v>
      </c>
      <c r="C26" s="8" t="s">
        <v>30</v>
      </c>
      <c r="D26" s="8" t="s">
        <v>73</v>
      </c>
      <c r="E26" s="8" t="s">
        <v>419</v>
      </c>
      <c r="F26" s="8">
        <v>220</v>
      </c>
      <c r="G26" s="8">
        <v>1</v>
      </c>
      <c r="H26" s="8">
        <f>VLOOKUP(B26,'[1]Atrition NPI'!$B:$Z,23,0)</f>
        <v>2200</v>
      </c>
      <c r="I26" s="8">
        <v>9.69E-2</v>
      </c>
      <c r="J26" s="8">
        <f t="shared" si="0"/>
        <v>213.18</v>
      </c>
      <c r="K26" s="82" t="s">
        <v>441</v>
      </c>
      <c r="L26" s="8">
        <v>10000</v>
      </c>
      <c r="M26" s="8" t="s">
        <v>264</v>
      </c>
      <c r="N26" s="69">
        <v>210</v>
      </c>
      <c r="O26" s="8" t="s">
        <v>265</v>
      </c>
      <c r="P26" s="8" t="s">
        <v>266</v>
      </c>
      <c r="Q26" s="8" t="s">
        <v>267</v>
      </c>
      <c r="R26" s="8"/>
      <c r="S26" s="8">
        <f>'EPE quotation 220 units'!I26-VLOOKUP(B26,'EPE Quotation MOQ Full RELL'!B:W,9,0)</f>
        <v>7.6899999999999996E-2</v>
      </c>
      <c r="T26" s="105">
        <f>('EPE quotation 220 units'!I26/VLOOKUP(B26,'EPE Quotation MOQ Full RELL'!B:W,9,0))-1</f>
        <v>3.8449999999999998</v>
      </c>
    </row>
    <row r="27" spans="1:20">
      <c r="A27" s="8">
        <v>24</v>
      </c>
      <c r="B27" s="65" t="s">
        <v>74</v>
      </c>
      <c r="C27" s="8" t="s">
        <v>30</v>
      </c>
      <c r="D27" s="8" t="s">
        <v>75</v>
      </c>
      <c r="E27" s="8" t="s">
        <v>419</v>
      </c>
      <c r="F27" s="8">
        <v>220</v>
      </c>
      <c r="G27" s="8">
        <v>1</v>
      </c>
      <c r="H27" s="8">
        <f>VLOOKUP(B27,'[1]Atrition NPI'!$B:$Z,23,0)</f>
        <v>2200</v>
      </c>
      <c r="I27" s="8">
        <v>0.2006</v>
      </c>
      <c r="J27" s="8">
        <f t="shared" si="0"/>
        <v>441.32</v>
      </c>
      <c r="K27" s="83" t="s">
        <v>442</v>
      </c>
      <c r="L27" s="8">
        <v>10000</v>
      </c>
      <c r="M27" s="8" t="s">
        <v>264</v>
      </c>
      <c r="N27" s="69">
        <v>168</v>
      </c>
      <c r="O27" s="8" t="s">
        <v>265</v>
      </c>
      <c r="P27" s="8" t="s">
        <v>266</v>
      </c>
      <c r="Q27" s="8" t="s">
        <v>267</v>
      </c>
      <c r="R27" s="8"/>
      <c r="S27" s="8">
        <f>'EPE quotation 220 units'!I27-VLOOKUP(B27,'EPE Quotation MOQ Full RELL'!B:W,9,0)</f>
        <v>0.1106</v>
      </c>
      <c r="T27" s="105">
        <f>('EPE quotation 220 units'!I27/VLOOKUP(B27,'EPE Quotation MOQ Full RELL'!B:W,9,0))-1</f>
        <v>1.2288888888888891</v>
      </c>
    </row>
    <row r="28" spans="1:20">
      <c r="A28" s="8">
        <v>25</v>
      </c>
      <c r="B28" s="65" t="s">
        <v>76</v>
      </c>
      <c r="C28" s="8" t="s">
        <v>30</v>
      </c>
      <c r="D28" s="8" t="s">
        <v>77</v>
      </c>
      <c r="E28" s="8" t="s">
        <v>419</v>
      </c>
      <c r="F28" s="8">
        <v>220</v>
      </c>
      <c r="G28" s="8">
        <v>4</v>
      </c>
      <c r="H28" s="8">
        <f>VLOOKUP(B28,'[1]Atrition NPI'!$B:$Z,23,0)</f>
        <v>8800</v>
      </c>
      <c r="I28" s="8">
        <v>0.20569999999999999</v>
      </c>
      <c r="J28" s="8">
        <f t="shared" si="0"/>
        <v>1810.1599999999999</v>
      </c>
      <c r="K28" s="42" t="s">
        <v>443</v>
      </c>
      <c r="L28" s="8">
        <v>10000</v>
      </c>
      <c r="M28" s="8" t="s">
        <v>264</v>
      </c>
      <c r="N28" s="69">
        <v>168</v>
      </c>
      <c r="O28" s="8" t="s">
        <v>265</v>
      </c>
      <c r="P28" s="8" t="s">
        <v>266</v>
      </c>
      <c r="Q28" s="8" t="s">
        <v>267</v>
      </c>
      <c r="R28" s="8"/>
      <c r="S28" s="8">
        <f>'EPE quotation 220 units'!I28-VLOOKUP(B28,'EPE Quotation MOQ Full RELL'!B:W,9,0)</f>
        <v>7.569999999999999E-2</v>
      </c>
      <c r="T28" s="105">
        <f>('EPE quotation 220 units'!I28/VLOOKUP(B28,'EPE Quotation MOQ Full RELL'!B:W,9,0))-1</f>
        <v>0.58230769230769219</v>
      </c>
    </row>
    <row r="29" spans="1:20">
      <c r="A29" s="8">
        <v>26</v>
      </c>
      <c r="B29" s="65" t="s">
        <v>78</v>
      </c>
      <c r="C29" s="8" t="s">
        <v>30</v>
      </c>
      <c r="D29" s="8" t="s">
        <v>79</v>
      </c>
      <c r="E29" s="8" t="s">
        <v>419</v>
      </c>
      <c r="F29" s="8">
        <v>220</v>
      </c>
      <c r="G29" s="8">
        <v>1</v>
      </c>
      <c r="H29" s="8">
        <f>VLOOKUP(B29,'[1]Atrition NPI'!$B:$Z,23,0)</f>
        <v>2200</v>
      </c>
      <c r="I29" s="8">
        <v>0.1275</v>
      </c>
      <c r="J29" s="8">
        <f t="shared" si="0"/>
        <v>280.5</v>
      </c>
      <c r="K29" s="72" t="s">
        <v>444</v>
      </c>
      <c r="L29" s="8">
        <v>10000</v>
      </c>
      <c r="M29" s="8" t="s">
        <v>264</v>
      </c>
      <c r="N29" s="69">
        <v>252</v>
      </c>
      <c r="O29" s="8" t="s">
        <v>265</v>
      </c>
      <c r="P29" s="8" t="s">
        <v>266</v>
      </c>
      <c r="Q29" s="8" t="s">
        <v>267</v>
      </c>
      <c r="R29" s="8"/>
      <c r="S29" s="8">
        <f>'EPE quotation 220 units'!I29-VLOOKUP(B29,'EPE Quotation MOQ Full RELL'!B:W,9,0)</f>
        <v>7.7499999999999999E-2</v>
      </c>
      <c r="T29" s="105">
        <f>('EPE quotation 220 units'!I29/VLOOKUP(B29,'EPE Quotation MOQ Full RELL'!B:W,9,0))-1</f>
        <v>1.5499999999999998</v>
      </c>
    </row>
    <row r="30" spans="1:20">
      <c r="A30" s="8">
        <v>27</v>
      </c>
      <c r="B30" s="65" t="s">
        <v>252</v>
      </c>
      <c r="C30" s="8" t="s">
        <v>3</v>
      </c>
      <c r="D30" s="8" t="s">
        <v>80</v>
      </c>
      <c r="E30" s="8" t="s">
        <v>419</v>
      </c>
      <c r="F30" s="8">
        <v>220</v>
      </c>
      <c r="G30" s="8">
        <v>2</v>
      </c>
      <c r="H30" s="8">
        <f>VLOOKUP(B30,'[1]Atrition NPI'!$B:$Z,23,0)</f>
        <v>4400</v>
      </c>
      <c r="I30" s="8">
        <v>3.4000000000000002E-2</v>
      </c>
      <c r="J30" s="8">
        <f t="shared" si="0"/>
        <v>149.60000000000002</v>
      </c>
      <c r="K30" s="84" t="s">
        <v>445</v>
      </c>
      <c r="L30" s="8">
        <v>15000</v>
      </c>
      <c r="M30" s="8" t="s">
        <v>264</v>
      </c>
      <c r="N30" s="69">
        <v>98</v>
      </c>
      <c r="O30" s="8" t="s">
        <v>265</v>
      </c>
      <c r="P30" s="8" t="s">
        <v>266</v>
      </c>
      <c r="Q30" s="8" t="s">
        <v>267</v>
      </c>
      <c r="R30" s="8"/>
      <c r="S30" s="8">
        <f>'EPE quotation 220 units'!I30-VLOOKUP(B30,'EPE Quotation MOQ Full RELL'!B:W,9,0)</f>
        <v>3.0600000000000002E-2</v>
      </c>
      <c r="T30" s="105">
        <f>('EPE quotation 220 units'!I30/VLOOKUP(B30,'EPE Quotation MOQ Full RELL'!B:W,9,0))-1</f>
        <v>9.0000000000000018</v>
      </c>
    </row>
    <row r="31" spans="1:20">
      <c r="A31" s="8">
        <v>28</v>
      </c>
      <c r="B31" s="65" t="s">
        <v>12</v>
      </c>
      <c r="C31" s="8" t="s">
        <v>3</v>
      </c>
      <c r="D31" s="8" t="s">
        <v>13</v>
      </c>
      <c r="E31" s="8" t="s">
        <v>419</v>
      </c>
      <c r="F31" s="8">
        <v>220</v>
      </c>
      <c r="G31" s="8">
        <v>7</v>
      </c>
      <c r="H31" s="8">
        <f>VLOOKUP(B31,'[1]Atrition NPI'!$B:$Z,23,0)</f>
        <v>11000</v>
      </c>
      <c r="I31" s="8">
        <v>9.69E-2</v>
      </c>
      <c r="J31" s="8">
        <f t="shared" si="0"/>
        <v>1065.9000000000001</v>
      </c>
      <c r="K31" s="42" t="s">
        <v>446</v>
      </c>
      <c r="L31" s="8">
        <v>10000</v>
      </c>
      <c r="M31" s="8" t="s">
        <v>264</v>
      </c>
      <c r="N31" s="69">
        <v>70</v>
      </c>
      <c r="O31" s="8" t="s">
        <v>265</v>
      </c>
      <c r="P31" s="8" t="s">
        <v>266</v>
      </c>
      <c r="Q31" s="8" t="s">
        <v>267</v>
      </c>
      <c r="R31" s="8"/>
      <c r="S31" s="8">
        <f>'EPE quotation 220 units'!I31-VLOOKUP(B31,'EPE Quotation MOQ Full RELL'!B:W,9,0)</f>
        <v>1.6899999999999998E-2</v>
      </c>
      <c r="T31" s="105">
        <f>('EPE quotation 220 units'!I31/VLOOKUP(B31,'EPE Quotation MOQ Full RELL'!B:W,9,0))-1</f>
        <v>0.21124999999999994</v>
      </c>
    </row>
    <row r="32" spans="1:20">
      <c r="A32" s="8">
        <v>29</v>
      </c>
      <c r="B32" s="65" t="s">
        <v>82</v>
      </c>
      <c r="C32" s="8" t="s">
        <v>3</v>
      </c>
      <c r="D32" s="8" t="s">
        <v>83</v>
      </c>
      <c r="E32" s="8" t="s">
        <v>419</v>
      </c>
      <c r="F32" s="8">
        <v>220</v>
      </c>
      <c r="G32" s="8">
        <v>3</v>
      </c>
      <c r="H32" s="8">
        <f>VLOOKUP(B32,'[1]Atrition NPI'!$B:$Z,23,0)</f>
        <v>6600</v>
      </c>
      <c r="I32" s="8">
        <v>0.17849999999999999</v>
      </c>
      <c r="J32" s="8">
        <f t="shared" si="0"/>
        <v>1178.0999999999999</v>
      </c>
      <c r="K32" s="42" t="s">
        <v>447</v>
      </c>
      <c r="L32" s="8">
        <v>50000</v>
      </c>
      <c r="M32" s="8" t="s">
        <v>264</v>
      </c>
      <c r="N32" s="69">
        <v>134</v>
      </c>
      <c r="O32" s="8" t="s">
        <v>265</v>
      </c>
      <c r="P32" s="8" t="s">
        <v>266</v>
      </c>
      <c r="Q32" s="8" t="s">
        <v>267</v>
      </c>
      <c r="R32" s="8"/>
      <c r="S32" s="8">
        <f>'EPE quotation 220 units'!I32-VLOOKUP(B32,'EPE Quotation MOQ Full RELL'!B:W,9,0)</f>
        <v>7.8499999999999986E-2</v>
      </c>
      <c r="T32" s="105">
        <f>('EPE quotation 220 units'!I32/VLOOKUP(B32,'EPE Quotation MOQ Full RELL'!B:W,9,0))-1</f>
        <v>0.78499999999999992</v>
      </c>
    </row>
    <row r="33" spans="1:20">
      <c r="A33" s="8">
        <v>30</v>
      </c>
      <c r="B33" s="65" t="s">
        <v>84</v>
      </c>
      <c r="C33" s="8" t="s">
        <v>3</v>
      </c>
      <c r="D33" s="8" t="s">
        <v>85</v>
      </c>
      <c r="E33" s="8" t="s">
        <v>419</v>
      </c>
      <c r="F33" s="8">
        <v>220</v>
      </c>
      <c r="G33" s="8">
        <v>7</v>
      </c>
      <c r="H33" s="8">
        <f>VLOOKUP(B33,'[1]Atrition NPI'!$B:$Z,23,0)</f>
        <v>15400</v>
      </c>
      <c r="I33" s="8">
        <v>1.8700000000000001E-2</v>
      </c>
      <c r="J33" s="8">
        <f t="shared" si="0"/>
        <v>287.98</v>
      </c>
      <c r="K33" s="74" t="s">
        <v>448</v>
      </c>
      <c r="L33" s="8">
        <v>50000</v>
      </c>
      <c r="M33" s="8" t="s">
        <v>264</v>
      </c>
      <c r="N33" s="69">
        <v>98</v>
      </c>
      <c r="O33" s="8" t="s">
        <v>265</v>
      </c>
      <c r="P33" s="8" t="s">
        <v>266</v>
      </c>
      <c r="Q33" s="8" t="s">
        <v>267</v>
      </c>
      <c r="R33" s="8"/>
      <c r="S33" s="8">
        <f>'EPE quotation 220 units'!I33-VLOOKUP(B33,'EPE Quotation MOQ Full RELL'!B:W,9,0)</f>
        <v>8.7000000000000011E-3</v>
      </c>
      <c r="T33" s="105">
        <f>('EPE quotation 220 units'!I33/VLOOKUP(B33,'EPE Quotation MOQ Full RELL'!B:W,9,0))-1</f>
        <v>0.87000000000000011</v>
      </c>
    </row>
    <row r="34" spans="1:20">
      <c r="A34" s="8">
        <v>31</v>
      </c>
      <c r="B34" s="65" t="s">
        <v>87</v>
      </c>
      <c r="C34" s="8" t="s">
        <v>3</v>
      </c>
      <c r="D34" s="8" t="s">
        <v>88</v>
      </c>
      <c r="E34" s="8" t="s">
        <v>419</v>
      </c>
      <c r="F34" s="8">
        <v>220</v>
      </c>
      <c r="G34" s="8">
        <v>1</v>
      </c>
      <c r="H34" s="8">
        <f>VLOOKUP(B34,'[1]Atrition NPI'!$B:$Z,23,0)</f>
        <v>2200</v>
      </c>
      <c r="I34" s="8">
        <v>0.4199</v>
      </c>
      <c r="J34" s="8">
        <f t="shared" si="0"/>
        <v>923.78</v>
      </c>
      <c r="K34" s="42" t="s">
        <v>449</v>
      </c>
      <c r="L34" s="8">
        <v>10000</v>
      </c>
      <c r="M34" s="8" t="s">
        <v>264</v>
      </c>
      <c r="N34" s="69">
        <v>112</v>
      </c>
      <c r="O34" s="8" t="s">
        <v>265</v>
      </c>
      <c r="P34" s="8" t="s">
        <v>266</v>
      </c>
      <c r="Q34" s="8" t="s">
        <v>267</v>
      </c>
      <c r="R34" s="8"/>
      <c r="S34" s="8">
        <f>'EPE quotation 220 units'!I34-VLOOKUP(B34,'EPE Quotation MOQ Full RELL'!B:W,9,0)</f>
        <v>0.1699</v>
      </c>
      <c r="T34" s="105">
        <f>('EPE quotation 220 units'!I34/VLOOKUP(B34,'EPE Quotation MOQ Full RELL'!B:W,9,0))-1</f>
        <v>0.67959999999999998</v>
      </c>
    </row>
    <row r="35" spans="1:20">
      <c r="A35" s="8">
        <v>32</v>
      </c>
      <c r="B35" s="65" t="s">
        <v>90</v>
      </c>
      <c r="C35" s="8" t="s">
        <v>3</v>
      </c>
      <c r="D35" s="8" t="s">
        <v>91</v>
      </c>
      <c r="E35" s="8" t="s">
        <v>419</v>
      </c>
      <c r="F35" s="8">
        <v>220</v>
      </c>
      <c r="G35" s="8">
        <v>1</v>
      </c>
      <c r="H35" s="8">
        <f>VLOOKUP(B35,'[1]Atrition NPI'!$B:$Z,23,0)</f>
        <v>2200</v>
      </c>
      <c r="I35" s="8">
        <v>5.9499999999999997E-2</v>
      </c>
      <c r="J35" s="8">
        <f t="shared" si="0"/>
        <v>130.9</v>
      </c>
      <c r="K35" s="85" t="s">
        <v>450</v>
      </c>
      <c r="L35" s="8">
        <v>15000</v>
      </c>
      <c r="M35" s="8" t="s">
        <v>264</v>
      </c>
      <c r="N35" s="69">
        <v>98</v>
      </c>
      <c r="O35" s="8" t="s">
        <v>265</v>
      </c>
      <c r="P35" s="8" t="s">
        <v>266</v>
      </c>
      <c r="Q35" s="8" t="s">
        <v>267</v>
      </c>
      <c r="R35" s="8"/>
      <c r="S35" s="8">
        <f>'EPE quotation 220 units'!I35-VLOOKUP(B35,'EPE Quotation MOQ Full RELL'!B:W,9,0)</f>
        <v>5.6099999999999997E-2</v>
      </c>
      <c r="T35" s="105">
        <f>('EPE quotation 220 units'!I35/VLOOKUP(B35,'EPE Quotation MOQ Full RELL'!B:W,9,0))-1</f>
        <v>16.5</v>
      </c>
    </row>
    <row r="36" spans="1:20">
      <c r="A36" s="8">
        <v>33</v>
      </c>
      <c r="B36" s="65" t="s">
        <v>93</v>
      </c>
      <c r="C36" s="8" t="s">
        <v>94</v>
      </c>
      <c r="D36" s="8" t="s">
        <v>95</v>
      </c>
      <c r="E36" s="15" t="s">
        <v>322</v>
      </c>
      <c r="F36" s="8">
        <v>220</v>
      </c>
      <c r="G36" s="8">
        <v>14</v>
      </c>
      <c r="H36" s="8">
        <f>VLOOKUP(B36,'[1]Atrition NPI'!$B:$Z,23,0)</f>
        <v>22000</v>
      </c>
      <c r="I36" s="8">
        <v>2.3800000000000002E-2</v>
      </c>
      <c r="J36" s="8">
        <f t="shared" si="0"/>
        <v>523.6</v>
      </c>
      <c r="K36" s="42" t="s">
        <v>451</v>
      </c>
      <c r="L36" s="8">
        <v>50000</v>
      </c>
      <c r="M36" s="8" t="s">
        <v>264</v>
      </c>
      <c r="N36" s="69">
        <v>252</v>
      </c>
      <c r="O36" s="8" t="s">
        <v>265</v>
      </c>
      <c r="P36" s="8" t="s">
        <v>266</v>
      </c>
      <c r="Q36" s="8" t="s">
        <v>267</v>
      </c>
      <c r="R36" s="8"/>
      <c r="S36" s="8">
        <f>'EPE quotation 220 units'!I36-VLOOKUP(B36,'EPE Quotation MOQ Full RELL'!B:W,9,0)</f>
        <v>3.8000000000000013E-3</v>
      </c>
      <c r="T36" s="105">
        <f>('EPE quotation 220 units'!I36/VLOOKUP(B36,'EPE Quotation MOQ Full RELL'!B:W,9,0))-1</f>
        <v>0.19000000000000017</v>
      </c>
    </row>
    <row r="37" spans="1:20">
      <c r="A37" s="8">
        <v>34</v>
      </c>
      <c r="B37" s="65" t="s">
        <v>97</v>
      </c>
      <c r="C37" s="8" t="s">
        <v>26</v>
      </c>
      <c r="D37" s="8" t="s">
        <v>98</v>
      </c>
      <c r="E37" s="8" t="s">
        <v>419</v>
      </c>
      <c r="F37" s="8">
        <v>220</v>
      </c>
      <c r="G37" s="8">
        <v>7</v>
      </c>
      <c r="H37" s="8">
        <f>VLOOKUP(B37,'[1]Atrition NPI'!$B:$Z,23,0)</f>
        <v>15400</v>
      </c>
      <c r="I37" s="8">
        <v>0.30769999999999997</v>
      </c>
      <c r="J37" s="8">
        <f t="shared" si="0"/>
        <v>4738.58</v>
      </c>
      <c r="K37" s="31" t="s">
        <v>452</v>
      </c>
      <c r="L37" s="8">
        <v>4000</v>
      </c>
      <c r="M37" s="8" t="s">
        <v>264</v>
      </c>
      <c r="N37" s="69">
        <v>142</v>
      </c>
      <c r="O37" s="8" t="s">
        <v>265</v>
      </c>
      <c r="P37" s="8" t="s">
        <v>266</v>
      </c>
      <c r="Q37" s="8" t="s">
        <v>267</v>
      </c>
      <c r="R37" s="8"/>
      <c r="S37" s="8">
        <f>'EPE quotation 220 units'!I37-VLOOKUP(B37,'EPE Quotation MOQ Full RELL'!B:W,9,0)</f>
        <v>2.7699999999999947E-2</v>
      </c>
      <c r="T37" s="105">
        <f>('EPE quotation 220 units'!I37/VLOOKUP(B37,'EPE Quotation MOQ Full RELL'!B:W,9,0))-1</f>
        <v>9.8928571428571255E-2</v>
      </c>
    </row>
    <row r="38" spans="1:20">
      <c r="A38" s="8">
        <v>35</v>
      </c>
      <c r="B38" s="65" t="s">
        <v>100</v>
      </c>
      <c r="C38" s="8" t="s">
        <v>3</v>
      </c>
      <c r="D38" s="8" t="s">
        <v>101</v>
      </c>
      <c r="E38" s="8" t="s">
        <v>419</v>
      </c>
      <c r="F38" s="8">
        <v>220</v>
      </c>
      <c r="G38" s="8">
        <v>3</v>
      </c>
      <c r="H38" s="8">
        <f>VLOOKUP(B38,'[1]Atrition NPI'!$B:$Z,23,0)</f>
        <v>6600</v>
      </c>
      <c r="I38" s="8">
        <v>0.25669999999999998</v>
      </c>
      <c r="J38" s="8">
        <f t="shared" si="0"/>
        <v>1694.2199999999998</v>
      </c>
      <c r="K38" s="42" t="s">
        <v>453</v>
      </c>
      <c r="L38" s="8">
        <v>15000</v>
      </c>
      <c r="M38" s="8" t="s">
        <v>264</v>
      </c>
      <c r="N38" s="69">
        <v>112</v>
      </c>
      <c r="O38" s="8" t="s">
        <v>265</v>
      </c>
      <c r="P38" s="8" t="s">
        <v>266</v>
      </c>
      <c r="Q38" s="8" t="s">
        <v>267</v>
      </c>
      <c r="R38" s="8"/>
      <c r="S38" s="8">
        <f>'EPE quotation 220 units'!I38-VLOOKUP(B38,'EPE Quotation MOQ Full RELL'!B:W,9,0)</f>
        <v>0.1467</v>
      </c>
      <c r="T38" s="105">
        <f>('EPE quotation 220 units'!I38/VLOOKUP(B38,'EPE Quotation MOQ Full RELL'!B:W,9,0))-1</f>
        <v>1.3336363636363635</v>
      </c>
    </row>
    <row r="39" spans="1:20">
      <c r="A39" s="8">
        <v>36</v>
      </c>
      <c r="B39" s="65" t="s">
        <v>103</v>
      </c>
      <c r="C39" s="8" t="s">
        <v>3</v>
      </c>
      <c r="D39" s="8" t="s">
        <v>104</v>
      </c>
      <c r="E39" s="8" t="s">
        <v>419</v>
      </c>
      <c r="F39" s="8">
        <v>220</v>
      </c>
      <c r="G39" s="8">
        <v>1</v>
      </c>
      <c r="H39" s="8">
        <f>VLOOKUP(B39,'[1]Atrition NPI'!$B:$Z,23,0)</f>
        <v>2200</v>
      </c>
      <c r="I39" s="8">
        <v>5.9499999999999997E-2</v>
      </c>
      <c r="J39" s="8">
        <f t="shared" si="0"/>
        <v>130.9</v>
      </c>
      <c r="K39" s="85" t="s">
        <v>450</v>
      </c>
      <c r="L39" s="8">
        <v>15000</v>
      </c>
      <c r="M39" s="8" t="s">
        <v>264</v>
      </c>
      <c r="N39" s="69">
        <v>98</v>
      </c>
      <c r="O39" s="8" t="s">
        <v>265</v>
      </c>
      <c r="P39" s="8" t="s">
        <v>266</v>
      </c>
      <c r="Q39" s="8" t="s">
        <v>267</v>
      </c>
      <c r="R39" s="8"/>
      <c r="S39" s="8">
        <f>'EPE quotation 220 units'!I39-VLOOKUP(B39,'EPE Quotation MOQ Full RELL'!B:W,9,0)</f>
        <v>5.6099999999999997E-2</v>
      </c>
      <c r="T39" s="105">
        <f>('EPE quotation 220 units'!I39/VLOOKUP(B39,'EPE Quotation MOQ Full RELL'!B:W,9,0))-1</f>
        <v>16.5</v>
      </c>
    </row>
    <row r="40" spans="1:20">
      <c r="A40" s="8">
        <v>37</v>
      </c>
      <c r="B40" s="65" t="s">
        <v>106</v>
      </c>
      <c r="C40" s="8" t="s">
        <v>3</v>
      </c>
      <c r="D40" s="8" t="s">
        <v>107</v>
      </c>
      <c r="E40" s="8" t="s">
        <v>419</v>
      </c>
      <c r="F40" s="8">
        <v>220</v>
      </c>
      <c r="G40" s="8">
        <v>5</v>
      </c>
      <c r="H40" s="8">
        <f>VLOOKUP(B40,'[1]Atrition NPI'!$B:$Z,23,0)</f>
        <v>4400</v>
      </c>
      <c r="I40" s="8">
        <v>2.3800000000000002E-2</v>
      </c>
      <c r="J40" s="8">
        <f t="shared" si="0"/>
        <v>104.72000000000001</v>
      </c>
      <c r="K40" s="86" t="s">
        <v>454</v>
      </c>
      <c r="L40" s="8">
        <v>15000</v>
      </c>
      <c r="M40" s="8" t="s">
        <v>264</v>
      </c>
      <c r="N40" s="69">
        <v>98</v>
      </c>
      <c r="O40" s="8" t="s">
        <v>265</v>
      </c>
      <c r="P40" s="8" t="s">
        <v>266</v>
      </c>
      <c r="Q40" s="8" t="s">
        <v>267</v>
      </c>
      <c r="R40" s="8"/>
      <c r="S40" s="8">
        <f>'EPE quotation 220 units'!I40-VLOOKUP(B40,'EPE Quotation MOQ Full RELL'!B:W,9,0)</f>
        <v>1.3800000000000002E-2</v>
      </c>
      <c r="T40" s="105">
        <f>('EPE quotation 220 units'!I40/VLOOKUP(B40,'EPE Quotation MOQ Full RELL'!B:W,9,0))-1</f>
        <v>1.3800000000000003</v>
      </c>
    </row>
    <row r="41" spans="1:20">
      <c r="A41" s="8">
        <v>38</v>
      </c>
      <c r="B41" s="65" t="s">
        <v>109</v>
      </c>
      <c r="C41" s="8" t="s">
        <v>30</v>
      </c>
      <c r="D41" s="8" t="s">
        <v>110</v>
      </c>
      <c r="E41" s="8" t="s">
        <v>419</v>
      </c>
      <c r="F41" s="8">
        <v>220</v>
      </c>
      <c r="G41" s="8">
        <v>1</v>
      </c>
      <c r="H41" s="8">
        <f>VLOOKUP(B41,'[1]Atrition NPI'!$B:$Z,23,0)</f>
        <v>2200</v>
      </c>
      <c r="I41" s="8">
        <v>0.1207</v>
      </c>
      <c r="J41" s="8">
        <f t="shared" si="0"/>
        <v>265.54000000000002</v>
      </c>
      <c r="K41" s="86" t="s">
        <v>455</v>
      </c>
      <c r="L41" s="8">
        <v>10000</v>
      </c>
      <c r="M41" s="8" t="s">
        <v>264</v>
      </c>
      <c r="N41" s="69">
        <v>196</v>
      </c>
      <c r="O41" s="8" t="s">
        <v>265</v>
      </c>
      <c r="P41" s="8" t="s">
        <v>266</v>
      </c>
      <c r="Q41" s="8" t="s">
        <v>267</v>
      </c>
      <c r="R41" s="8"/>
      <c r="S41" s="8">
        <f>'EPE quotation 220 units'!I41-VLOOKUP(B41,'EPE Quotation MOQ Full RELL'!B:W,9,0)</f>
        <v>8.0699999999999994E-2</v>
      </c>
      <c r="T41" s="105">
        <f>('EPE quotation 220 units'!I41/VLOOKUP(B41,'EPE Quotation MOQ Full RELL'!B:W,9,0))-1</f>
        <v>2.0175000000000001</v>
      </c>
    </row>
    <row r="42" spans="1:20">
      <c r="A42" s="8">
        <v>39</v>
      </c>
      <c r="B42" s="65" t="s">
        <v>111</v>
      </c>
      <c r="C42" s="8" t="s">
        <v>30</v>
      </c>
      <c r="D42" s="8" t="s">
        <v>112</v>
      </c>
      <c r="E42" s="8" t="s">
        <v>419</v>
      </c>
      <c r="F42" s="8">
        <v>220</v>
      </c>
      <c r="G42" s="8">
        <v>1</v>
      </c>
      <c r="H42" s="8">
        <f>VLOOKUP(B42,'[1]Atrition NPI'!$B:$Z,23,0)</f>
        <v>2200</v>
      </c>
      <c r="I42" s="8">
        <v>9.01E-2</v>
      </c>
      <c r="J42" s="8">
        <f t="shared" si="0"/>
        <v>198.22</v>
      </c>
      <c r="K42" s="87" t="s">
        <v>456</v>
      </c>
      <c r="L42" s="8">
        <v>15000</v>
      </c>
      <c r="M42" s="8" t="s">
        <v>264</v>
      </c>
      <c r="N42" s="69">
        <v>98</v>
      </c>
      <c r="O42" s="8" t="s">
        <v>265</v>
      </c>
      <c r="P42" s="8" t="s">
        <v>266</v>
      </c>
      <c r="Q42" s="8" t="s">
        <v>267</v>
      </c>
      <c r="R42" s="8"/>
      <c r="S42" s="8">
        <f>'EPE quotation 220 units'!I42-VLOOKUP(B42,'EPE Quotation MOQ Full RELL'!B:W,9,0)</f>
        <v>7.0099999999999996E-2</v>
      </c>
      <c r="T42" s="105">
        <f>('EPE quotation 220 units'!I42/VLOOKUP(B42,'EPE Quotation MOQ Full RELL'!B:W,9,0))-1</f>
        <v>3.5049999999999999</v>
      </c>
    </row>
    <row r="43" spans="1:20">
      <c r="A43" s="8">
        <v>40</v>
      </c>
      <c r="B43" s="65" t="s">
        <v>113</v>
      </c>
      <c r="C43" s="8" t="s">
        <v>114</v>
      </c>
      <c r="D43" s="8" t="s">
        <v>115</v>
      </c>
      <c r="E43" s="8" t="s">
        <v>419</v>
      </c>
      <c r="F43" s="8">
        <v>220</v>
      </c>
      <c r="G43" s="8">
        <v>1</v>
      </c>
      <c r="H43" s="8">
        <f>VLOOKUP(B43,'[1]Atrition NPI'!$B:$Z,23,0)</f>
        <v>2200</v>
      </c>
      <c r="I43" s="8">
        <v>0.22950000000000001</v>
      </c>
      <c r="J43" s="8">
        <f t="shared" si="0"/>
        <v>504.90000000000003</v>
      </c>
      <c r="K43" s="88" t="s">
        <v>457</v>
      </c>
      <c r="L43" s="8">
        <v>10000</v>
      </c>
      <c r="M43" s="8" t="s">
        <v>264</v>
      </c>
      <c r="N43" s="69">
        <v>84</v>
      </c>
      <c r="O43" s="8" t="s">
        <v>265</v>
      </c>
      <c r="P43" s="8" t="s">
        <v>266</v>
      </c>
      <c r="Q43" s="8" t="s">
        <v>267</v>
      </c>
      <c r="R43" s="8"/>
      <c r="S43" s="8">
        <f>'EPE quotation 220 units'!I43-VLOOKUP(B43,'EPE Quotation MOQ Full RELL'!B:W,9,0)</f>
        <v>0.13950000000000001</v>
      </c>
      <c r="T43" s="105">
        <f>('EPE quotation 220 units'!I43/VLOOKUP(B43,'EPE Quotation MOQ Full RELL'!B:W,9,0))-1</f>
        <v>1.5500000000000003</v>
      </c>
    </row>
    <row r="44" spans="1:20">
      <c r="A44" s="8">
        <v>41</v>
      </c>
      <c r="B44" s="65" t="s">
        <v>117</v>
      </c>
      <c r="C44" s="8" t="s">
        <v>30</v>
      </c>
      <c r="D44" s="8" t="s">
        <v>23</v>
      </c>
      <c r="E44" s="8" t="s">
        <v>419</v>
      </c>
      <c r="F44" s="8">
        <v>220</v>
      </c>
      <c r="G44" s="8">
        <v>1</v>
      </c>
      <c r="H44" s="8">
        <f>VLOOKUP(B44,'[1]Atrition NPI'!$B:$Z,23,0)</f>
        <v>2200</v>
      </c>
      <c r="I44" s="8">
        <v>8.3299999999999999E-2</v>
      </c>
      <c r="J44" s="8">
        <f t="shared" si="0"/>
        <v>183.26</v>
      </c>
      <c r="K44" s="89" t="s">
        <v>458</v>
      </c>
      <c r="L44" s="8">
        <v>15000</v>
      </c>
      <c r="M44" s="8" t="s">
        <v>264</v>
      </c>
      <c r="N44" s="69">
        <v>182</v>
      </c>
      <c r="O44" s="8" t="s">
        <v>265</v>
      </c>
      <c r="P44" s="8" t="s">
        <v>266</v>
      </c>
      <c r="Q44" s="8" t="s">
        <v>267</v>
      </c>
      <c r="R44" s="8"/>
      <c r="S44" s="8">
        <f>'EPE quotation 220 units'!I44-VLOOKUP(B44,'EPE Quotation MOQ Full RELL'!B:W,9,0)</f>
        <v>6.3299999999999995E-2</v>
      </c>
      <c r="T44" s="105">
        <f>('EPE quotation 220 units'!I44/VLOOKUP(B44,'EPE Quotation MOQ Full RELL'!B:W,9,0))-1</f>
        <v>3.165</v>
      </c>
    </row>
    <row r="45" spans="1:20">
      <c r="A45" s="8">
        <v>42</v>
      </c>
      <c r="B45" s="65" t="s">
        <v>118</v>
      </c>
      <c r="C45" s="8" t="s">
        <v>119</v>
      </c>
      <c r="D45" s="8" t="s">
        <v>120</v>
      </c>
      <c r="E45" s="8" t="s">
        <v>419</v>
      </c>
      <c r="F45" s="8">
        <v>220</v>
      </c>
      <c r="G45" s="8">
        <v>1</v>
      </c>
      <c r="H45" s="8">
        <f>VLOOKUP(B45,'[1]Atrition NPI'!$B:$Z,23,0)</f>
        <v>2200</v>
      </c>
      <c r="I45" s="8">
        <v>0.83979999999999999</v>
      </c>
      <c r="J45" s="8">
        <f t="shared" si="0"/>
        <v>1847.56</v>
      </c>
      <c r="K45" s="42" t="s">
        <v>459</v>
      </c>
      <c r="L45" s="8">
        <v>3000</v>
      </c>
      <c r="M45" s="8" t="s">
        <v>264</v>
      </c>
      <c r="N45" s="69">
        <v>59</v>
      </c>
      <c r="O45" s="8" t="s">
        <v>265</v>
      </c>
      <c r="P45" s="8" t="s">
        <v>266</v>
      </c>
      <c r="Q45" s="8" t="s">
        <v>267</v>
      </c>
      <c r="R45" s="8"/>
      <c r="S45" s="8">
        <f>'EPE quotation 220 units'!I45-VLOOKUP(B45,'EPE Quotation MOQ Full RELL'!B:W,9,0)</f>
        <v>0.29979999999999996</v>
      </c>
      <c r="T45" s="105">
        <f>('EPE quotation 220 units'!I45/VLOOKUP(B45,'EPE Quotation MOQ Full RELL'!B:W,9,0))-1</f>
        <v>0.555185185185185</v>
      </c>
    </row>
    <row r="46" spans="1:20">
      <c r="A46" s="8">
        <v>43</v>
      </c>
      <c r="B46" s="65" t="s">
        <v>122</v>
      </c>
      <c r="C46" s="8" t="s">
        <v>123</v>
      </c>
      <c r="D46" s="8" t="s">
        <v>124</v>
      </c>
      <c r="E46" s="8" t="s">
        <v>419</v>
      </c>
      <c r="F46" s="8">
        <v>220</v>
      </c>
      <c r="G46" s="8">
        <v>1</v>
      </c>
      <c r="H46" s="8">
        <f>VLOOKUP(B46,'[1]Atrition NPI'!$B:$Z,23,0)</f>
        <v>2200</v>
      </c>
      <c r="I46" s="8">
        <v>0.97919999999999996</v>
      </c>
      <c r="J46" s="8">
        <f t="shared" si="0"/>
        <v>2154.2399999999998</v>
      </c>
      <c r="K46" s="13" t="s">
        <v>460</v>
      </c>
      <c r="L46" s="8">
        <v>2000</v>
      </c>
      <c r="M46" s="8" t="s">
        <v>264</v>
      </c>
      <c r="N46" s="69">
        <v>154</v>
      </c>
      <c r="O46" s="8" t="s">
        <v>265</v>
      </c>
      <c r="P46" s="8" t="s">
        <v>266</v>
      </c>
      <c r="Q46" s="8" t="s">
        <v>267</v>
      </c>
      <c r="R46" s="8"/>
      <c r="S46" s="8">
        <f>'EPE quotation 220 units'!I46-VLOOKUP(B46,'EPE Quotation MOQ Full RELL'!B:W,9,0)</f>
        <v>0.28920000000000001</v>
      </c>
      <c r="T46" s="105">
        <f>('EPE quotation 220 units'!I46/VLOOKUP(B46,'EPE Quotation MOQ Full RELL'!B:W,9,0))-1</f>
        <v>0.41913043478260881</v>
      </c>
    </row>
    <row r="47" spans="1:20">
      <c r="A47" s="8">
        <v>44</v>
      </c>
      <c r="B47" s="65" t="s">
        <v>126</v>
      </c>
      <c r="C47" s="8" t="s">
        <v>127</v>
      </c>
      <c r="D47" s="8" t="s">
        <v>128</v>
      </c>
      <c r="E47" s="8" t="s">
        <v>419</v>
      </c>
      <c r="F47" s="8">
        <v>220</v>
      </c>
      <c r="G47" s="8">
        <v>1</v>
      </c>
      <c r="H47" s="8">
        <f>VLOOKUP(B47,'[1]Atrition NPI'!$B:$Z,23,0)</f>
        <v>2200</v>
      </c>
      <c r="I47" s="8">
        <v>1.3056000000000001</v>
      </c>
      <c r="J47" s="8">
        <f t="shared" si="0"/>
        <v>2872.32</v>
      </c>
      <c r="K47" s="13" t="s">
        <v>461</v>
      </c>
      <c r="L47" s="8">
        <v>5000</v>
      </c>
      <c r="M47" s="8" t="s">
        <v>264</v>
      </c>
      <c r="N47" s="69">
        <v>196</v>
      </c>
      <c r="O47" s="8" t="s">
        <v>265</v>
      </c>
      <c r="P47" s="8" t="s">
        <v>266</v>
      </c>
      <c r="Q47" s="8" t="s">
        <v>267</v>
      </c>
      <c r="R47" s="8"/>
      <c r="S47" s="8">
        <f>'EPE quotation 220 units'!I47-VLOOKUP(B47,'EPE Quotation MOQ Full RELL'!B:W,9,0)</f>
        <v>0.39560000000000006</v>
      </c>
      <c r="T47" s="105">
        <f>('EPE quotation 220 units'!I47/VLOOKUP(B47,'EPE Quotation MOQ Full RELL'!B:W,9,0))-1</f>
        <v>0.43472527472527478</v>
      </c>
    </row>
    <row r="48" spans="1:20">
      <c r="A48" s="8">
        <v>45</v>
      </c>
      <c r="B48" s="65" t="s">
        <v>130</v>
      </c>
      <c r="C48" s="8" t="s">
        <v>127</v>
      </c>
      <c r="D48" s="8" t="s">
        <v>131</v>
      </c>
      <c r="E48" s="8" t="s">
        <v>419</v>
      </c>
      <c r="F48" s="8">
        <v>220</v>
      </c>
      <c r="G48" s="8">
        <v>1</v>
      </c>
      <c r="H48" s="8">
        <f>VLOOKUP(B48,'[1]Atrition NPI'!$B:$Z,23,0)</f>
        <v>2080</v>
      </c>
      <c r="I48" s="8">
        <v>2.38</v>
      </c>
      <c r="J48" s="8">
        <f t="shared" si="0"/>
        <v>4950.3999999999996</v>
      </c>
      <c r="K48" s="28" t="s">
        <v>462</v>
      </c>
      <c r="L48" s="8">
        <v>5000</v>
      </c>
      <c r="M48" s="8" t="s">
        <v>264</v>
      </c>
      <c r="N48" s="69">
        <v>196</v>
      </c>
      <c r="O48" s="8" t="s">
        <v>265</v>
      </c>
      <c r="P48" s="8" t="s">
        <v>266</v>
      </c>
      <c r="Q48" s="8" t="s">
        <v>267</v>
      </c>
      <c r="R48" s="8"/>
      <c r="S48" s="8">
        <f>'EPE quotation 220 units'!I48-VLOOKUP(B48,'EPE Quotation MOQ Full RELL'!B:W,9,0)</f>
        <v>0.86999999999999988</v>
      </c>
      <c r="T48" s="105">
        <f>('EPE quotation 220 units'!I48/VLOOKUP(B48,'EPE Quotation MOQ Full RELL'!B:W,9,0))-1</f>
        <v>0.57615894039735083</v>
      </c>
    </row>
    <row r="49" spans="1:20">
      <c r="A49" s="8">
        <v>46</v>
      </c>
      <c r="B49" s="65" t="s">
        <v>133</v>
      </c>
      <c r="C49" s="8" t="s">
        <v>134</v>
      </c>
      <c r="D49" s="8" t="s">
        <v>135</v>
      </c>
      <c r="E49" s="8" t="s">
        <v>419</v>
      </c>
      <c r="F49" s="8">
        <v>220</v>
      </c>
      <c r="G49" s="8">
        <v>1</v>
      </c>
      <c r="H49" s="8">
        <f>VLOOKUP(B49,'[1]Atrition NPI'!$B:$Z,23,0)</f>
        <v>2080</v>
      </c>
      <c r="I49" s="8">
        <v>3.4527000000000001</v>
      </c>
      <c r="J49" s="8">
        <f t="shared" si="0"/>
        <v>7181.616</v>
      </c>
      <c r="K49" s="71" t="s">
        <v>463</v>
      </c>
      <c r="L49" s="8">
        <v>1300</v>
      </c>
      <c r="M49" s="8" t="s">
        <v>264</v>
      </c>
      <c r="N49" s="69">
        <v>72</v>
      </c>
      <c r="O49" s="8" t="s">
        <v>265</v>
      </c>
      <c r="P49" s="8" t="s">
        <v>266</v>
      </c>
      <c r="Q49" s="8" t="s">
        <v>267</v>
      </c>
      <c r="R49" s="8"/>
      <c r="S49" s="8">
        <f>'EPE quotation 220 units'!I49-VLOOKUP(B49,'EPE Quotation MOQ Full RELL'!B:W,9,0)</f>
        <v>0.98269999999999991</v>
      </c>
      <c r="T49" s="105">
        <f>('EPE quotation 220 units'!I49/VLOOKUP(B49,'EPE Quotation MOQ Full RELL'!B:W,9,0))-1</f>
        <v>0.39785425101214567</v>
      </c>
    </row>
    <row r="50" spans="1:20">
      <c r="A50" s="8">
        <v>47</v>
      </c>
      <c r="B50" s="65" t="s">
        <v>137</v>
      </c>
      <c r="C50" s="8" t="s">
        <v>3</v>
      </c>
      <c r="D50" s="8" t="s">
        <v>138</v>
      </c>
      <c r="E50" s="8" t="s">
        <v>419</v>
      </c>
      <c r="F50" s="8">
        <v>220</v>
      </c>
      <c r="G50" s="8">
        <v>4</v>
      </c>
      <c r="H50" s="8">
        <f>VLOOKUP(B50,'[1]Atrition NPI'!$B:$Z,23,0)</f>
        <v>6600</v>
      </c>
      <c r="I50" s="8">
        <v>0.3281</v>
      </c>
      <c r="J50" s="8">
        <f t="shared" si="0"/>
        <v>2165.46</v>
      </c>
      <c r="K50" s="13" t="s">
        <v>464</v>
      </c>
      <c r="L50" s="8">
        <v>3000</v>
      </c>
      <c r="M50" s="8" t="s">
        <v>264</v>
      </c>
      <c r="N50" s="69">
        <v>84</v>
      </c>
      <c r="O50" s="8" t="s">
        <v>265</v>
      </c>
      <c r="P50" s="8" t="s">
        <v>266</v>
      </c>
      <c r="Q50" s="8" t="s">
        <v>267</v>
      </c>
      <c r="R50" s="8"/>
      <c r="S50" s="8">
        <f>'EPE quotation 220 units'!I50-VLOOKUP(B50,'EPE Quotation MOQ Full RELL'!B:W,9,0)</f>
        <v>0.11810000000000001</v>
      </c>
      <c r="T50" s="105">
        <f>('EPE quotation 220 units'!I50/VLOOKUP(B50,'EPE Quotation MOQ Full RELL'!B:W,9,0))-1</f>
        <v>0.56238095238095243</v>
      </c>
    </row>
    <row r="51" spans="1:20">
      <c r="A51" s="8">
        <v>48</v>
      </c>
      <c r="B51" s="65" t="s">
        <v>140</v>
      </c>
      <c r="C51" s="8" t="s">
        <v>30</v>
      </c>
      <c r="D51" s="8" t="s">
        <v>141</v>
      </c>
      <c r="E51" s="8" t="s">
        <v>419</v>
      </c>
      <c r="F51" s="8">
        <v>220</v>
      </c>
      <c r="G51" s="8">
        <v>1</v>
      </c>
      <c r="H51" s="8">
        <f>VLOOKUP(B51,'[1]Atrition NPI'!$B:$Z,23,0)</f>
        <v>2200</v>
      </c>
      <c r="I51" s="8">
        <v>0.36549999999999999</v>
      </c>
      <c r="J51" s="8">
        <f t="shared" si="0"/>
        <v>804.1</v>
      </c>
      <c r="K51" s="42" t="s">
        <v>465</v>
      </c>
      <c r="L51" s="8">
        <v>4000</v>
      </c>
      <c r="M51" s="8" t="s">
        <v>264</v>
      </c>
      <c r="N51" s="69">
        <v>280</v>
      </c>
      <c r="O51" s="8" t="s">
        <v>265</v>
      </c>
      <c r="P51" s="8" t="s">
        <v>266</v>
      </c>
      <c r="Q51" s="8" t="s">
        <v>267</v>
      </c>
      <c r="R51" s="8"/>
      <c r="S51" s="8">
        <f>'EPE quotation 220 units'!I51-VLOOKUP(B51,'EPE Quotation MOQ Full RELL'!B:W,9,0)</f>
        <v>0.16549999999999998</v>
      </c>
      <c r="T51" s="105">
        <f>('EPE quotation 220 units'!I51/VLOOKUP(B51,'EPE Quotation MOQ Full RELL'!B:W,9,0))-1</f>
        <v>0.8274999999999999</v>
      </c>
    </row>
    <row r="52" spans="1:20">
      <c r="A52" s="8">
        <v>49</v>
      </c>
      <c r="B52" s="65" t="s">
        <v>143</v>
      </c>
      <c r="C52" s="8" t="s">
        <v>3</v>
      </c>
      <c r="D52" s="8" t="s">
        <v>144</v>
      </c>
      <c r="E52" s="8" t="s">
        <v>419</v>
      </c>
      <c r="F52" s="8">
        <v>220</v>
      </c>
      <c r="G52" s="8">
        <v>1</v>
      </c>
      <c r="H52" s="8">
        <f>VLOOKUP(B52,'[1]Atrition NPI'!$B:$Z,23,0)</f>
        <v>2200</v>
      </c>
      <c r="I52" s="8">
        <v>0.1258</v>
      </c>
      <c r="J52" s="8">
        <f t="shared" si="0"/>
        <v>276.76</v>
      </c>
      <c r="K52" s="90" t="s">
        <v>466</v>
      </c>
      <c r="L52" s="8">
        <v>4000</v>
      </c>
      <c r="M52" s="8" t="s">
        <v>264</v>
      </c>
      <c r="N52" s="69">
        <v>112</v>
      </c>
      <c r="O52" s="8" t="s">
        <v>265</v>
      </c>
      <c r="P52" s="8" t="s">
        <v>266</v>
      </c>
      <c r="Q52" s="8" t="s">
        <v>267</v>
      </c>
      <c r="R52" s="8"/>
      <c r="S52" s="8">
        <f>'EPE quotation 220 units'!I52-VLOOKUP(B52,'EPE Quotation MOQ Full RELL'!B:W,9,0)</f>
        <v>7.5799999999999992E-2</v>
      </c>
      <c r="T52" s="105">
        <f>('EPE quotation 220 units'!I52/VLOOKUP(B52,'EPE Quotation MOQ Full RELL'!B:W,9,0))-1</f>
        <v>1.5159999999999996</v>
      </c>
    </row>
    <row r="53" spans="1:20">
      <c r="A53" s="8">
        <v>50</v>
      </c>
      <c r="B53" s="65" t="s">
        <v>146</v>
      </c>
      <c r="C53" s="8" t="s">
        <v>147</v>
      </c>
      <c r="D53" s="8" t="s">
        <v>148</v>
      </c>
      <c r="E53" s="8" t="s">
        <v>419</v>
      </c>
      <c r="F53" s="8">
        <v>220</v>
      </c>
      <c r="G53" s="8">
        <v>1</v>
      </c>
      <c r="H53" s="8">
        <f>VLOOKUP(B53,'[1]Atrition NPI'!$B:$Z,23,0)</f>
        <v>2200</v>
      </c>
      <c r="I53" s="8">
        <v>0.24479999999999999</v>
      </c>
      <c r="J53" s="8">
        <f t="shared" si="0"/>
        <v>538.55999999999995</v>
      </c>
      <c r="K53" s="91" t="s">
        <v>467</v>
      </c>
      <c r="L53" s="8">
        <v>3000</v>
      </c>
      <c r="M53" s="8" t="s">
        <v>264</v>
      </c>
      <c r="N53" s="69">
        <v>91</v>
      </c>
      <c r="O53" s="8" t="s">
        <v>265</v>
      </c>
      <c r="P53" s="8" t="s">
        <v>266</v>
      </c>
      <c r="Q53" s="8" t="s">
        <v>267</v>
      </c>
      <c r="R53" s="8"/>
      <c r="S53" s="8">
        <f>'EPE quotation 220 units'!I53-VLOOKUP(B53,'EPE Quotation MOQ Full RELL'!B:W,9,0)</f>
        <v>0.12479999999999999</v>
      </c>
      <c r="T53" s="105">
        <f>('EPE quotation 220 units'!I53/VLOOKUP(B53,'EPE Quotation MOQ Full RELL'!B:W,9,0))-1</f>
        <v>1.04</v>
      </c>
    </row>
    <row r="54" spans="1:20">
      <c r="A54" s="8">
        <v>51</v>
      </c>
      <c r="B54" s="65" t="s">
        <v>46</v>
      </c>
      <c r="C54" s="8" t="s">
        <v>47</v>
      </c>
      <c r="D54" s="8" t="s">
        <v>48</v>
      </c>
      <c r="E54" s="8" t="s">
        <v>419</v>
      </c>
      <c r="F54" s="8">
        <v>220</v>
      </c>
      <c r="G54" s="8">
        <v>1</v>
      </c>
      <c r="H54" s="8">
        <f>VLOOKUP(B54,'[1]Atrition NPI'!$B:$Z,23,0)</f>
        <v>11000</v>
      </c>
      <c r="I54" s="8">
        <v>1.7000000000000001E-2</v>
      </c>
      <c r="J54" s="8">
        <f t="shared" si="0"/>
        <v>187</v>
      </c>
      <c r="K54" s="92" t="s">
        <v>468</v>
      </c>
      <c r="L54" s="8">
        <v>10000</v>
      </c>
      <c r="M54" s="8" t="s">
        <v>264</v>
      </c>
      <c r="N54" s="69">
        <v>140</v>
      </c>
      <c r="O54" s="8" t="s">
        <v>265</v>
      </c>
      <c r="P54" s="8" t="s">
        <v>266</v>
      </c>
      <c r="Q54" s="8" t="s">
        <v>267</v>
      </c>
      <c r="R54" s="8"/>
      <c r="S54" s="8">
        <f>'EPE quotation 220 units'!I54-VLOOKUP(B54,'EPE Quotation MOQ Full RELL'!B:W,9,0)</f>
        <v>7.000000000000001E-3</v>
      </c>
      <c r="T54" s="105">
        <f>('EPE quotation 220 units'!I54/VLOOKUP(B54,'EPE Quotation MOQ Full RELL'!B:W,9,0))-1</f>
        <v>0.70000000000000018</v>
      </c>
    </row>
    <row r="55" spans="1:20">
      <c r="A55" s="8">
        <v>52</v>
      </c>
      <c r="B55" s="65" t="s">
        <v>150</v>
      </c>
      <c r="C55" s="8" t="s">
        <v>47</v>
      </c>
      <c r="D55" s="8" t="s">
        <v>151</v>
      </c>
      <c r="E55" s="8" t="s">
        <v>419</v>
      </c>
      <c r="F55" s="8">
        <v>220</v>
      </c>
      <c r="G55" s="8">
        <v>2</v>
      </c>
      <c r="H55" s="8">
        <f>VLOOKUP(B55,'[1]Atrition NPI'!$B:$Z,23,0)</f>
        <v>4400</v>
      </c>
      <c r="I55" s="8">
        <v>5.0999999999999997E-2</v>
      </c>
      <c r="J55" s="8">
        <f t="shared" si="0"/>
        <v>224.39999999999998</v>
      </c>
      <c r="K55" s="93" t="s">
        <v>469</v>
      </c>
      <c r="L55" s="8">
        <v>15000</v>
      </c>
      <c r="M55" s="8" t="s">
        <v>264</v>
      </c>
      <c r="N55" s="69">
        <v>126</v>
      </c>
      <c r="O55" s="8" t="s">
        <v>265</v>
      </c>
      <c r="P55" s="8" t="s">
        <v>266</v>
      </c>
      <c r="Q55" s="8" t="s">
        <v>267</v>
      </c>
      <c r="R55" s="8"/>
      <c r="S55" s="8">
        <f>'EPE quotation 220 units'!I55-VLOOKUP(B55,'EPE Quotation MOQ Full RELL'!B:W,9,0)</f>
        <v>4.0999999999999995E-2</v>
      </c>
      <c r="T55" s="105">
        <f>('EPE quotation 220 units'!I55/VLOOKUP(B55,'EPE Quotation MOQ Full RELL'!B:W,9,0))-1</f>
        <v>4.0999999999999996</v>
      </c>
    </row>
    <row r="56" spans="1:20">
      <c r="A56" s="8">
        <v>53</v>
      </c>
      <c r="B56" s="65" t="s">
        <v>233</v>
      </c>
      <c r="C56" s="8" t="s">
        <v>47</v>
      </c>
      <c r="D56" s="8" t="s">
        <v>152</v>
      </c>
      <c r="E56" s="8" t="s">
        <v>419</v>
      </c>
      <c r="F56" s="8">
        <v>220</v>
      </c>
      <c r="G56" s="8">
        <v>2</v>
      </c>
      <c r="H56" s="8">
        <f>VLOOKUP(B56,'[1]Atrition NPI'!$B:$Z,23,0)</f>
        <v>4400</v>
      </c>
      <c r="I56" s="8">
        <v>5.0999999999999997E-2</v>
      </c>
      <c r="J56" s="8">
        <f t="shared" si="0"/>
        <v>224.39999999999998</v>
      </c>
      <c r="K56" s="93" t="s">
        <v>469</v>
      </c>
      <c r="L56" s="8">
        <v>15000</v>
      </c>
      <c r="M56" s="8" t="s">
        <v>264</v>
      </c>
      <c r="N56" s="69">
        <v>126</v>
      </c>
      <c r="O56" s="8" t="s">
        <v>265</v>
      </c>
      <c r="P56" s="8" t="s">
        <v>266</v>
      </c>
      <c r="Q56" s="8" t="s">
        <v>267</v>
      </c>
      <c r="R56" s="8"/>
      <c r="S56" s="8">
        <f>'EPE quotation 220 units'!I56-VLOOKUP(B56,'EPE Quotation MOQ Full RELL'!B:W,9,0)</f>
        <v>4.0999999999999995E-2</v>
      </c>
      <c r="T56" s="105">
        <f>('EPE quotation 220 units'!I56/VLOOKUP(B56,'EPE Quotation MOQ Full RELL'!B:W,9,0))-1</f>
        <v>4.0999999999999996</v>
      </c>
    </row>
    <row r="57" spans="1:20">
      <c r="A57" s="8">
        <v>54</v>
      </c>
      <c r="B57" s="65" t="s">
        <v>153</v>
      </c>
      <c r="C57" s="8" t="s">
        <v>47</v>
      </c>
      <c r="D57" s="8" t="s">
        <v>154</v>
      </c>
      <c r="E57" s="8" t="s">
        <v>419</v>
      </c>
      <c r="F57" s="8">
        <v>220</v>
      </c>
      <c r="G57" s="8">
        <v>3</v>
      </c>
      <c r="H57" s="8">
        <f>VLOOKUP(B57,'[1]Atrition NPI'!$B:$Z,23,0)</f>
        <v>6600</v>
      </c>
      <c r="I57" s="8">
        <v>4.2500000000000003E-2</v>
      </c>
      <c r="J57" s="8">
        <f t="shared" si="0"/>
        <v>280.5</v>
      </c>
      <c r="K57" s="72" t="s">
        <v>444</v>
      </c>
      <c r="L57" s="8">
        <v>15000</v>
      </c>
      <c r="M57" s="8" t="s">
        <v>264</v>
      </c>
      <c r="N57" s="69">
        <v>126</v>
      </c>
      <c r="O57" s="8" t="s">
        <v>265</v>
      </c>
      <c r="P57" s="8" t="s">
        <v>266</v>
      </c>
      <c r="Q57" s="8" t="s">
        <v>267</v>
      </c>
      <c r="R57" s="8"/>
      <c r="S57" s="8">
        <f>'EPE quotation 220 units'!I57-VLOOKUP(B57,'EPE Quotation MOQ Full RELL'!B:W,9,0)</f>
        <v>3.2500000000000001E-2</v>
      </c>
      <c r="T57" s="105">
        <f>('EPE quotation 220 units'!I57/VLOOKUP(B57,'EPE Quotation MOQ Full RELL'!B:W,9,0))-1</f>
        <v>3.25</v>
      </c>
    </row>
    <row r="58" spans="1:20">
      <c r="A58" s="8">
        <v>55</v>
      </c>
      <c r="B58" s="65" t="s">
        <v>155</v>
      </c>
      <c r="C58" s="8" t="s">
        <v>47</v>
      </c>
      <c r="D58" s="8" t="s">
        <v>156</v>
      </c>
      <c r="E58" s="8" t="s">
        <v>419</v>
      </c>
      <c r="F58" s="8">
        <v>220</v>
      </c>
      <c r="G58" s="8">
        <v>1</v>
      </c>
      <c r="H58" s="8">
        <f>VLOOKUP(B58,'[1]Atrition NPI'!$B:$Z,23,0)</f>
        <v>2200</v>
      </c>
      <c r="I58" s="8">
        <v>6.4600000000000005E-2</v>
      </c>
      <c r="J58" s="8">
        <f t="shared" si="0"/>
        <v>142.12</v>
      </c>
      <c r="K58" s="81" t="s">
        <v>470</v>
      </c>
      <c r="L58" s="8">
        <v>10000</v>
      </c>
      <c r="M58" s="8" t="s">
        <v>264</v>
      </c>
      <c r="N58" s="69">
        <v>140</v>
      </c>
      <c r="O58" s="8" t="s">
        <v>265</v>
      </c>
      <c r="P58" s="8" t="s">
        <v>266</v>
      </c>
      <c r="Q58" s="8" t="s">
        <v>267</v>
      </c>
      <c r="R58" s="8"/>
      <c r="S58" s="8">
        <f>'EPE quotation 220 units'!I58-VLOOKUP(B58,'EPE Quotation MOQ Full RELL'!B:W,9,0)</f>
        <v>5.4600000000000003E-2</v>
      </c>
      <c r="T58" s="105">
        <f>('EPE quotation 220 units'!I58/VLOOKUP(B58,'EPE Quotation MOQ Full RELL'!B:W,9,0))-1</f>
        <v>5.46</v>
      </c>
    </row>
    <row r="59" spans="1:20">
      <c r="A59" s="8">
        <v>56</v>
      </c>
      <c r="B59" s="65" t="s">
        <v>158</v>
      </c>
      <c r="C59" s="8" t="s">
        <v>47</v>
      </c>
      <c r="D59" s="8" t="s">
        <v>159</v>
      </c>
      <c r="E59" s="8" t="s">
        <v>419</v>
      </c>
      <c r="F59" s="8">
        <v>220</v>
      </c>
      <c r="G59" s="8">
        <v>1</v>
      </c>
      <c r="H59" s="8">
        <f>VLOOKUP(B59,'[1]Atrition NPI'!$B:$Z,23,0)</f>
        <v>2200</v>
      </c>
      <c r="I59" s="8">
        <v>0.20399999999999999</v>
      </c>
      <c r="J59" s="8">
        <f t="shared" si="0"/>
        <v>448.79999999999995</v>
      </c>
      <c r="K59" s="94" t="s">
        <v>471</v>
      </c>
      <c r="L59" s="8">
        <v>30000</v>
      </c>
      <c r="M59" s="8" t="s">
        <v>264</v>
      </c>
      <c r="N59" s="69">
        <v>126</v>
      </c>
      <c r="O59" s="8" t="s">
        <v>265</v>
      </c>
      <c r="P59" s="8" t="s">
        <v>266</v>
      </c>
      <c r="Q59" s="8" t="s">
        <v>267</v>
      </c>
      <c r="R59" s="8"/>
      <c r="S59" s="8">
        <f>'EPE quotation 220 units'!I59-VLOOKUP(B59,'EPE Quotation MOQ Full RELL'!B:W,9,0)</f>
        <v>0.12399999999999999</v>
      </c>
      <c r="T59" s="105">
        <f>('EPE quotation 220 units'!I59/VLOOKUP(B59,'EPE Quotation MOQ Full RELL'!B:W,9,0))-1</f>
        <v>1.5499999999999998</v>
      </c>
    </row>
    <row r="60" spans="1:20">
      <c r="A60" s="8">
        <v>57</v>
      </c>
      <c r="B60" s="65" t="s">
        <v>234</v>
      </c>
      <c r="C60" s="8" t="s">
        <v>47</v>
      </c>
      <c r="D60" s="8" t="s">
        <v>161</v>
      </c>
      <c r="E60" s="8" t="s">
        <v>419</v>
      </c>
      <c r="F60" s="8">
        <v>220</v>
      </c>
      <c r="G60" s="8">
        <v>4</v>
      </c>
      <c r="H60" s="8">
        <f>VLOOKUP(B60,'[1]Atrition NPI'!$B:$Z,23,0)</f>
        <v>6600</v>
      </c>
      <c r="I60" s="8">
        <v>3.5700000000000003E-2</v>
      </c>
      <c r="J60" s="8">
        <f t="shared" si="0"/>
        <v>235.62</v>
      </c>
      <c r="K60" s="95" t="s">
        <v>472</v>
      </c>
      <c r="L60" s="8">
        <v>15000</v>
      </c>
      <c r="M60" s="8" t="s">
        <v>264</v>
      </c>
      <c r="N60" s="69">
        <v>126</v>
      </c>
      <c r="O60" s="8" t="s">
        <v>265</v>
      </c>
      <c r="P60" s="8" t="s">
        <v>266</v>
      </c>
      <c r="Q60" s="8" t="s">
        <v>267</v>
      </c>
      <c r="R60" s="8"/>
      <c r="S60" s="8">
        <f>'EPE quotation 220 units'!I60-VLOOKUP(B60,'EPE Quotation MOQ Full RELL'!B:W,9,0)</f>
        <v>2.5700000000000001E-2</v>
      </c>
      <c r="T60" s="105">
        <f>('EPE quotation 220 units'!I60/VLOOKUP(B60,'EPE Quotation MOQ Full RELL'!B:W,9,0))-1</f>
        <v>2.5700000000000003</v>
      </c>
    </row>
    <row r="61" spans="1:20">
      <c r="A61" s="8">
        <v>58</v>
      </c>
      <c r="B61" s="65" t="s">
        <v>162</v>
      </c>
      <c r="C61" s="8" t="s">
        <v>47</v>
      </c>
      <c r="D61" s="8" t="s">
        <v>163</v>
      </c>
      <c r="E61" s="8" t="s">
        <v>419</v>
      </c>
      <c r="F61" s="8">
        <v>220</v>
      </c>
      <c r="G61" s="8">
        <v>3</v>
      </c>
      <c r="H61" s="8">
        <f>VLOOKUP(B61,'[1]Atrition NPI'!$B:$Z,23,0)</f>
        <v>6600</v>
      </c>
      <c r="I61" s="8">
        <v>3.0599999999999999E-2</v>
      </c>
      <c r="J61" s="8">
        <f t="shared" si="0"/>
        <v>201.95999999999998</v>
      </c>
      <c r="K61" s="96" t="s">
        <v>473</v>
      </c>
      <c r="L61" s="8">
        <v>15000</v>
      </c>
      <c r="M61" s="8" t="s">
        <v>264</v>
      </c>
      <c r="N61" s="69">
        <v>126</v>
      </c>
      <c r="O61" s="8" t="s">
        <v>265</v>
      </c>
      <c r="P61" s="8" t="s">
        <v>266</v>
      </c>
      <c r="Q61" s="8" t="s">
        <v>267</v>
      </c>
      <c r="R61" s="8"/>
      <c r="S61" s="8">
        <f>'EPE quotation 220 units'!I61-VLOOKUP(B61,'EPE Quotation MOQ Full RELL'!B:W,9,0)</f>
        <v>2.06E-2</v>
      </c>
      <c r="T61" s="105">
        <f>('EPE quotation 220 units'!I61/VLOOKUP(B61,'EPE Quotation MOQ Full RELL'!B:W,9,0))-1</f>
        <v>2.0599999999999996</v>
      </c>
    </row>
    <row r="62" spans="1:20">
      <c r="A62" s="8">
        <v>59</v>
      </c>
      <c r="B62" s="65" t="s">
        <v>164</v>
      </c>
      <c r="C62" s="8" t="s">
        <v>47</v>
      </c>
      <c r="D62" s="8" t="s">
        <v>44</v>
      </c>
      <c r="E62" s="8" t="s">
        <v>419</v>
      </c>
      <c r="F62" s="8">
        <v>220</v>
      </c>
      <c r="G62" s="8">
        <v>27</v>
      </c>
      <c r="H62" s="8">
        <f>VLOOKUP(B62,'[1]Atrition NPI'!$B:$Z,23,0)</f>
        <v>37400</v>
      </c>
      <c r="I62" s="8">
        <v>1.0200000000000001E-2</v>
      </c>
      <c r="J62" s="8">
        <f t="shared" si="0"/>
        <v>381.48</v>
      </c>
      <c r="K62" s="97" t="s">
        <v>474</v>
      </c>
      <c r="L62" s="8">
        <v>15000</v>
      </c>
      <c r="M62" s="8" t="s">
        <v>264</v>
      </c>
      <c r="N62" s="69">
        <v>126</v>
      </c>
      <c r="O62" s="8" t="s">
        <v>265</v>
      </c>
      <c r="P62" s="8" t="s">
        <v>266</v>
      </c>
      <c r="Q62" s="8" t="s">
        <v>267</v>
      </c>
      <c r="R62" s="8"/>
      <c r="S62" s="8">
        <f>'EPE quotation 220 units'!I62-VLOOKUP(B62,'EPE Quotation MOQ Full RELL'!B:W,9,0)</f>
        <v>2.0000000000000052E-4</v>
      </c>
      <c r="T62" s="105">
        <f>('EPE quotation 220 units'!I62/VLOOKUP(B62,'EPE Quotation MOQ Full RELL'!B:W,9,0))-1</f>
        <v>2.0000000000000018E-2</v>
      </c>
    </row>
    <row r="63" spans="1:20">
      <c r="A63" s="8">
        <v>60</v>
      </c>
      <c r="B63" s="65" t="s">
        <v>166</v>
      </c>
      <c r="C63" s="8" t="s">
        <v>47</v>
      </c>
      <c r="D63" s="8" t="s">
        <v>167</v>
      </c>
      <c r="E63" s="8" t="s">
        <v>419</v>
      </c>
      <c r="F63" s="8">
        <v>220</v>
      </c>
      <c r="G63" s="8">
        <v>1</v>
      </c>
      <c r="H63" s="8">
        <f>VLOOKUP(B63,'[1]Atrition NPI'!$B:$Z,23,0)</f>
        <v>2200</v>
      </c>
      <c r="I63" s="8">
        <v>6.6299999999999998E-2</v>
      </c>
      <c r="J63" s="8">
        <f t="shared" si="0"/>
        <v>145.85999999999999</v>
      </c>
      <c r="K63" s="81" t="s">
        <v>435</v>
      </c>
      <c r="L63" s="8">
        <v>10000</v>
      </c>
      <c r="M63" s="8" t="s">
        <v>264</v>
      </c>
      <c r="N63" s="69">
        <v>140</v>
      </c>
      <c r="O63" s="8" t="s">
        <v>265</v>
      </c>
      <c r="P63" s="8" t="s">
        <v>266</v>
      </c>
      <c r="Q63" s="8" t="s">
        <v>267</v>
      </c>
      <c r="R63" s="8"/>
      <c r="S63" s="8">
        <f>'EPE quotation 220 units'!I63-VLOOKUP(B63,'EPE Quotation MOQ Full RELL'!B:W,9,0)</f>
        <v>5.6299999999999996E-2</v>
      </c>
      <c r="T63" s="105">
        <f>('EPE quotation 220 units'!I63/VLOOKUP(B63,'EPE Quotation MOQ Full RELL'!B:W,9,0))-1</f>
        <v>5.63</v>
      </c>
    </row>
    <row r="64" spans="1:20">
      <c r="A64" s="8">
        <v>61</v>
      </c>
      <c r="B64" s="65" t="s">
        <v>235</v>
      </c>
      <c r="C64" s="8" t="s">
        <v>47</v>
      </c>
      <c r="D64" s="8" t="s">
        <v>168</v>
      </c>
      <c r="E64" s="8" t="s">
        <v>419</v>
      </c>
      <c r="F64" s="8">
        <v>220</v>
      </c>
      <c r="G64" s="8">
        <v>1</v>
      </c>
      <c r="H64" s="8">
        <f>VLOOKUP(B64,'[1]Atrition NPI'!$B:$Z,23,0)</f>
        <v>2200</v>
      </c>
      <c r="I64" s="8">
        <v>7.6499999999999999E-2</v>
      </c>
      <c r="J64" s="8">
        <f t="shared" si="0"/>
        <v>168.29999999999998</v>
      </c>
      <c r="K64" s="75" t="s">
        <v>420</v>
      </c>
      <c r="L64" s="8">
        <v>15000</v>
      </c>
      <c r="M64" s="8" t="s">
        <v>264</v>
      </c>
      <c r="N64" s="69">
        <v>126</v>
      </c>
      <c r="O64" s="8" t="s">
        <v>265</v>
      </c>
      <c r="P64" s="8" t="s">
        <v>266</v>
      </c>
      <c r="Q64" s="8" t="s">
        <v>267</v>
      </c>
      <c r="R64" s="8"/>
      <c r="S64" s="8">
        <f>'EPE quotation 220 units'!I64-VLOOKUP(B64,'EPE Quotation MOQ Full RELL'!B:W,9,0)</f>
        <v>6.6500000000000004E-2</v>
      </c>
      <c r="T64" s="105">
        <f>('EPE quotation 220 units'!I64/VLOOKUP(B64,'EPE Quotation MOQ Full RELL'!B:W,9,0))-1</f>
        <v>6.6499999999999995</v>
      </c>
    </row>
    <row r="65" spans="1:20">
      <c r="A65" s="8">
        <v>62</v>
      </c>
      <c r="B65" s="65" t="s">
        <v>169</v>
      </c>
      <c r="C65" s="8" t="s">
        <v>43</v>
      </c>
      <c r="D65" s="8" t="s">
        <v>170</v>
      </c>
      <c r="E65" s="8" t="s">
        <v>419</v>
      </c>
      <c r="F65" s="8">
        <v>220</v>
      </c>
      <c r="G65" s="8">
        <v>1</v>
      </c>
      <c r="H65" s="8">
        <f>VLOOKUP(B65,'[1]Atrition NPI'!$B:$Z,23,0)</f>
        <v>2200</v>
      </c>
      <c r="I65" s="8">
        <v>0.1003</v>
      </c>
      <c r="J65" s="8">
        <f t="shared" si="0"/>
        <v>220.66</v>
      </c>
      <c r="K65" s="98" t="s">
        <v>475</v>
      </c>
      <c r="L65" s="8">
        <v>10000</v>
      </c>
      <c r="M65" s="8" t="s">
        <v>264</v>
      </c>
      <c r="N65" s="69">
        <v>280</v>
      </c>
      <c r="O65" s="8" t="s">
        <v>265</v>
      </c>
      <c r="P65" s="8" t="s">
        <v>266</v>
      </c>
      <c r="Q65" s="8" t="s">
        <v>267</v>
      </c>
      <c r="R65" s="8"/>
      <c r="S65" s="8">
        <f>'EPE quotation 220 units'!I65-VLOOKUP(B65,'EPE Quotation MOQ Full RELL'!B:W,9,0)</f>
        <v>8.0299999999999996E-2</v>
      </c>
      <c r="T65" s="105">
        <f>('EPE quotation 220 units'!I65/VLOOKUP(B65,'EPE Quotation MOQ Full RELL'!B:W,9,0))-1</f>
        <v>4.0149999999999997</v>
      </c>
    </row>
    <row r="66" spans="1:20">
      <c r="A66" s="8">
        <v>63</v>
      </c>
      <c r="B66" s="65" t="s">
        <v>172</v>
      </c>
      <c r="C66" s="8" t="s">
        <v>47</v>
      </c>
      <c r="D66" s="8" t="s">
        <v>173</v>
      </c>
      <c r="E66" s="8" t="s">
        <v>476</v>
      </c>
      <c r="F66" s="8">
        <v>220</v>
      </c>
      <c r="G66" s="8">
        <v>1</v>
      </c>
      <c r="H66" s="8">
        <f>VLOOKUP(B66,'[1]Atrition NPI'!$B:$Z,23,0)</f>
        <v>2200</v>
      </c>
      <c r="I66" s="8">
        <v>6.4600000000000005E-2</v>
      </c>
      <c r="J66" s="8">
        <f t="shared" si="0"/>
        <v>142.12</v>
      </c>
      <c r="K66" s="81" t="s">
        <v>470</v>
      </c>
      <c r="L66" s="8">
        <v>10000</v>
      </c>
      <c r="M66" s="8" t="s">
        <v>264</v>
      </c>
      <c r="N66" s="69">
        <v>140</v>
      </c>
      <c r="O66" s="8" t="s">
        <v>265</v>
      </c>
      <c r="P66" s="8" t="s">
        <v>266</v>
      </c>
      <c r="Q66" s="8" t="s">
        <v>267</v>
      </c>
      <c r="R66" s="8"/>
      <c r="S66" s="8">
        <f>'EPE quotation 220 units'!I66-VLOOKUP(B66,'EPE Quotation MOQ Full RELL'!B:W,9,0)</f>
        <v>5.4600000000000003E-2</v>
      </c>
      <c r="T66" s="105">
        <f>('EPE quotation 220 units'!I66/VLOOKUP(B66,'EPE Quotation MOQ Full RELL'!B:W,9,0))-1</f>
        <v>5.46</v>
      </c>
    </row>
    <row r="67" spans="1:20">
      <c r="A67" s="8">
        <v>64</v>
      </c>
      <c r="B67" s="65" t="s">
        <v>174</v>
      </c>
      <c r="C67" s="8" t="s">
        <v>43</v>
      </c>
      <c r="D67" s="8" t="s">
        <v>175</v>
      </c>
      <c r="E67" s="8" t="s">
        <v>419</v>
      </c>
      <c r="F67" s="8">
        <v>220</v>
      </c>
      <c r="G67" s="8">
        <v>7</v>
      </c>
      <c r="H67" s="8">
        <f>VLOOKUP(B67,'[1]Atrition NPI'!$B:$Z,23,0)</f>
        <v>11000</v>
      </c>
      <c r="I67" s="8">
        <v>2.0400000000000001E-2</v>
      </c>
      <c r="J67" s="8">
        <f t="shared" si="0"/>
        <v>224.4</v>
      </c>
      <c r="K67" s="95" t="s">
        <v>472</v>
      </c>
      <c r="L67" s="8">
        <v>50000</v>
      </c>
      <c r="M67" s="8" t="s">
        <v>264</v>
      </c>
      <c r="N67" s="69">
        <v>245</v>
      </c>
      <c r="O67" s="8" t="s">
        <v>265</v>
      </c>
      <c r="P67" s="8" t="s">
        <v>266</v>
      </c>
      <c r="Q67" s="8" t="s">
        <v>267</v>
      </c>
      <c r="R67" s="8"/>
      <c r="S67" s="8">
        <f>'EPE quotation 220 units'!I67-VLOOKUP(B67,'EPE Quotation MOQ Full RELL'!B:W,9,0)</f>
        <v>1.0400000000000001E-2</v>
      </c>
      <c r="T67" s="105">
        <f>('EPE quotation 220 units'!I67/VLOOKUP(B67,'EPE Quotation MOQ Full RELL'!B:W,9,0))-1</f>
        <v>1.04</v>
      </c>
    </row>
    <row r="68" spans="1:20">
      <c r="A68" s="8">
        <v>65</v>
      </c>
      <c r="B68" s="65" t="s">
        <v>177</v>
      </c>
      <c r="C68" s="8" t="s">
        <v>43</v>
      </c>
      <c r="D68" s="8" t="s">
        <v>178</v>
      </c>
      <c r="E68" s="8" t="s">
        <v>419</v>
      </c>
      <c r="F68" s="8">
        <v>220</v>
      </c>
      <c r="G68" s="8">
        <v>3</v>
      </c>
      <c r="H68" s="8">
        <f>VLOOKUP(B68,'[1]Atrition NPI'!$B:$Z,23,0)</f>
        <v>4400</v>
      </c>
      <c r="I68" s="8">
        <v>0.58479999999999999</v>
      </c>
      <c r="J68" s="8">
        <f t="shared" si="0"/>
        <v>2573.12</v>
      </c>
      <c r="K68" s="31" t="s">
        <v>477</v>
      </c>
      <c r="L68" s="8">
        <v>10000</v>
      </c>
      <c r="M68" s="8" t="s">
        <v>264</v>
      </c>
      <c r="N68" s="69">
        <v>121</v>
      </c>
      <c r="O68" s="8" t="s">
        <v>265</v>
      </c>
      <c r="P68" s="8" t="s">
        <v>266</v>
      </c>
      <c r="Q68" s="8" t="s">
        <v>267</v>
      </c>
      <c r="R68" s="8"/>
      <c r="S68" s="8">
        <f>'EPE quotation 220 units'!I68-VLOOKUP(B68,'EPE Quotation MOQ Full RELL'!B:W,9,0)</f>
        <v>0.14479999999999998</v>
      </c>
      <c r="T68" s="105">
        <f>('EPE quotation 220 units'!I68/VLOOKUP(B68,'EPE Quotation MOQ Full RELL'!B:W,9,0))-1</f>
        <v>0.3290909090909091</v>
      </c>
    </row>
    <row r="69" spans="1:20">
      <c r="A69" s="8">
        <v>66</v>
      </c>
      <c r="B69" s="65" t="s">
        <v>180</v>
      </c>
      <c r="C69" s="8" t="s">
        <v>181</v>
      </c>
      <c r="D69" s="8" t="s">
        <v>182</v>
      </c>
      <c r="E69" s="8" t="s">
        <v>419</v>
      </c>
      <c r="F69" s="8">
        <v>220</v>
      </c>
      <c r="G69" s="8">
        <v>1</v>
      </c>
      <c r="H69" s="8">
        <f>VLOOKUP(B69,'[1]Atrition NPI'!$B:$Z,23,0)</f>
        <v>2200</v>
      </c>
      <c r="I69" s="8">
        <v>2.8407</v>
      </c>
      <c r="J69" s="8">
        <f t="shared" ref="J69:J85" si="1">H69*I69</f>
        <v>6249.54</v>
      </c>
      <c r="K69" s="51" t="s">
        <v>478</v>
      </c>
      <c r="L69" s="8">
        <v>1000</v>
      </c>
      <c r="M69" s="8" t="s">
        <v>264</v>
      </c>
      <c r="N69" s="69">
        <v>641</v>
      </c>
      <c r="O69" s="8" t="s">
        <v>265</v>
      </c>
      <c r="P69" s="8" t="s">
        <v>266</v>
      </c>
      <c r="Q69" s="8" t="s">
        <v>267</v>
      </c>
      <c r="R69" s="8"/>
      <c r="S69" s="8">
        <f>'EPE quotation 220 units'!I69-VLOOKUP(B69,'EPE Quotation MOQ Full RELL'!B:W,9,0)</f>
        <v>1.1207</v>
      </c>
      <c r="T69" s="105">
        <f>('EPE quotation 220 units'!I69/VLOOKUP(B69,'EPE Quotation MOQ Full RELL'!B:W,9,0))-1</f>
        <v>0.65156976744186057</v>
      </c>
    </row>
    <row r="70" spans="1:20">
      <c r="A70" s="8">
        <v>67</v>
      </c>
      <c r="B70" s="65" t="s">
        <v>184</v>
      </c>
      <c r="C70" s="8" t="s">
        <v>3</v>
      </c>
      <c r="D70" s="8" t="s">
        <v>185</v>
      </c>
      <c r="E70" s="8" t="s">
        <v>419</v>
      </c>
      <c r="F70" s="8">
        <v>220</v>
      </c>
      <c r="G70" s="8">
        <v>1</v>
      </c>
      <c r="H70" s="8">
        <f>VLOOKUP(B70,'[1]Atrition NPI'!$B:$Z,23,0)</f>
        <v>2600</v>
      </c>
      <c r="I70" s="8">
        <v>0.2414</v>
      </c>
      <c r="J70" s="8">
        <f t="shared" si="1"/>
        <v>627.64</v>
      </c>
      <c r="K70" s="99" t="s">
        <v>479</v>
      </c>
      <c r="L70" s="8">
        <v>15000</v>
      </c>
      <c r="M70" s="8" t="s">
        <v>264</v>
      </c>
      <c r="N70" s="69">
        <v>126</v>
      </c>
      <c r="O70" s="8" t="s">
        <v>265</v>
      </c>
      <c r="P70" s="8" t="s">
        <v>266</v>
      </c>
      <c r="Q70" s="8" t="s">
        <v>267</v>
      </c>
      <c r="R70" s="8"/>
      <c r="S70" s="8">
        <f>'EPE quotation 220 units'!I70-VLOOKUP(B70,'EPE Quotation MOQ Full RELL'!B:W,9,0)</f>
        <v>0.1414</v>
      </c>
      <c r="T70" s="105">
        <f>('EPE quotation 220 units'!I70/VLOOKUP(B70,'EPE Quotation MOQ Full RELL'!B:W,9,0))-1</f>
        <v>1.4139999999999997</v>
      </c>
    </row>
    <row r="71" spans="1:20">
      <c r="A71" s="8">
        <v>68</v>
      </c>
      <c r="B71" s="65">
        <v>434153017835</v>
      </c>
      <c r="C71" s="8" t="s">
        <v>187</v>
      </c>
      <c r="D71" s="8" t="s">
        <v>188</v>
      </c>
      <c r="E71" s="8" t="s">
        <v>419</v>
      </c>
      <c r="F71" s="8">
        <v>220</v>
      </c>
      <c r="G71" s="8">
        <v>1</v>
      </c>
      <c r="H71" s="8">
        <f>VLOOKUP(B71,'[1]Atrition NPI'!$B:$Z,23,0)</f>
        <v>2200</v>
      </c>
      <c r="I71" s="8">
        <v>0.90780000000000005</v>
      </c>
      <c r="J71" s="8">
        <f t="shared" si="1"/>
        <v>1997.16</v>
      </c>
      <c r="K71" s="42" t="s">
        <v>480</v>
      </c>
      <c r="L71" s="8">
        <v>4000</v>
      </c>
      <c r="M71" s="8" t="s">
        <v>264</v>
      </c>
      <c r="N71" s="69">
        <v>175</v>
      </c>
      <c r="O71" s="8" t="s">
        <v>265</v>
      </c>
      <c r="P71" s="8" t="s">
        <v>266</v>
      </c>
      <c r="Q71" s="8" t="s">
        <v>267</v>
      </c>
      <c r="R71" s="8"/>
      <c r="S71" s="8">
        <f>'EPE quotation 220 units'!I71-VLOOKUP(B71,'EPE Quotation MOQ Full RELL'!B:W,9,0)</f>
        <v>0.30780000000000007</v>
      </c>
      <c r="T71" s="105">
        <f>('EPE quotation 220 units'!I71/VLOOKUP(B71,'EPE Quotation MOQ Full RELL'!B:W,9,0))-1</f>
        <v>0.51300000000000012</v>
      </c>
    </row>
    <row r="72" spans="1:20">
      <c r="A72" s="8">
        <v>69</v>
      </c>
      <c r="B72" s="65" t="s">
        <v>190</v>
      </c>
      <c r="C72" s="8" t="s">
        <v>47</v>
      </c>
      <c r="D72" s="8" t="s">
        <v>191</v>
      </c>
      <c r="E72" s="8" t="s">
        <v>419</v>
      </c>
      <c r="F72" s="8">
        <v>220</v>
      </c>
      <c r="G72" s="8">
        <v>1</v>
      </c>
      <c r="H72" s="8">
        <f>VLOOKUP(B72,'[1]Atrition NPI'!$B:$Z,23,0)</f>
        <v>2200</v>
      </c>
      <c r="I72" s="8">
        <v>1.1475</v>
      </c>
      <c r="J72" s="8">
        <f t="shared" si="1"/>
        <v>2524.5</v>
      </c>
      <c r="K72" s="13" t="s">
        <v>481</v>
      </c>
      <c r="L72" s="8">
        <v>5000</v>
      </c>
      <c r="M72" s="8" t="s">
        <v>264</v>
      </c>
      <c r="N72" s="69">
        <v>168</v>
      </c>
      <c r="O72" s="8" t="s">
        <v>265</v>
      </c>
      <c r="P72" s="8" t="s">
        <v>266</v>
      </c>
      <c r="Q72" s="8" t="s">
        <v>267</v>
      </c>
      <c r="R72" s="8"/>
      <c r="S72" s="8">
        <f>'EPE quotation 220 units'!I72-VLOOKUP(B72,'EPE Quotation MOQ Full RELL'!B:W,9,0)</f>
        <v>0.40749999999999997</v>
      </c>
      <c r="T72" s="105">
        <f>('EPE quotation 220 units'!I72/VLOOKUP(B72,'EPE Quotation MOQ Full RELL'!B:W,9,0))-1</f>
        <v>0.55067567567567566</v>
      </c>
    </row>
    <row r="73" spans="1:20">
      <c r="A73" s="8">
        <v>70</v>
      </c>
      <c r="B73" s="65" t="s">
        <v>194</v>
      </c>
      <c r="C73" s="8" t="s">
        <v>7</v>
      </c>
      <c r="D73" s="8" t="s">
        <v>193</v>
      </c>
      <c r="E73" s="8" t="s">
        <v>419</v>
      </c>
      <c r="F73" s="8">
        <v>220</v>
      </c>
      <c r="G73" s="8">
        <v>1</v>
      </c>
      <c r="H73" s="8">
        <f>VLOOKUP(B73,'[1]Atrition NPI'!$B:$Z,23,0)</f>
        <v>2100</v>
      </c>
      <c r="I73" s="8">
        <v>9</v>
      </c>
      <c r="J73" s="8">
        <f t="shared" si="1"/>
        <v>18900</v>
      </c>
      <c r="K73" s="54" t="s">
        <v>482</v>
      </c>
      <c r="L73" s="8">
        <v>2000</v>
      </c>
      <c r="M73" s="8" t="s">
        <v>381</v>
      </c>
      <c r="N73" s="69">
        <v>168</v>
      </c>
      <c r="O73" s="8" t="s">
        <v>265</v>
      </c>
      <c r="P73" s="8" t="s">
        <v>266</v>
      </c>
      <c r="Q73" s="8" t="s">
        <v>267</v>
      </c>
      <c r="R73" s="8"/>
      <c r="S73" s="8">
        <f>'EPE quotation 220 units'!I73-VLOOKUP(B73,'EPE Quotation MOQ Full RELL'!B:W,9,0)</f>
        <v>0</v>
      </c>
      <c r="T73" s="105">
        <f>('EPE quotation 220 units'!I73/VLOOKUP(B73,'EPE Quotation MOQ Full RELL'!B:W,9,0))-1</f>
        <v>0</v>
      </c>
    </row>
    <row r="74" spans="1:20">
      <c r="A74" s="8">
        <v>71</v>
      </c>
      <c r="B74" s="65" t="s">
        <v>195</v>
      </c>
      <c r="C74" s="8" t="s">
        <v>7</v>
      </c>
      <c r="D74" s="8" t="s">
        <v>196</v>
      </c>
      <c r="E74" s="8" t="s">
        <v>419</v>
      </c>
      <c r="F74" s="8">
        <v>220</v>
      </c>
      <c r="G74" s="8">
        <v>1</v>
      </c>
      <c r="H74" s="8">
        <f>VLOOKUP(B74,'[1]Atrition NPI'!$B:$Z,23,0)</f>
        <v>2100</v>
      </c>
      <c r="I74" s="8">
        <v>4.508</v>
      </c>
      <c r="J74" s="8">
        <f t="shared" si="1"/>
        <v>9466.7999999999993</v>
      </c>
      <c r="K74" s="39" t="s">
        <v>483</v>
      </c>
      <c r="L74" s="8">
        <v>490</v>
      </c>
      <c r="M74" s="8" t="s">
        <v>264</v>
      </c>
      <c r="N74" s="69">
        <v>64</v>
      </c>
      <c r="O74" s="8" t="s">
        <v>265</v>
      </c>
      <c r="P74" s="8" t="s">
        <v>266</v>
      </c>
      <c r="Q74" s="8" t="s">
        <v>267</v>
      </c>
      <c r="R74" s="8"/>
      <c r="S74" s="8">
        <f>'EPE quotation 220 units'!I74-VLOOKUP(B74,'EPE Quotation MOQ Full RELL'!B:W,9,0)</f>
        <v>0</v>
      </c>
      <c r="T74" s="105">
        <f>('EPE quotation 220 units'!I74/VLOOKUP(B74,'EPE Quotation MOQ Full RELL'!B:W,9,0))-1</f>
        <v>0</v>
      </c>
    </row>
    <row r="75" spans="1:20">
      <c r="A75" s="8">
        <v>72</v>
      </c>
      <c r="B75" s="65" t="s">
        <v>198</v>
      </c>
      <c r="C75" s="8" t="s">
        <v>199</v>
      </c>
      <c r="D75" s="8" t="s">
        <v>200</v>
      </c>
      <c r="E75" s="8" t="s">
        <v>419</v>
      </c>
      <c r="F75" s="8">
        <v>220</v>
      </c>
      <c r="G75" s="8">
        <v>1</v>
      </c>
      <c r="H75" s="8">
        <f>VLOOKUP(B75,'[1]Atrition NPI'!$B:$Z,23,0)</f>
        <v>2100</v>
      </c>
      <c r="I75" s="8">
        <v>9.7859999999999996</v>
      </c>
      <c r="J75" s="8">
        <f t="shared" si="1"/>
        <v>20550.599999999999</v>
      </c>
      <c r="K75" s="100" t="s">
        <v>484</v>
      </c>
      <c r="L75" s="8">
        <v>480</v>
      </c>
      <c r="M75" s="8" t="s">
        <v>264</v>
      </c>
      <c r="N75" s="69">
        <v>72</v>
      </c>
      <c r="O75" s="8" t="s">
        <v>265</v>
      </c>
      <c r="P75" s="8" t="s">
        <v>266</v>
      </c>
      <c r="Q75" s="8" t="s">
        <v>267</v>
      </c>
      <c r="R75" s="8"/>
      <c r="S75" s="8">
        <f>'EPE quotation 220 units'!I75-VLOOKUP(B75,'EPE Quotation MOQ Full RELL'!B:W,9,0)</f>
        <v>0</v>
      </c>
      <c r="T75" s="105">
        <f>('EPE quotation 220 units'!I75/VLOOKUP(B75,'EPE Quotation MOQ Full RELL'!B:W,9,0))-1</f>
        <v>0</v>
      </c>
    </row>
    <row r="76" spans="1:20">
      <c r="A76" s="8">
        <v>73</v>
      </c>
      <c r="B76" s="65" t="s">
        <v>202</v>
      </c>
      <c r="C76" s="8" t="s">
        <v>7</v>
      </c>
      <c r="D76" s="8" t="s">
        <v>203</v>
      </c>
      <c r="E76" s="8" t="s">
        <v>419</v>
      </c>
      <c r="F76" s="8">
        <v>220</v>
      </c>
      <c r="G76" s="8">
        <v>1</v>
      </c>
      <c r="H76" s="8">
        <f>VLOOKUP(B76,'[1]Atrition NPI'!$B:$Z,23,0)</f>
        <v>2100</v>
      </c>
      <c r="I76" s="8">
        <v>15.554</v>
      </c>
      <c r="J76" s="8">
        <f t="shared" si="1"/>
        <v>32663.4</v>
      </c>
      <c r="K76" s="101" t="s">
        <v>485</v>
      </c>
      <c r="L76" s="8">
        <v>348</v>
      </c>
      <c r="M76" s="8" t="s">
        <v>264</v>
      </c>
      <c r="N76" s="69">
        <v>210</v>
      </c>
      <c r="O76" s="8" t="s">
        <v>265</v>
      </c>
      <c r="P76" s="8" t="s">
        <v>266</v>
      </c>
      <c r="Q76" s="8" t="s">
        <v>267</v>
      </c>
      <c r="R76" s="8"/>
      <c r="S76" s="8">
        <f>'EPE quotation 220 units'!I76-VLOOKUP(B76,'EPE Quotation MOQ Full RELL'!B:W,9,0)</f>
        <v>0</v>
      </c>
      <c r="T76" s="105">
        <f>('EPE quotation 220 units'!I76/VLOOKUP(B76,'EPE Quotation MOQ Full RELL'!B:W,9,0))-1</f>
        <v>0</v>
      </c>
    </row>
    <row r="77" spans="1:20">
      <c r="A77" s="8">
        <v>74</v>
      </c>
      <c r="B77" s="65" t="s">
        <v>205</v>
      </c>
      <c r="C77" s="8" t="s">
        <v>7</v>
      </c>
      <c r="D77" s="8" t="s">
        <v>206</v>
      </c>
      <c r="E77" s="8" t="s">
        <v>419</v>
      </c>
      <c r="F77" s="8">
        <v>220</v>
      </c>
      <c r="G77" s="8">
        <v>2</v>
      </c>
      <c r="H77" s="8">
        <f>VLOOKUP(B77,'[1]Atrition NPI'!$B:$Z,23,0)</f>
        <v>4320</v>
      </c>
      <c r="I77" s="8">
        <v>2.1164999999999998</v>
      </c>
      <c r="J77" s="8">
        <f t="shared" si="1"/>
        <v>9143.2799999999988</v>
      </c>
      <c r="K77" s="39" t="s">
        <v>486</v>
      </c>
      <c r="L77" s="8">
        <v>2500</v>
      </c>
      <c r="M77" s="8" t="s">
        <v>264</v>
      </c>
      <c r="N77" s="69">
        <v>18</v>
      </c>
      <c r="O77" s="8" t="s">
        <v>265</v>
      </c>
      <c r="P77" s="8" t="s">
        <v>266</v>
      </c>
      <c r="Q77" s="8" t="s">
        <v>267</v>
      </c>
      <c r="R77" s="8"/>
      <c r="S77" s="8">
        <f>'EPE quotation 220 units'!I77-VLOOKUP(B77,'EPE Quotation MOQ Full RELL'!B:W,9,0)</f>
        <v>0.55649999999999977</v>
      </c>
      <c r="T77" s="105">
        <f>('EPE quotation 220 units'!I77/VLOOKUP(B77,'EPE Quotation MOQ Full RELL'!B:W,9,0))-1</f>
        <v>0.35673076923076907</v>
      </c>
    </row>
    <row r="78" spans="1:20">
      <c r="A78" s="8">
        <v>75</v>
      </c>
      <c r="B78" s="65" t="s">
        <v>208</v>
      </c>
      <c r="C78" s="8" t="s">
        <v>7</v>
      </c>
      <c r="D78" s="8" t="s">
        <v>209</v>
      </c>
      <c r="E78" s="8" t="s">
        <v>419</v>
      </c>
      <c r="F78" s="8">
        <v>220</v>
      </c>
      <c r="G78" s="8">
        <v>1</v>
      </c>
      <c r="H78" s="8">
        <f>VLOOKUP(B78,'[1]Atrition NPI'!$B:$Z,23,0)</f>
        <v>2120</v>
      </c>
      <c r="I78" s="8">
        <v>2.1097000000000001</v>
      </c>
      <c r="J78" s="8">
        <f t="shared" si="1"/>
        <v>4472.5640000000003</v>
      </c>
      <c r="K78" s="31" t="s">
        <v>487</v>
      </c>
      <c r="L78" s="8">
        <v>2500</v>
      </c>
      <c r="M78" s="8" t="s">
        <v>264</v>
      </c>
      <c r="N78" s="69">
        <v>72</v>
      </c>
      <c r="O78" s="8" t="s">
        <v>265</v>
      </c>
      <c r="P78" s="8" t="s">
        <v>266</v>
      </c>
      <c r="Q78" s="8" t="s">
        <v>267</v>
      </c>
      <c r="R78" s="8"/>
      <c r="S78" s="8">
        <f>'EPE quotation 220 units'!I78-VLOOKUP(B78,'EPE Quotation MOQ Full RELL'!B:W,9,0)</f>
        <v>0.67970000000000019</v>
      </c>
      <c r="T78" s="105">
        <f>('EPE quotation 220 units'!I78/VLOOKUP(B78,'EPE Quotation MOQ Full RELL'!B:W,9,0))-1</f>
        <v>0.47531468531468546</v>
      </c>
    </row>
    <row r="79" spans="1:20">
      <c r="A79" s="8">
        <v>76</v>
      </c>
      <c r="B79" s="65" t="s">
        <v>211</v>
      </c>
      <c r="C79" s="8" t="s">
        <v>7</v>
      </c>
      <c r="D79" s="8" t="s">
        <v>212</v>
      </c>
      <c r="E79" s="8" t="s">
        <v>419</v>
      </c>
      <c r="F79" s="8">
        <v>220</v>
      </c>
      <c r="G79" s="8">
        <v>2</v>
      </c>
      <c r="H79" s="8">
        <f>VLOOKUP(B79,'[1]Atrition NPI'!$B:$Z,23,0)</f>
        <v>4240</v>
      </c>
      <c r="I79" s="8">
        <v>4.4729999999999999</v>
      </c>
      <c r="J79" s="8">
        <f t="shared" si="1"/>
        <v>18965.52</v>
      </c>
      <c r="K79" s="40" t="s">
        <v>488</v>
      </c>
      <c r="L79" s="8">
        <v>2500</v>
      </c>
      <c r="M79" s="8" t="s">
        <v>264</v>
      </c>
      <c r="N79" s="69">
        <v>84</v>
      </c>
      <c r="O79" s="8" t="s">
        <v>265</v>
      </c>
      <c r="P79" s="8" t="s">
        <v>266</v>
      </c>
      <c r="Q79" s="8" t="s">
        <v>267</v>
      </c>
      <c r="R79" s="8"/>
      <c r="S79" s="8">
        <f>'EPE quotation 220 units'!I79-VLOOKUP(B79,'EPE Quotation MOQ Full RELL'!B:W,9,0)</f>
        <v>0.10299999999999976</v>
      </c>
      <c r="T79" s="105">
        <f>('EPE quotation 220 units'!I79/VLOOKUP(B79,'EPE Quotation MOQ Full RELL'!B:W,9,0))-1</f>
        <v>2.3569794050343207E-2</v>
      </c>
    </row>
    <row r="80" spans="1:20">
      <c r="A80" s="8">
        <v>77</v>
      </c>
      <c r="B80" s="65" t="s">
        <v>214</v>
      </c>
      <c r="C80" s="8" t="s">
        <v>7</v>
      </c>
      <c r="D80" s="8" t="s">
        <v>215</v>
      </c>
      <c r="E80" s="8" t="s">
        <v>419</v>
      </c>
      <c r="F80" s="8">
        <v>220</v>
      </c>
      <c r="G80" s="8">
        <v>1</v>
      </c>
      <c r="H80" s="8">
        <f>VLOOKUP(B80,'[1]Atrition NPI'!$B:$Z,23,0)</f>
        <v>2200</v>
      </c>
      <c r="I80" s="8">
        <v>2.9693999999999998</v>
      </c>
      <c r="J80" s="8">
        <f t="shared" si="1"/>
        <v>6532.6799999999994</v>
      </c>
      <c r="K80" s="51" t="s">
        <v>489</v>
      </c>
      <c r="L80" s="8">
        <v>2500</v>
      </c>
      <c r="M80" s="8" t="s">
        <v>264</v>
      </c>
      <c r="N80" s="69">
        <v>17</v>
      </c>
      <c r="O80" s="8" t="s">
        <v>265</v>
      </c>
      <c r="P80" s="8" t="s">
        <v>266</v>
      </c>
      <c r="Q80" s="8" t="s">
        <v>267</v>
      </c>
      <c r="R80" s="8"/>
      <c r="S80" s="8">
        <f>'EPE quotation 220 units'!I80-VLOOKUP(B80,'EPE Quotation MOQ Full RELL'!B:W,9,0)</f>
        <v>0.32939999999999969</v>
      </c>
      <c r="T80" s="105">
        <f>('EPE quotation 220 units'!I80/VLOOKUP(B80,'EPE Quotation MOQ Full RELL'!B:W,9,0))-1</f>
        <v>0.12477272727272726</v>
      </c>
    </row>
    <row r="81" spans="1:28">
      <c r="A81" s="8">
        <v>78</v>
      </c>
      <c r="B81" s="65" t="s">
        <v>217</v>
      </c>
      <c r="C81" s="8" t="s">
        <v>218</v>
      </c>
      <c r="D81" s="8" t="s">
        <v>219</v>
      </c>
      <c r="E81" s="8" t="s">
        <v>419</v>
      </c>
      <c r="F81" s="8">
        <v>220</v>
      </c>
      <c r="G81" s="8">
        <v>1</v>
      </c>
      <c r="H81" s="8">
        <f>VLOOKUP(B81,'[1]Atrition NPI'!$B:$Z,23,0)</f>
        <v>2200</v>
      </c>
      <c r="I81" s="8">
        <v>0.94010000000000005</v>
      </c>
      <c r="J81" s="8">
        <f t="shared" si="1"/>
        <v>2068.2200000000003</v>
      </c>
      <c r="K81" s="13" t="s">
        <v>490</v>
      </c>
      <c r="L81" s="8">
        <v>3000</v>
      </c>
      <c r="M81" s="8" t="s">
        <v>264</v>
      </c>
      <c r="N81" s="69">
        <v>126</v>
      </c>
      <c r="O81" s="8" t="s">
        <v>265</v>
      </c>
      <c r="P81" s="8" t="s">
        <v>266</v>
      </c>
      <c r="Q81" s="8" t="s">
        <v>267</v>
      </c>
      <c r="R81" s="8"/>
      <c r="S81" s="8">
        <f>'EPE quotation 220 units'!I81-VLOOKUP(B81,'EPE Quotation MOQ Full RELL'!B:W,9,0)</f>
        <v>0.2601</v>
      </c>
      <c r="T81" s="105">
        <f>('EPE quotation 220 units'!I81/VLOOKUP(B81,'EPE Quotation MOQ Full RELL'!B:W,9,0))-1</f>
        <v>0.38250000000000006</v>
      </c>
    </row>
    <row r="82" spans="1:28">
      <c r="A82" s="8">
        <v>79</v>
      </c>
      <c r="B82" s="65" t="s">
        <v>221</v>
      </c>
      <c r="C82" s="8" t="s">
        <v>222</v>
      </c>
      <c r="D82" s="8" t="s">
        <v>223</v>
      </c>
      <c r="E82" s="8" t="s">
        <v>419</v>
      </c>
      <c r="F82" s="8">
        <v>220</v>
      </c>
      <c r="G82" s="8">
        <v>1</v>
      </c>
      <c r="H82" s="8">
        <f>VLOOKUP(B82,'[1]Atrition NPI'!$B:$Z,23,0)</f>
        <v>2200</v>
      </c>
      <c r="I82" s="8">
        <v>1.7051000000000001</v>
      </c>
      <c r="J82" s="8">
        <f t="shared" si="1"/>
        <v>3751.2200000000003</v>
      </c>
      <c r="K82" s="31" t="s">
        <v>491</v>
      </c>
      <c r="L82" s="8">
        <v>250</v>
      </c>
      <c r="M82" s="8" t="s">
        <v>264</v>
      </c>
      <c r="N82" s="69">
        <v>158</v>
      </c>
      <c r="O82" s="8" t="s">
        <v>265</v>
      </c>
      <c r="P82" s="8" t="s">
        <v>266</v>
      </c>
      <c r="Q82" s="8" t="s">
        <v>267</v>
      </c>
      <c r="R82" s="8"/>
      <c r="S82" s="8">
        <f>'EPE quotation 220 units'!I82-VLOOKUP(B82,'EPE Quotation MOQ Full RELL'!B:W,9,0)</f>
        <v>5.5100000000000149E-2</v>
      </c>
      <c r="T82" s="105">
        <f>('EPE quotation 220 units'!I82/VLOOKUP(B82,'EPE Quotation MOQ Full RELL'!B:W,9,0))-1</f>
        <v>3.3393939393939531E-2</v>
      </c>
    </row>
    <row r="83" spans="1:28">
      <c r="A83" s="8">
        <v>80</v>
      </c>
      <c r="B83" s="65" t="s">
        <v>225</v>
      </c>
      <c r="C83" s="8" t="s">
        <v>226</v>
      </c>
      <c r="D83" s="8" t="s">
        <v>219</v>
      </c>
      <c r="E83" s="8" t="s">
        <v>419</v>
      </c>
      <c r="F83" s="8">
        <v>220</v>
      </c>
      <c r="G83" s="8">
        <v>1</v>
      </c>
      <c r="H83" s="8">
        <f>VLOOKUP(B83,'[1]Atrition NPI'!$B:$Z,23,0)</f>
        <v>2200</v>
      </c>
      <c r="I83" s="8">
        <v>1.4195</v>
      </c>
      <c r="J83" s="8">
        <f t="shared" si="1"/>
        <v>3122.9</v>
      </c>
      <c r="K83" s="13" t="s">
        <v>492</v>
      </c>
      <c r="L83" s="8">
        <v>5000</v>
      </c>
      <c r="M83" s="8" t="s">
        <v>264</v>
      </c>
      <c r="N83" s="69">
        <v>77</v>
      </c>
      <c r="O83" s="8" t="s">
        <v>265</v>
      </c>
      <c r="P83" s="8" t="s">
        <v>266</v>
      </c>
      <c r="Q83" s="8" t="s">
        <v>267</v>
      </c>
      <c r="R83" s="8"/>
      <c r="S83" s="8">
        <f>'EPE quotation 220 units'!I83-VLOOKUP(B83,'EPE Quotation MOQ Full RELL'!B:W,9,0)</f>
        <v>0.41949999999999998</v>
      </c>
      <c r="T83" s="105">
        <f>('EPE quotation 220 units'!I83/VLOOKUP(B83,'EPE Quotation MOQ Full RELL'!B:W,9,0))-1</f>
        <v>0.41949999999999998</v>
      </c>
    </row>
    <row r="84" spans="1:28">
      <c r="A84" s="8">
        <v>81</v>
      </c>
      <c r="B84" s="65">
        <v>63048</v>
      </c>
      <c r="C84" s="8" t="s">
        <v>244</v>
      </c>
      <c r="D84" s="8" t="s">
        <v>248</v>
      </c>
      <c r="E84" s="15" t="s">
        <v>402</v>
      </c>
      <c r="F84" s="8">
        <v>220</v>
      </c>
      <c r="G84" s="8">
        <v>1</v>
      </c>
      <c r="H84" s="8">
        <f>VLOOKUP(B84,'[1]Atrition NPI'!$B:$Z,23,0)</f>
        <v>2080</v>
      </c>
      <c r="I84" s="8">
        <v>2.63</v>
      </c>
      <c r="J84" s="8"/>
      <c r="K84" s="28"/>
      <c r="L84" s="8">
        <v>65</v>
      </c>
      <c r="M84" s="8" t="s">
        <v>264</v>
      </c>
      <c r="N84" s="69">
        <v>140</v>
      </c>
      <c r="O84" s="8" t="s">
        <v>404</v>
      </c>
      <c r="P84" s="8" t="s">
        <v>405</v>
      </c>
      <c r="Q84" s="8" t="s">
        <v>267</v>
      </c>
      <c r="R84" s="8"/>
      <c r="S84" s="8">
        <f>'EPE quotation 220 units'!I84-VLOOKUP(B84,'EPE Quotation MOQ Full RELL'!B:W,9,0)</f>
        <v>2.63</v>
      </c>
      <c r="T84" s="105" t="e">
        <f>('EPE quotation 220 units'!I84/VLOOKUP(B84,'EPE Quotation MOQ Full RELL'!B:W,9,0))-1</f>
        <v>#DIV/0!</v>
      </c>
    </row>
    <row r="85" spans="1:28">
      <c r="A85" s="8">
        <v>82</v>
      </c>
      <c r="B85" s="65">
        <v>150150225</v>
      </c>
      <c r="C85" s="8" t="s">
        <v>41</v>
      </c>
      <c r="D85" s="8" t="s">
        <v>247</v>
      </c>
      <c r="E85" s="8" t="s">
        <v>419</v>
      </c>
      <c r="F85" s="8">
        <v>220</v>
      </c>
      <c r="G85" s="8">
        <v>1</v>
      </c>
      <c r="H85" s="8">
        <f>VLOOKUP(B85,'[1]Atrition NPI'!$B:$Z,23,0)</f>
        <v>2400</v>
      </c>
      <c r="I85" s="8">
        <v>3.9984000000000002</v>
      </c>
      <c r="J85" s="8">
        <f t="shared" si="1"/>
        <v>9596.16</v>
      </c>
      <c r="K85" s="27" t="s">
        <v>493</v>
      </c>
      <c r="L85" s="8">
        <v>1000</v>
      </c>
      <c r="M85" s="8" t="s">
        <v>264</v>
      </c>
      <c r="N85" s="69">
        <v>57</v>
      </c>
      <c r="O85" s="8" t="s">
        <v>265</v>
      </c>
      <c r="P85" s="8" t="s">
        <v>266</v>
      </c>
      <c r="Q85" s="8" t="s">
        <v>267</v>
      </c>
      <c r="R85" s="8"/>
      <c r="S85" s="8">
        <f>'EPE quotation 220 units'!I85-VLOOKUP(B85,'EPE Quotation MOQ Full RELL'!B:W,9,0)</f>
        <v>1.8384</v>
      </c>
      <c r="T85" s="105">
        <f>('EPE quotation 220 units'!I85/VLOOKUP(B85,'EPE Quotation MOQ Full RELL'!B:W,9,0))-1</f>
        <v>0.85111111111111115</v>
      </c>
    </row>
    <row r="86" spans="1:28">
      <c r="A86" s="8"/>
      <c r="B86" s="6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69"/>
      <c r="O86" s="8"/>
      <c r="P86" s="8"/>
      <c r="Q86" s="8"/>
      <c r="R86" s="8"/>
      <c r="S86" s="8"/>
    </row>
    <row r="87" spans="1:28">
      <c r="A87" s="8"/>
      <c r="B87" s="65"/>
      <c r="C87" s="8"/>
      <c r="D87" s="8"/>
      <c r="E87" s="8"/>
      <c r="F87" s="8"/>
      <c r="G87" s="8"/>
      <c r="H87" s="8"/>
      <c r="I87" s="8"/>
      <c r="K87" s="8"/>
      <c r="L87" s="8"/>
      <c r="M87" s="8"/>
      <c r="N87" s="69"/>
      <c r="O87" s="8"/>
      <c r="P87" s="8"/>
      <c r="Q87" s="8"/>
      <c r="R87" s="8"/>
      <c r="S87" s="8"/>
      <c r="AA87" s="65" t="s">
        <v>60</v>
      </c>
      <c r="AB87" s="8">
        <v>1.7424999999999999</v>
      </c>
    </row>
    <row r="88" spans="1:28">
      <c r="A88" s="8"/>
      <c r="B88" s="65"/>
      <c r="C88" s="8"/>
      <c r="D88" s="8"/>
      <c r="E88" s="8"/>
      <c r="F88" s="8"/>
      <c r="G88" s="8"/>
      <c r="H88" s="8"/>
      <c r="I88" s="8"/>
      <c r="J88" s="8"/>
      <c r="K88" s="134">
        <f>SUM(J4:J85)</f>
        <v>270868.78199999995</v>
      </c>
      <c r="L88" s="8"/>
      <c r="M88" s="8"/>
      <c r="N88" s="69"/>
      <c r="O88" s="8"/>
      <c r="P88" s="8"/>
      <c r="Q88" s="8"/>
      <c r="R88" s="8"/>
      <c r="S88" s="8"/>
      <c r="AA88" s="65" t="s">
        <v>195</v>
      </c>
      <c r="AB88" s="8">
        <v>4.508</v>
      </c>
    </row>
    <row r="89" spans="1:28">
      <c r="A89" s="8"/>
      <c r="B89" s="6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69"/>
      <c r="O89" s="8"/>
      <c r="P89" s="8"/>
      <c r="Q89" s="8"/>
      <c r="R89" s="8"/>
      <c r="S89" s="8"/>
      <c r="AA89" s="65" t="s">
        <v>198</v>
      </c>
      <c r="AB89" s="8">
        <v>9.7859999999999996</v>
      </c>
    </row>
    <row r="90" spans="1:28">
      <c r="A90" s="8"/>
      <c r="B90" s="65"/>
      <c r="C90" s="8"/>
      <c r="D90" s="8"/>
      <c r="E90" s="8"/>
      <c r="F90" s="8"/>
      <c r="G90" s="8"/>
      <c r="H90" s="8"/>
      <c r="I90" s="8" t="s">
        <v>237</v>
      </c>
      <c r="J90" s="8"/>
      <c r="K90" s="134">
        <f>K88/2000</f>
        <v>135.43439099999998</v>
      </c>
      <c r="L90" s="8"/>
      <c r="M90" s="8"/>
      <c r="N90" s="69"/>
      <c r="O90" s="8"/>
      <c r="P90" s="8"/>
      <c r="Q90" s="8"/>
      <c r="R90" s="8"/>
      <c r="S90" s="8"/>
      <c r="AA90" s="65" t="s">
        <v>202</v>
      </c>
      <c r="AB90" s="8">
        <v>15.554</v>
      </c>
    </row>
    <row r="91" spans="1:28">
      <c r="A91" s="8"/>
      <c r="B91" s="65"/>
      <c r="C91" s="8"/>
      <c r="D91" s="8"/>
      <c r="E91" s="8"/>
      <c r="F91" s="8"/>
      <c r="G91" s="8"/>
      <c r="H91" s="8"/>
      <c r="I91" s="8" t="s">
        <v>245</v>
      </c>
      <c r="J91" s="8"/>
      <c r="K91" s="134">
        <f>1.6*K90</f>
        <v>216.69502559999998</v>
      </c>
      <c r="L91" s="8"/>
      <c r="M91" s="8"/>
      <c r="N91" s="69"/>
      <c r="O91" s="8"/>
      <c r="P91" s="8"/>
      <c r="Q91" s="8"/>
      <c r="R91" s="8"/>
      <c r="S91" s="8"/>
    </row>
    <row r="92" spans="1:28">
      <c r="A92" s="8"/>
      <c r="B92" s="65"/>
      <c r="C92" s="8"/>
      <c r="D92" s="8"/>
      <c r="E92" s="8"/>
      <c r="F92" s="8"/>
      <c r="G92" s="8"/>
      <c r="H92" s="8"/>
      <c r="I92" s="8" t="s">
        <v>246</v>
      </c>
      <c r="J92" s="8"/>
      <c r="K92" s="63">
        <f>K91*4.8</f>
        <v>1040.1361228799999</v>
      </c>
      <c r="L92" s="8"/>
      <c r="M92" s="8"/>
      <c r="N92" s="69"/>
      <c r="O92" s="8"/>
      <c r="P92" s="8"/>
      <c r="Q92" s="8"/>
      <c r="R92" s="8"/>
      <c r="S92" s="8"/>
    </row>
    <row r="93" spans="1:28">
      <c r="A93" s="8"/>
      <c r="B93" s="6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69"/>
      <c r="O93" s="8"/>
      <c r="P93" s="8"/>
      <c r="Q93" s="8"/>
      <c r="R93" s="8"/>
      <c r="S93" s="8"/>
    </row>
  </sheetData>
  <autoFilter ref="S3:T85">
    <filterColumn colId="0"/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Q91"/>
  <sheetViews>
    <sheetView workbookViewId="0">
      <pane ySplit="1" topLeftCell="A56" activePane="bottomLeft" state="frozen"/>
      <selection pane="bottomLeft" activeCell="B96" sqref="B96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27.28515625" customWidth="1"/>
    <col min="5" max="5" width="26.7109375" customWidth="1"/>
    <col min="6" max="6" width="12.85546875" bestFit="1" customWidth="1"/>
    <col min="7" max="8" width="12.140625" bestFit="1" customWidth="1"/>
    <col min="9" max="9" width="12" bestFit="1" customWidth="1"/>
    <col min="10" max="10" width="10.7109375" bestFit="1" customWidth="1"/>
    <col min="11" max="11" width="5.7109375" bestFit="1" customWidth="1"/>
    <col min="12" max="12" width="9.7109375" bestFit="1" customWidth="1"/>
    <col min="13" max="13" width="15.5703125" bestFit="1" customWidth="1"/>
    <col min="14" max="14" width="15.140625" bestFit="1" customWidth="1"/>
    <col min="15" max="15" width="14.5703125" bestFit="1" customWidth="1"/>
    <col min="16" max="16" width="205.7109375" bestFit="1" customWidth="1"/>
  </cols>
  <sheetData>
    <row r="1" spans="1:17">
      <c r="A1" s="7" t="s">
        <v>0</v>
      </c>
      <c r="B1" s="64" t="s">
        <v>254</v>
      </c>
      <c r="C1" s="7" t="s">
        <v>1</v>
      </c>
      <c r="D1" s="7" t="s">
        <v>238</v>
      </c>
      <c r="E1" s="7" t="s">
        <v>261</v>
      </c>
      <c r="F1" s="7" t="s">
        <v>256</v>
      </c>
      <c r="G1" s="7" t="s">
        <v>253</v>
      </c>
      <c r="H1" s="7" t="s">
        <v>241</v>
      </c>
      <c r="I1" s="7" t="s">
        <v>239</v>
      </c>
      <c r="J1" s="7" t="s">
        <v>240</v>
      </c>
      <c r="K1" s="7" t="s">
        <v>255</v>
      </c>
      <c r="L1" s="7" t="s">
        <v>259</v>
      </c>
      <c r="M1" s="7" t="s">
        <v>257</v>
      </c>
      <c r="N1" s="7" t="s">
        <v>258</v>
      </c>
      <c r="O1" s="7" t="s">
        <v>260</v>
      </c>
      <c r="P1" s="7" t="s">
        <v>242</v>
      </c>
      <c r="Q1" s="7"/>
    </row>
    <row r="2" spans="1:17">
      <c r="A2" s="8">
        <v>1</v>
      </c>
      <c r="B2" s="65" t="s">
        <v>2</v>
      </c>
      <c r="C2" s="8" t="s">
        <v>3</v>
      </c>
      <c r="D2" s="8" t="s">
        <v>4</v>
      </c>
      <c r="E2" s="8"/>
      <c r="F2" s="8">
        <v>50</v>
      </c>
      <c r="G2" s="8">
        <v>1</v>
      </c>
      <c r="H2" s="8">
        <v>50</v>
      </c>
      <c r="I2" s="8" t="s">
        <v>262</v>
      </c>
      <c r="J2" s="9" t="s">
        <v>263</v>
      </c>
      <c r="K2" s="8">
        <v>50</v>
      </c>
      <c r="L2" s="8" t="s">
        <v>264</v>
      </c>
      <c r="M2" s="8" t="s">
        <v>265</v>
      </c>
      <c r="N2" s="8" t="s">
        <v>266</v>
      </c>
      <c r="O2" s="8" t="s">
        <v>267</v>
      </c>
      <c r="P2" s="8" t="s">
        <v>5</v>
      </c>
      <c r="Q2" s="8"/>
    </row>
    <row r="3" spans="1:17">
      <c r="A3" s="8">
        <v>2</v>
      </c>
      <c r="B3" s="65" t="s">
        <v>6</v>
      </c>
      <c r="C3" s="8" t="s">
        <v>7</v>
      </c>
      <c r="D3" s="8" t="s">
        <v>8</v>
      </c>
      <c r="E3" s="8"/>
      <c r="F3" s="8">
        <v>50</v>
      </c>
      <c r="G3" s="8">
        <v>1</v>
      </c>
      <c r="H3" s="8">
        <v>50</v>
      </c>
      <c r="I3" s="8" t="s">
        <v>268</v>
      </c>
      <c r="J3" s="10" t="s">
        <v>269</v>
      </c>
      <c r="K3" s="8">
        <v>50</v>
      </c>
      <c r="L3" s="8" t="s">
        <v>270</v>
      </c>
      <c r="M3" s="8" t="s">
        <v>265</v>
      </c>
      <c r="N3" s="8" t="s">
        <v>266</v>
      </c>
      <c r="O3" s="8" t="s">
        <v>267</v>
      </c>
      <c r="P3" s="8" t="s">
        <v>9</v>
      </c>
      <c r="Q3" s="8"/>
    </row>
    <row r="4" spans="1:17">
      <c r="A4" s="8">
        <v>3</v>
      </c>
      <c r="B4" s="65" t="s">
        <v>11</v>
      </c>
      <c r="C4" s="8" t="s">
        <v>7</v>
      </c>
      <c r="D4" s="8" t="s">
        <v>10</v>
      </c>
      <c r="E4" s="11" t="s">
        <v>271</v>
      </c>
      <c r="F4" s="8">
        <v>50</v>
      </c>
      <c r="G4" s="8">
        <v>1</v>
      </c>
      <c r="H4" s="8">
        <v>50</v>
      </c>
      <c r="I4" s="8"/>
      <c r="J4" s="12" t="s">
        <v>272</v>
      </c>
      <c r="K4" s="8">
        <v>50</v>
      </c>
      <c r="L4" s="8" t="s">
        <v>264</v>
      </c>
      <c r="M4" s="8" t="s">
        <v>265</v>
      </c>
      <c r="N4" s="8" t="s">
        <v>266</v>
      </c>
      <c r="O4" s="8" t="s">
        <v>267</v>
      </c>
      <c r="P4" s="8"/>
      <c r="Q4" s="8"/>
    </row>
    <row r="5" spans="1:17">
      <c r="A5" s="8">
        <v>4</v>
      </c>
      <c r="B5" s="65" t="s">
        <v>12</v>
      </c>
      <c r="C5" s="8" t="s">
        <v>3</v>
      </c>
      <c r="D5" s="8" t="s">
        <v>13</v>
      </c>
      <c r="E5" s="8"/>
      <c r="F5" s="8">
        <v>50</v>
      </c>
      <c r="G5" s="8">
        <v>5</v>
      </c>
      <c r="H5" s="8">
        <v>250</v>
      </c>
      <c r="I5" s="8" t="s">
        <v>273</v>
      </c>
      <c r="J5" s="13" t="s">
        <v>274</v>
      </c>
      <c r="K5" s="8">
        <v>250</v>
      </c>
      <c r="L5" s="8" t="s">
        <v>264</v>
      </c>
      <c r="M5" s="8" t="s">
        <v>265</v>
      </c>
      <c r="N5" s="8" t="s">
        <v>266</v>
      </c>
      <c r="O5" s="8" t="s">
        <v>267</v>
      </c>
      <c r="P5" s="8" t="s">
        <v>14</v>
      </c>
      <c r="Q5" s="8"/>
    </row>
    <row r="6" spans="1:17">
      <c r="A6" s="8">
        <v>5</v>
      </c>
      <c r="B6" s="65" t="s">
        <v>15</v>
      </c>
      <c r="C6" s="8" t="s">
        <v>3</v>
      </c>
      <c r="D6" s="8" t="s">
        <v>16</v>
      </c>
      <c r="E6" s="8"/>
      <c r="F6" s="8">
        <v>50</v>
      </c>
      <c r="G6" s="8">
        <v>3</v>
      </c>
      <c r="H6" s="8">
        <v>150</v>
      </c>
      <c r="I6" s="8" t="s">
        <v>275</v>
      </c>
      <c r="J6" s="14" t="s">
        <v>276</v>
      </c>
      <c r="K6" s="8">
        <v>150</v>
      </c>
      <c r="L6" s="8" t="s">
        <v>264</v>
      </c>
      <c r="M6" s="8" t="s">
        <v>265</v>
      </c>
      <c r="N6" s="8" t="s">
        <v>266</v>
      </c>
      <c r="O6" s="8" t="s">
        <v>267</v>
      </c>
      <c r="P6" s="8" t="s">
        <v>17</v>
      </c>
      <c r="Q6" s="8"/>
    </row>
    <row r="7" spans="1:17">
      <c r="A7" s="8">
        <v>6</v>
      </c>
      <c r="B7" s="65" t="s">
        <v>18</v>
      </c>
      <c r="C7" s="8" t="s">
        <v>3</v>
      </c>
      <c r="D7" s="8" t="s">
        <v>19</v>
      </c>
      <c r="E7" s="15" t="s">
        <v>277</v>
      </c>
      <c r="F7" s="8">
        <v>50</v>
      </c>
      <c r="G7" s="8">
        <v>3</v>
      </c>
      <c r="H7" s="8">
        <v>150</v>
      </c>
      <c r="I7" s="8" t="s">
        <v>278</v>
      </c>
      <c r="J7" s="16" t="s">
        <v>279</v>
      </c>
      <c r="K7" s="8">
        <v>150</v>
      </c>
      <c r="L7" s="8" t="s">
        <v>264</v>
      </c>
      <c r="M7" s="8" t="s">
        <v>265</v>
      </c>
      <c r="N7" s="8" t="s">
        <v>266</v>
      </c>
      <c r="O7" s="8" t="s">
        <v>267</v>
      </c>
      <c r="P7" s="8" t="s">
        <v>20</v>
      </c>
      <c r="Q7" s="8"/>
    </row>
    <row r="8" spans="1:17">
      <c r="A8" s="8">
        <v>7</v>
      </c>
      <c r="B8" s="65" t="s">
        <v>228</v>
      </c>
      <c r="C8" s="8" t="s">
        <v>94</v>
      </c>
      <c r="D8" s="8" t="s">
        <v>21</v>
      </c>
      <c r="E8" s="15" t="s">
        <v>280</v>
      </c>
      <c r="F8" s="8">
        <v>50</v>
      </c>
      <c r="G8" s="8">
        <v>1</v>
      </c>
      <c r="H8" s="8">
        <v>50</v>
      </c>
      <c r="I8" s="8" t="s">
        <v>281</v>
      </c>
      <c r="J8" s="17" t="s">
        <v>282</v>
      </c>
      <c r="K8" s="8">
        <v>50</v>
      </c>
      <c r="L8" s="8" t="s">
        <v>264</v>
      </c>
      <c r="M8" s="8" t="s">
        <v>265</v>
      </c>
      <c r="N8" s="8" t="s">
        <v>266</v>
      </c>
      <c r="O8" s="8" t="s">
        <v>267</v>
      </c>
      <c r="P8" s="8" t="s">
        <v>229</v>
      </c>
      <c r="Q8" s="8"/>
    </row>
    <row r="9" spans="1:17">
      <c r="A9" s="8">
        <v>8</v>
      </c>
      <c r="B9" s="65" t="s">
        <v>22</v>
      </c>
      <c r="C9" s="8" t="s">
        <v>3</v>
      </c>
      <c r="D9" s="8" t="s">
        <v>23</v>
      </c>
      <c r="E9" s="8"/>
      <c r="F9" s="8">
        <v>50</v>
      </c>
      <c r="G9" s="8">
        <v>1</v>
      </c>
      <c r="H9" s="8">
        <v>50</v>
      </c>
      <c r="I9" s="8" t="s">
        <v>283</v>
      </c>
      <c r="J9" s="18" t="s">
        <v>284</v>
      </c>
      <c r="K9" s="8">
        <v>50</v>
      </c>
      <c r="L9" s="8" t="s">
        <v>264</v>
      </c>
      <c r="M9" s="8" t="s">
        <v>265</v>
      </c>
      <c r="N9" s="8" t="s">
        <v>266</v>
      </c>
      <c r="O9" s="8" t="s">
        <v>267</v>
      </c>
      <c r="P9" s="8" t="s">
        <v>24</v>
      </c>
      <c r="Q9" s="8"/>
    </row>
    <row r="10" spans="1:17">
      <c r="A10" s="8">
        <v>9</v>
      </c>
      <c r="B10" s="65" t="s">
        <v>25</v>
      </c>
      <c r="C10" s="8" t="s">
        <v>26</v>
      </c>
      <c r="D10" s="8" t="s">
        <v>27</v>
      </c>
      <c r="E10" s="8"/>
      <c r="F10" s="8">
        <v>50</v>
      </c>
      <c r="G10" s="8">
        <v>1</v>
      </c>
      <c r="H10" s="8">
        <v>50</v>
      </c>
      <c r="I10" s="8" t="s">
        <v>285</v>
      </c>
      <c r="J10" s="19" t="s">
        <v>286</v>
      </c>
      <c r="K10" s="8">
        <v>50</v>
      </c>
      <c r="L10" s="8" t="s">
        <v>264</v>
      </c>
      <c r="M10" s="8" t="s">
        <v>265</v>
      </c>
      <c r="N10" s="8" t="s">
        <v>266</v>
      </c>
      <c r="O10" s="8" t="s">
        <v>267</v>
      </c>
      <c r="P10" s="8" t="s">
        <v>28</v>
      </c>
      <c r="Q10" s="8"/>
    </row>
    <row r="11" spans="1:17">
      <c r="A11" s="8">
        <v>10</v>
      </c>
      <c r="B11" s="65" t="s">
        <v>29</v>
      </c>
      <c r="C11" s="8" t="s">
        <v>30</v>
      </c>
      <c r="D11" s="8" t="s">
        <v>31</v>
      </c>
      <c r="E11" s="8"/>
      <c r="F11" s="8">
        <v>50</v>
      </c>
      <c r="G11" s="8">
        <v>1</v>
      </c>
      <c r="H11" s="8">
        <v>50</v>
      </c>
      <c r="I11" s="8" t="s">
        <v>285</v>
      </c>
      <c r="J11" s="19" t="s">
        <v>286</v>
      </c>
      <c r="K11" s="8">
        <v>50</v>
      </c>
      <c r="L11" s="8" t="s">
        <v>264</v>
      </c>
      <c r="M11" s="8" t="s">
        <v>265</v>
      </c>
      <c r="N11" s="8" t="s">
        <v>266</v>
      </c>
      <c r="O11" s="8" t="s">
        <v>267</v>
      </c>
      <c r="P11" s="8" t="s">
        <v>32</v>
      </c>
      <c r="Q11" s="8"/>
    </row>
    <row r="12" spans="1:17">
      <c r="A12" s="8">
        <v>11</v>
      </c>
      <c r="B12" s="65" t="s">
        <v>33</v>
      </c>
      <c r="C12" s="8" t="s">
        <v>34</v>
      </c>
      <c r="D12" s="8" t="s">
        <v>35</v>
      </c>
      <c r="E12" s="8"/>
      <c r="F12" s="8">
        <v>50</v>
      </c>
      <c r="G12" s="8">
        <v>1</v>
      </c>
      <c r="H12" s="8">
        <v>50</v>
      </c>
      <c r="I12" s="8" t="s">
        <v>287</v>
      </c>
      <c r="J12" s="20" t="s">
        <v>288</v>
      </c>
      <c r="K12" s="8">
        <v>50</v>
      </c>
      <c r="L12" s="8" t="s">
        <v>264</v>
      </c>
      <c r="M12" s="8" t="s">
        <v>265</v>
      </c>
      <c r="N12" s="8" t="s">
        <v>266</v>
      </c>
      <c r="O12" s="8" t="s">
        <v>267</v>
      </c>
      <c r="P12" s="8" t="s">
        <v>36</v>
      </c>
      <c r="Q12" s="8"/>
    </row>
    <row r="13" spans="1:17">
      <c r="A13" s="8">
        <v>12</v>
      </c>
      <c r="B13" s="65" t="s">
        <v>37</v>
      </c>
      <c r="C13" s="8" t="s">
        <v>38</v>
      </c>
      <c r="D13" s="8" t="s">
        <v>39</v>
      </c>
      <c r="E13" s="8"/>
      <c r="F13" s="8">
        <v>50</v>
      </c>
      <c r="G13" s="8">
        <v>1</v>
      </c>
      <c r="H13" s="8">
        <v>50</v>
      </c>
      <c r="I13" s="8" t="s">
        <v>289</v>
      </c>
      <c r="J13" s="21" t="s">
        <v>290</v>
      </c>
      <c r="K13" s="8">
        <v>50</v>
      </c>
      <c r="L13" s="8" t="s">
        <v>264</v>
      </c>
      <c r="M13" s="8" t="s">
        <v>265</v>
      </c>
      <c r="N13" s="8" t="s">
        <v>266</v>
      </c>
      <c r="O13" s="8" t="s">
        <v>267</v>
      </c>
      <c r="P13" s="8" t="s">
        <v>40</v>
      </c>
      <c r="Q13" s="8"/>
    </row>
    <row r="14" spans="1:17">
      <c r="A14" s="8">
        <v>13</v>
      </c>
      <c r="B14" s="65" t="s">
        <v>230</v>
      </c>
      <c r="C14" s="8" t="s">
        <v>231</v>
      </c>
      <c r="D14" s="8" t="s">
        <v>131</v>
      </c>
      <c r="E14" s="11" t="s">
        <v>291</v>
      </c>
      <c r="F14" s="8">
        <v>50</v>
      </c>
      <c r="G14" s="8">
        <v>1</v>
      </c>
      <c r="H14" s="8">
        <v>50</v>
      </c>
      <c r="I14" s="8" t="s">
        <v>292</v>
      </c>
      <c r="J14" s="13" t="s">
        <v>293</v>
      </c>
      <c r="K14" s="8">
        <v>50</v>
      </c>
      <c r="L14" s="8" t="s">
        <v>264</v>
      </c>
      <c r="M14" s="8" t="s">
        <v>265</v>
      </c>
      <c r="N14" s="8" t="s">
        <v>266</v>
      </c>
      <c r="O14" s="8" t="s">
        <v>267</v>
      </c>
      <c r="P14" s="8" t="s">
        <v>232</v>
      </c>
      <c r="Q14" s="8"/>
    </row>
    <row r="15" spans="1:17">
      <c r="A15" s="8">
        <v>14</v>
      </c>
      <c r="B15" s="65" t="s">
        <v>42</v>
      </c>
      <c r="C15" s="8" t="s">
        <v>43</v>
      </c>
      <c r="D15" s="8" t="s">
        <v>44</v>
      </c>
      <c r="E15" s="8"/>
      <c r="F15" s="8">
        <v>50</v>
      </c>
      <c r="G15" s="8">
        <v>5</v>
      </c>
      <c r="H15" s="8">
        <v>250</v>
      </c>
      <c r="I15" s="8" t="s">
        <v>294</v>
      </c>
      <c r="J15" s="22" t="s">
        <v>295</v>
      </c>
      <c r="K15" s="8">
        <v>250</v>
      </c>
      <c r="L15" s="8" t="s">
        <v>264</v>
      </c>
      <c r="M15" s="8" t="s">
        <v>265</v>
      </c>
      <c r="N15" s="8" t="s">
        <v>266</v>
      </c>
      <c r="O15" s="8" t="s">
        <v>267</v>
      </c>
      <c r="P15" s="8" t="s">
        <v>45</v>
      </c>
      <c r="Q15" s="8"/>
    </row>
    <row r="16" spans="1:17">
      <c r="A16" s="8">
        <v>15</v>
      </c>
      <c r="B16" s="65" t="s">
        <v>46</v>
      </c>
      <c r="C16" s="8" t="s">
        <v>47</v>
      </c>
      <c r="D16" s="8" t="s">
        <v>48</v>
      </c>
      <c r="E16" s="8"/>
      <c r="F16" s="8">
        <v>50</v>
      </c>
      <c r="G16" s="8">
        <v>5</v>
      </c>
      <c r="H16" s="8">
        <v>250</v>
      </c>
      <c r="I16" s="8" t="s">
        <v>296</v>
      </c>
      <c r="J16" s="18" t="s">
        <v>284</v>
      </c>
      <c r="K16" s="8">
        <v>250</v>
      </c>
      <c r="L16" s="8" t="s">
        <v>264</v>
      </c>
      <c r="M16" s="8" t="s">
        <v>265</v>
      </c>
      <c r="N16" s="8" t="s">
        <v>266</v>
      </c>
      <c r="O16" s="8" t="s">
        <v>267</v>
      </c>
      <c r="P16" s="8" t="s">
        <v>49</v>
      </c>
      <c r="Q16" s="8"/>
    </row>
    <row r="17" spans="1:17">
      <c r="A17" s="8">
        <v>16</v>
      </c>
      <c r="B17" s="65" t="s">
        <v>50</v>
      </c>
      <c r="C17" s="8" t="s">
        <v>47</v>
      </c>
      <c r="D17" s="8" t="s">
        <v>51</v>
      </c>
      <c r="E17" s="8"/>
      <c r="F17" s="8">
        <v>50</v>
      </c>
      <c r="G17" s="8">
        <v>2</v>
      </c>
      <c r="H17" s="8">
        <v>100</v>
      </c>
      <c r="I17" s="8" t="s">
        <v>273</v>
      </c>
      <c r="J17" s="23" t="s">
        <v>297</v>
      </c>
      <c r="K17" s="8">
        <v>100</v>
      </c>
      <c r="L17" s="8" t="s">
        <v>264</v>
      </c>
      <c r="M17" s="8" t="s">
        <v>265</v>
      </c>
      <c r="N17" s="8" t="s">
        <v>266</v>
      </c>
      <c r="O17" s="8" t="s">
        <v>267</v>
      </c>
      <c r="P17" s="8" t="s">
        <v>52</v>
      </c>
      <c r="Q17" s="8"/>
    </row>
    <row r="18" spans="1:17">
      <c r="A18" s="8">
        <v>17</v>
      </c>
      <c r="B18" s="65" t="s">
        <v>53</v>
      </c>
      <c r="C18" s="8" t="s">
        <v>47</v>
      </c>
      <c r="D18" s="8" t="s">
        <v>54</v>
      </c>
      <c r="E18" s="8"/>
      <c r="F18" s="8">
        <v>50</v>
      </c>
      <c r="G18" s="8">
        <v>1</v>
      </c>
      <c r="H18" s="8">
        <v>50</v>
      </c>
      <c r="I18" s="8" t="s">
        <v>298</v>
      </c>
      <c r="J18" s="24" t="s">
        <v>299</v>
      </c>
      <c r="K18" s="8">
        <v>50</v>
      </c>
      <c r="L18" s="8" t="s">
        <v>264</v>
      </c>
      <c r="M18" s="8" t="s">
        <v>265</v>
      </c>
      <c r="N18" s="8" t="s">
        <v>266</v>
      </c>
      <c r="O18" s="8" t="s">
        <v>267</v>
      </c>
      <c r="P18" s="8" t="s">
        <v>52</v>
      </c>
      <c r="Q18" s="8"/>
    </row>
    <row r="19" spans="1:17">
      <c r="A19" s="8">
        <v>18</v>
      </c>
      <c r="B19" s="66" t="s">
        <v>236</v>
      </c>
      <c r="C19" s="8" t="s">
        <v>7</v>
      </c>
      <c r="D19" s="8" t="s">
        <v>55</v>
      </c>
      <c r="E19" s="8"/>
      <c r="F19" s="8">
        <v>50</v>
      </c>
      <c r="G19" s="8">
        <v>1</v>
      </c>
      <c r="H19" s="8">
        <v>50</v>
      </c>
      <c r="I19" s="8" t="s">
        <v>300</v>
      </c>
      <c r="J19" s="25" t="s">
        <v>301</v>
      </c>
      <c r="K19" s="8">
        <v>50</v>
      </c>
      <c r="L19" s="8" t="s">
        <v>264</v>
      </c>
      <c r="M19" s="8" t="s">
        <v>265</v>
      </c>
      <c r="N19" s="8" t="s">
        <v>266</v>
      </c>
      <c r="O19" s="8" t="s">
        <v>267</v>
      </c>
      <c r="P19" s="8" t="s">
        <v>251</v>
      </c>
      <c r="Q19" s="8"/>
    </row>
    <row r="20" spans="1:17">
      <c r="A20" s="8">
        <v>19</v>
      </c>
      <c r="B20" s="65" t="s">
        <v>56</v>
      </c>
      <c r="C20" s="8" t="s">
        <v>57</v>
      </c>
      <c r="D20" s="8" t="s">
        <v>58</v>
      </c>
      <c r="E20" s="8"/>
      <c r="F20" s="8">
        <v>50</v>
      </c>
      <c r="G20" s="8">
        <v>3</v>
      </c>
      <c r="H20" s="8">
        <v>150</v>
      </c>
      <c r="I20" s="8" t="s">
        <v>302</v>
      </c>
      <c r="J20" s="10" t="s">
        <v>303</v>
      </c>
      <c r="K20" s="8">
        <v>150</v>
      </c>
      <c r="L20" s="8" t="s">
        <v>264</v>
      </c>
      <c r="M20" s="8" t="s">
        <v>265</v>
      </c>
      <c r="N20" s="8" t="s">
        <v>266</v>
      </c>
      <c r="O20" s="8" t="s">
        <v>267</v>
      </c>
      <c r="P20" s="8" t="s">
        <v>59</v>
      </c>
      <c r="Q20" s="8"/>
    </row>
    <row r="21" spans="1:17">
      <c r="A21" s="8">
        <v>20</v>
      </c>
      <c r="B21" s="65" t="s">
        <v>60</v>
      </c>
      <c r="C21" s="8" t="s">
        <v>61</v>
      </c>
      <c r="D21" s="8" t="s">
        <v>62</v>
      </c>
      <c r="E21" s="8"/>
      <c r="F21" s="8">
        <v>50</v>
      </c>
      <c r="G21" s="8">
        <v>1</v>
      </c>
      <c r="H21" s="8">
        <v>50</v>
      </c>
      <c r="I21" s="8" t="s">
        <v>304</v>
      </c>
      <c r="J21" s="26" t="s">
        <v>305</v>
      </c>
      <c r="K21" s="8">
        <v>50</v>
      </c>
      <c r="L21" s="8" t="s">
        <v>264</v>
      </c>
      <c r="M21" s="8" t="s">
        <v>265</v>
      </c>
      <c r="N21" s="8" t="s">
        <v>266</v>
      </c>
      <c r="O21" s="8" t="s">
        <v>267</v>
      </c>
      <c r="P21" s="8" t="s">
        <v>63</v>
      </c>
      <c r="Q21" s="8"/>
    </row>
    <row r="22" spans="1:17">
      <c r="A22" s="8">
        <v>21</v>
      </c>
      <c r="B22" s="65" t="s">
        <v>64</v>
      </c>
      <c r="C22" s="8" t="s">
        <v>65</v>
      </c>
      <c r="D22" s="8" t="s">
        <v>66</v>
      </c>
      <c r="E22" s="8"/>
      <c r="F22" s="8">
        <v>50</v>
      </c>
      <c r="G22" s="8">
        <v>1</v>
      </c>
      <c r="H22" s="8">
        <v>50</v>
      </c>
      <c r="I22" s="8" t="s">
        <v>306</v>
      </c>
      <c r="J22" s="27" t="s">
        <v>307</v>
      </c>
      <c r="K22" s="8">
        <v>50</v>
      </c>
      <c r="L22" s="8" t="s">
        <v>264</v>
      </c>
      <c r="M22" s="8" t="s">
        <v>265</v>
      </c>
      <c r="N22" s="8" t="s">
        <v>266</v>
      </c>
      <c r="O22" s="8" t="s">
        <v>267</v>
      </c>
      <c r="P22" s="8" t="s">
        <v>67</v>
      </c>
      <c r="Q22" s="8"/>
    </row>
    <row r="23" spans="1:17">
      <c r="A23" s="8">
        <v>22</v>
      </c>
      <c r="B23" s="65" t="s">
        <v>68</v>
      </c>
      <c r="C23" s="8" t="s">
        <v>69</v>
      </c>
      <c r="D23" s="8" t="s">
        <v>70</v>
      </c>
      <c r="E23" s="8"/>
      <c r="F23" s="8">
        <v>50</v>
      </c>
      <c r="G23" s="8">
        <v>1</v>
      </c>
      <c r="H23" s="8">
        <v>50</v>
      </c>
      <c r="I23" s="8" t="s">
        <v>308</v>
      </c>
      <c r="J23" s="28" t="s">
        <v>309</v>
      </c>
      <c r="K23" s="8">
        <v>50</v>
      </c>
      <c r="L23" s="8" t="s">
        <v>264</v>
      </c>
      <c r="M23" s="8" t="s">
        <v>265</v>
      </c>
      <c r="N23" s="8" t="s">
        <v>266</v>
      </c>
      <c r="O23" s="8" t="s">
        <v>267</v>
      </c>
      <c r="P23" s="8" t="s">
        <v>71</v>
      </c>
      <c r="Q23" s="8"/>
    </row>
    <row r="24" spans="1:17">
      <c r="A24" s="8">
        <v>23</v>
      </c>
      <c r="B24" s="65" t="s">
        <v>72</v>
      </c>
      <c r="C24" s="8" t="s">
        <v>30</v>
      </c>
      <c r="D24" s="8" t="s">
        <v>73</v>
      </c>
      <c r="E24" s="8"/>
      <c r="F24" s="8">
        <v>50</v>
      </c>
      <c r="G24" s="8">
        <v>1</v>
      </c>
      <c r="H24" s="8">
        <v>50</v>
      </c>
      <c r="I24" s="8" t="s">
        <v>285</v>
      </c>
      <c r="J24" s="19" t="s">
        <v>310</v>
      </c>
      <c r="K24" s="8">
        <v>50</v>
      </c>
      <c r="L24" s="8" t="s">
        <v>264</v>
      </c>
      <c r="M24" s="8" t="s">
        <v>265</v>
      </c>
      <c r="N24" s="8" t="s">
        <v>266</v>
      </c>
      <c r="O24" s="8" t="s">
        <v>267</v>
      </c>
      <c r="P24" s="8" t="s">
        <v>32</v>
      </c>
      <c r="Q24" s="8"/>
    </row>
    <row r="25" spans="1:17">
      <c r="A25" s="8">
        <v>24</v>
      </c>
      <c r="B25" s="65" t="s">
        <v>74</v>
      </c>
      <c r="C25" s="8" t="s">
        <v>30</v>
      </c>
      <c r="D25" s="8" t="s">
        <v>75</v>
      </c>
      <c r="E25" s="8"/>
      <c r="F25" s="8">
        <v>50</v>
      </c>
      <c r="G25" s="8">
        <v>1</v>
      </c>
      <c r="H25" s="8">
        <v>50</v>
      </c>
      <c r="I25" s="8" t="s">
        <v>311</v>
      </c>
      <c r="J25" s="29" t="s">
        <v>312</v>
      </c>
      <c r="K25" s="8">
        <v>50</v>
      </c>
      <c r="L25" s="8" t="s">
        <v>264</v>
      </c>
      <c r="M25" s="8" t="s">
        <v>265</v>
      </c>
      <c r="N25" s="8" t="s">
        <v>266</v>
      </c>
      <c r="O25" s="8" t="s">
        <v>267</v>
      </c>
      <c r="P25" s="8" t="s">
        <v>32</v>
      </c>
      <c r="Q25" s="8"/>
    </row>
    <row r="26" spans="1:17">
      <c r="A26" s="8">
        <v>25</v>
      </c>
      <c r="B26" s="65" t="s">
        <v>76</v>
      </c>
      <c r="C26" s="8" t="s">
        <v>30</v>
      </c>
      <c r="D26" s="8" t="s">
        <v>77</v>
      </c>
      <c r="E26" s="8"/>
      <c r="F26" s="8">
        <v>50</v>
      </c>
      <c r="G26" s="8">
        <v>4</v>
      </c>
      <c r="H26" s="8">
        <v>200</v>
      </c>
      <c r="I26" s="8" t="s">
        <v>283</v>
      </c>
      <c r="J26" s="28" t="s">
        <v>313</v>
      </c>
      <c r="K26" s="8">
        <v>200</v>
      </c>
      <c r="L26" s="8" t="s">
        <v>264</v>
      </c>
      <c r="M26" s="8" t="s">
        <v>265</v>
      </c>
      <c r="N26" s="8" t="s">
        <v>266</v>
      </c>
      <c r="O26" s="8" t="s">
        <v>267</v>
      </c>
      <c r="P26" s="8" t="s">
        <v>32</v>
      </c>
      <c r="Q26" s="8"/>
    </row>
    <row r="27" spans="1:17">
      <c r="A27" s="8">
        <v>26</v>
      </c>
      <c r="B27" s="65" t="s">
        <v>78</v>
      </c>
      <c r="C27" s="8" t="s">
        <v>30</v>
      </c>
      <c r="D27" s="8" t="s">
        <v>79</v>
      </c>
      <c r="E27" s="8"/>
      <c r="F27" s="8">
        <v>50</v>
      </c>
      <c r="G27" s="8">
        <v>1</v>
      </c>
      <c r="H27" s="8">
        <v>50</v>
      </c>
      <c r="I27" s="8" t="s">
        <v>314</v>
      </c>
      <c r="J27" s="30" t="s">
        <v>315</v>
      </c>
      <c r="K27" s="8">
        <v>50</v>
      </c>
      <c r="L27" s="8" t="s">
        <v>264</v>
      </c>
      <c r="M27" s="8" t="s">
        <v>265</v>
      </c>
      <c r="N27" s="8" t="s">
        <v>266</v>
      </c>
      <c r="O27" s="8" t="s">
        <v>267</v>
      </c>
      <c r="P27" s="8" t="s">
        <v>32</v>
      </c>
      <c r="Q27" s="8"/>
    </row>
    <row r="28" spans="1:17">
      <c r="A28" s="8">
        <v>27</v>
      </c>
      <c r="B28" s="65" t="s">
        <v>252</v>
      </c>
      <c r="C28" s="8" t="s">
        <v>3</v>
      </c>
      <c r="D28" s="8" t="s">
        <v>80</v>
      </c>
      <c r="E28" s="8"/>
      <c r="F28" s="8">
        <v>50</v>
      </c>
      <c r="G28" s="8">
        <v>2</v>
      </c>
      <c r="H28" s="8">
        <v>100</v>
      </c>
      <c r="I28" s="8" t="s">
        <v>316</v>
      </c>
      <c r="J28" s="18" t="s">
        <v>284</v>
      </c>
      <c r="K28" s="8">
        <v>100</v>
      </c>
      <c r="L28" s="8" t="s">
        <v>264</v>
      </c>
      <c r="M28" s="8" t="s">
        <v>265</v>
      </c>
      <c r="N28" s="8" t="s">
        <v>266</v>
      </c>
      <c r="O28" s="8" t="s">
        <v>267</v>
      </c>
      <c r="P28" s="8" t="s">
        <v>81</v>
      </c>
      <c r="Q28" s="8"/>
    </row>
    <row r="29" spans="1:17">
      <c r="A29" s="8">
        <v>28</v>
      </c>
      <c r="B29" s="65" t="s">
        <v>12</v>
      </c>
      <c r="C29" s="8" t="s">
        <v>3</v>
      </c>
      <c r="D29" s="8" t="s">
        <v>13</v>
      </c>
      <c r="E29" s="8"/>
      <c r="F29" s="8">
        <v>50</v>
      </c>
      <c r="G29" s="8">
        <v>7</v>
      </c>
      <c r="H29" s="8">
        <v>350</v>
      </c>
      <c r="I29" s="8" t="s">
        <v>273</v>
      </c>
      <c r="J29" s="31" t="s">
        <v>317</v>
      </c>
      <c r="K29" s="8">
        <v>350</v>
      </c>
      <c r="L29" s="8" t="s">
        <v>264</v>
      </c>
      <c r="M29" s="8" t="s">
        <v>265</v>
      </c>
      <c r="N29" s="8" t="s">
        <v>266</v>
      </c>
      <c r="O29" s="8" t="s">
        <v>267</v>
      </c>
      <c r="P29" s="8" t="s">
        <v>14</v>
      </c>
      <c r="Q29" s="8"/>
    </row>
    <row r="30" spans="1:17">
      <c r="A30" s="8">
        <v>29</v>
      </c>
      <c r="B30" s="65" t="s">
        <v>82</v>
      </c>
      <c r="C30" s="8" t="s">
        <v>3</v>
      </c>
      <c r="D30" s="8" t="s">
        <v>83</v>
      </c>
      <c r="E30" s="8"/>
      <c r="F30" s="8">
        <v>50</v>
      </c>
      <c r="G30" s="8">
        <v>3</v>
      </c>
      <c r="H30" s="8">
        <v>150</v>
      </c>
      <c r="I30" s="8" t="s">
        <v>281</v>
      </c>
      <c r="J30" s="13" t="s">
        <v>293</v>
      </c>
      <c r="K30" s="8">
        <v>150</v>
      </c>
      <c r="L30" s="8" t="s">
        <v>264</v>
      </c>
      <c r="M30" s="8" t="s">
        <v>265</v>
      </c>
      <c r="N30" s="8" t="s">
        <v>266</v>
      </c>
      <c r="O30" s="8" t="s">
        <v>267</v>
      </c>
      <c r="P30" s="8"/>
      <c r="Q30" s="8"/>
    </row>
    <row r="31" spans="1:17">
      <c r="A31" s="8">
        <v>30</v>
      </c>
      <c r="B31" s="65" t="s">
        <v>84</v>
      </c>
      <c r="C31" s="8" t="s">
        <v>3</v>
      </c>
      <c r="D31" s="8" t="s">
        <v>85</v>
      </c>
      <c r="E31" s="8"/>
      <c r="F31" s="8">
        <v>50</v>
      </c>
      <c r="G31" s="8">
        <v>7</v>
      </c>
      <c r="H31" s="8">
        <v>350</v>
      </c>
      <c r="I31" s="8" t="s">
        <v>296</v>
      </c>
      <c r="J31" s="32" t="s">
        <v>318</v>
      </c>
      <c r="K31" s="8">
        <v>350</v>
      </c>
      <c r="L31" s="8" t="s">
        <v>264</v>
      </c>
      <c r="M31" s="8" t="s">
        <v>265</v>
      </c>
      <c r="N31" s="8" t="s">
        <v>266</v>
      </c>
      <c r="O31" s="8" t="s">
        <v>267</v>
      </c>
      <c r="P31" s="8" t="s">
        <v>86</v>
      </c>
      <c r="Q31" s="8"/>
    </row>
    <row r="32" spans="1:17">
      <c r="A32" s="8">
        <v>31</v>
      </c>
      <c r="B32" s="65" t="s">
        <v>87</v>
      </c>
      <c r="C32" s="8" t="s">
        <v>3</v>
      </c>
      <c r="D32" s="8" t="s">
        <v>88</v>
      </c>
      <c r="E32" s="8"/>
      <c r="F32" s="8">
        <v>50</v>
      </c>
      <c r="G32" s="8">
        <v>1</v>
      </c>
      <c r="H32" s="8">
        <v>50</v>
      </c>
      <c r="I32" s="8" t="s">
        <v>319</v>
      </c>
      <c r="J32" s="13" t="s">
        <v>320</v>
      </c>
      <c r="K32" s="8">
        <v>50</v>
      </c>
      <c r="L32" s="8" t="s">
        <v>264</v>
      </c>
      <c r="M32" s="8" t="s">
        <v>265</v>
      </c>
      <c r="N32" s="8" t="s">
        <v>266</v>
      </c>
      <c r="O32" s="8" t="s">
        <v>267</v>
      </c>
      <c r="P32" s="8" t="s">
        <v>89</v>
      </c>
      <c r="Q32" s="8"/>
    </row>
    <row r="33" spans="1:17">
      <c r="A33" s="8">
        <v>32</v>
      </c>
      <c r="B33" s="65" t="s">
        <v>90</v>
      </c>
      <c r="C33" s="8" t="s">
        <v>3</v>
      </c>
      <c r="D33" s="8" t="s">
        <v>91</v>
      </c>
      <c r="E33" s="8"/>
      <c r="F33" s="8">
        <v>50</v>
      </c>
      <c r="G33" s="8">
        <v>1</v>
      </c>
      <c r="H33" s="8">
        <v>50</v>
      </c>
      <c r="I33" s="8" t="s">
        <v>283</v>
      </c>
      <c r="J33" s="33" t="s">
        <v>321</v>
      </c>
      <c r="K33" s="8">
        <v>50</v>
      </c>
      <c r="L33" s="8" t="s">
        <v>264</v>
      </c>
      <c r="M33" s="8" t="s">
        <v>265</v>
      </c>
      <c r="N33" s="8" t="s">
        <v>266</v>
      </c>
      <c r="O33" s="8" t="s">
        <v>267</v>
      </c>
      <c r="P33" s="8" t="s">
        <v>92</v>
      </c>
      <c r="Q33" s="8"/>
    </row>
    <row r="34" spans="1:17">
      <c r="A34" s="8">
        <v>33</v>
      </c>
      <c r="B34" s="65" t="s">
        <v>93</v>
      </c>
      <c r="C34" s="8" t="s">
        <v>94</v>
      </c>
      <c r="D34" s="8" t="s">
        <v>95</v>
      </c>
      <c r="E34" s="15" t="s">
        <v>322</v>
      </c>
      <c r="F34" s="8">
        <v>50</v>
      </c>
      <c r="G34" s="8">
        <v>14</v>
      </c>
      <c r="H34" s="8">
        <v>700</v>
      </c>
      <c r="I34" s="8" t="s">
        <v>323</v>
      </c>
      <c r="J34" s="13" t="s">
        <v>324</v>
      </c>
      <c r="K34" s="8">
        <v>700</v>
      </c>
      <c r="L34" s="8" t="s">
        <v>264</v>
      </c>
      <c r="M34" s="8" t="s">
        <v>265</v>
      </c>
      <c r="N34" s="8" t="s">
        <v>266</v>
      </c>
      <c r="O34" s="8" t="s">
        <v>267</v>
      </c>
      <c r="P34" s="8" t="s">
        <v>96</v>
      </c>
      <c r="Q34" s="8"/>
    </row>
    <row r="35" spans="1:17">
      <c r="A35" s="8">
        <v>34</v>
      </c>
      <c r="B35" s="65" t="s">
        <v>97</v>
      </c>
      <c r="C35" s="8" t="s">
        <v>26</v>
      </c>
      <c r="D35" s="8" t="s">
        <v>98</v>
      </c>
      <c r="E35" s="8"/>
      <c r="F35" s="8">
        <v>50</v>
      </c>
      <c r="G35" s="8">
        <v>7</v>
      </c>
      <c r="H35" s="8">
        <v>350</v>
      </c>
      <c r="I35" s="8" t="s">
        <v>325</v>
      </c>
      <c r="J35" s="34" t="s">
        <v>326</v>
      </c>
      <c r="K35" s="8">
        <v>350</v>
      </c>
      <c r="L35" s="8" t="s">
        <v>264</v>
      </c>
      <c r="M35" s="8" t="s">
        <v>265</v>
      </c>
      <c r="N35" s="8" t="s">
        <v>266</v>
      </c>
      <c r="O35" s="8" t="s">
        <v>267</v>
      </c>
      <c r="P35" s="8" t="s">
        <v>99</v>
      </c>
      <c r="Q35" s="8"/>
    </row>
    <row r="36" spans="1:17">
      <c r="A36" s="8">
        <v>35</v>
      </c>
      <c r="B36" s="65" t="s">
        <v>100</v>
      </c>
      <c r="C36" s="8" t="s">
        <v>3</v>
      </c>
      <c r="D36" s="8" t="s">
        <v>101</v>
      </c>
      <c r="E36" s="8"/>
      <c r="F36" s="8">
        <v>50</v>
      </c>
      <c r="G36" s="8">
        <v>3</v>
      </c>
      <c r="H36" s="8">
        <v>150</v>
      </c>
      <c r="I36" s="8" t="s">
        <v>298</v>
      </c>
      <c r="J36" s="13" t="s">
        <v>327</v>
      </c>
      <c r="K36" s="8">
        <v>150</v>
      </c>
      <c r="L36" s="8" t="s">
        <v>264</v>
      </c>
      <c r="M36" s="8" t="s">
        <v>265</v>
      </c>
      <c r="N36" s="8" t="s">
        <v>266</v>
      </c>
      <c r="O36" s="8" t="s">
        <v>267</v>
      </c>
      <c r="P36" s="8" t="s">
        <v>102</v>
      </c>
      <c r="Q36" s="8"/>
    </row>
    <row r="37" spans="1:17">
      <c r="A37" s="8">
        <v>36</v>
      </c>
      <c r="B37" s="65" t="s">
        <v>103</v>
      </c>
      <c r="C37" s="8" t="s">
        <v>3</v>
      </c>
      <c r="D37" s="8" t="s">
        <v>104</v>
      </c>
      <c r="E37" s="8"/>
      <c r="F37" s="8">
        <v>50</v>
      </c>
      <c r="G37" s="8">
        <v>1</v>
      </c>
      <c r="H37" s="8">
        <v>50</v>
      </c>
      <c r="I37" s="8" t="s">
        <v>283</v>
      </c>
      <c r="J37" s="33" t="s">
        <v>321</v>
      </c>
      <c r="K37" s="8">
        <v>50</v>
      </c>
      <c r="L37" s="8" t="s">
        <v>264</v>
      </c>
      <c r="M37" s="8" t="s">
        <v>265</v>
      </c>
      <c r="N37" s="8" t="s">
        <v>266</v>
      </c>
      <c r="O37" s="8" t="s">
        <v>267</v>
      </c>
      <c r="P37" s="8" t="s">
        <v>105</v>
      </c>
      <c r="Q37" s="8"/>
    </row>
    <row r="38" spans="1:17">
      <c r="A38" s="8">
        <v>37</v>
      </c>
      <c r="B38" s="65" t="s">
        <v>106</v>
      </c>
      <c r="C38" s="8" t="s">
        <v>3</v>
      </c>
      <c r="D38" s="8" t="s">
        <v>107</v>
      </c>
      <c r="E38" s="8"/>
      <c r="F38" s="8">
        <v>50</v>
      </c>
      <c r="G38" s="8">
        <v>5</v>
      </c>
      <c r="H38" s="8">
        <v>250</v>
      </c>
      <c r="I38" s="8" t="s">
        <v>294</v>
      </c>
      <c r="J38" s="22" t="s">
        <v>295</v>
      </c>
      <c r="K38" s="8">
        <v>250</v>
      </c>
      <c r="L38" s="8" t="s">
        <v>264</v>
      </c>
      <c r="M38" s="8" t="s">
        <v>265</v>
      </c>
      <c r="N38" s="8" t="s">
        <v>266</v>
      </c>
      <c r="O38" s="8" t="s">
        <v>267</v>
      </c>
      <c r="P38" s="8" t="s">
        <v>108</v>
      </c>
      <c r="Q38" s="8"/>
    </row>
    <row r="39" spans="1:17">
      <c r="A39" s="8">
        <v>38</v>
      </c>
      <c r="B39" s="65" t="s">
        <v>109</v>
      </c>
      <c r="C39" s="8" t="s">
        <v>30</v>
      </c>
      <c r="D39" s="8" t="s">
        <v>110</v>
      </c>
      <c r="E39" s="8"/>
      <c r="F39" s="8">
        <v>50</v>
      </c>
      <c r="G39" s="8">
        <v>1</v>
      </c>
      <c r="H39" s="8">
        <v>50</v>
      </c>
      <c r="I39" s="8" t="s">
        <v>328</v>
      </c>
      <c r="J39" s="35" t="s">
        <v>329</v>
      </c>
      <c r="K39" s="8">
        <v>50</v>
      </c>
      <c r="L39" s="8" t="s">
        <v>264</v>
      </c>
      <c r="M39" s="8" t="s">
        <v>265</v>
      </c>
      <c r="N39" s="8" t="s">
        <v>266</v>
      </c>
      <c r="O39" s="8" t="s">
        <v>267</v>
      </c>
      <c r="P39" s="8" t="s">
        <v>32</v>
      </c>
      <c r="Q39" s="8"/>
    </row>
    <row r="40" spans="1:17">
      <c r="A40" s="8">
        <v>39</v>
      </c>
      <c r="B40" s="65" t="s">
        <v>111</v>
      </c>
      <c r="C40" s="8" t="s">
        <v>30</v>
      </c>
      <c r="D40" s="8" t="s">
        <v>112</v>
      </c>
      <c r="E40" s="8"/>
      <c r="F40" s="8">
        <v>50</v>
      </c>
      <c r="G40" s="8">
        <v>1</v>
      </c>
      <c r="H40" s="8">
        <v>50</v>
      </c>
      <c r="I40" s="8" t="s">
        <v>330</v>
      </c>
      <c r="J40" s="36" t="s">
        <v>331</v>
      </c>
      <c r="K40" s="8">
        <v>50</v>
      </c>
      <c r="L40" s="8" t="s">
        <v>264</v>
      </c>
      <c r="M40" s="8" t="s">
        <v>265</v>
      </c>
      <c r="N40" s="8" t="s">
        <v>266</v>
      </c>
      <c r="O40" s="8" t="s">
        <v>267</v>
      </c>
      <c r="P40" s="8" t="s">
        <v>32</v>
      </c>
      <c r="Q40" s="8"/>
    </row>
    <row r="41" spans="1:17">
      <c r="A41" s="8">
        <v>40</v>
      </c>
      <c r="B41" s="65" t="s">
        <v>113</v>
      </c>
      <c r="C41" s="8" t="s">
        <v>114</v>
      </c>
      <c r="D41" s="8" t="s">
        <v>115</v>
      </c>
      <c r="E41" s="8"/>
      <c r="F41" s="8">
        <v>50</v>
      </c>
      <c r="G41" s="8">
        <v>1</v>
      </c>
      <c r="H41" s="8">
        <v>50</v>
      </c>
      <c r="I41" s="8" t="s">
        <v>332</v>
      </c>
      <c r="J41" s="37" t="s">
        <v>333</v>
      </c>
      <c r="K41" s="8">
        <v>50</v>
      </c>
      <c r="L41" s="8" t="s">
        <v>264</v>
      </c>
      <c r="M41" s="8" t="s">
        <v>265</v>
      </c>
      <c r="N41" s="8" t="s">
        <v>266</v>
      </c>
      <c r="O41" s="8" t="s">
        <v>267</v>
      </c>
      <c r="P41" s="8" t="s">
        <v>116</v>
      </c>
      <c r="Q41" s="8"/>
    </row>
    <row r="42" spans="1:17">
      <c r="A42" s="8">
        <v>41</v>
      </c>
      <c r="B42" s="65" t="s">
        <v>117</v>
      </c>
      <c r="C42" s="8" t="s">
        <v>30</v>
      </c>
      <c r="D42" s="8" t="s">
        <v>23</v>
      </c>
      <c r="E42" s="8"/>
      <c r="F42" s="8">
        <v>50</v>
      </c>
      <c r="G42" s="8">
        <v>1</v>
      </c>
      <c r="H42" s="8">
        <v>50</v>
      </c>
      <c r="I42" s="8" t="s">
        <v>334</v>
      </c>
      <c r="J42" s="38" t="s">
        <v>335</v>
      </c>
      <c r="K42" s="8">
        <v>50</v>
      </c>
      <c r="L42" s="8" t="s">
        <v>264</v>
      </c>
      <c r="M42" s="8" t="s">
        <v>265</v>
      </c>
      <c r="N42" s="8" t="s">
        <v>266</v>
      </c>
      <c r="O42" s="8" t="s">
        <v>267</v>
      </c>
      <c r="P42" s="8" t="s">
        <v>32</v>
      </c>
      <c r="Q42" s="8"/>
    </row>
    <row r="43" spans="1:17">
      <c r="A43" s="8">
        <v>42</v>
      </c>
      <c r="B43" s="65" t="s">
        <v>118</v>
      </c>
      <c r="C43" s="8" t="s">
        <v>119</v>
      </c>
      <c r="D43" s="8" t="s">
        <v>120</v>
      </c>
      <c r="E43" s="8"/>
      <c r="F43" s="8">
        <v>50</v>
      </c>
      <c r="G43" s="8">
        <v>1</v>
      </c>
      <c r="H43" s="8">
        <v>50</v>
      </c>
      <c r="I43" s="8" t="s">
        <v>336</v>
      </c>
      <c r="J43" s="27" t="s">
        <v>337</v>
      </c>
      <c r="K43" s="8">
        <v>50</v>
      </c>
      <c r="L43" s="8" t="s">
        <v>264</v>
      </c>
      <c r="M43" s="8" t="s">
        <v>265</v>
      </c>
      <c r="N43" s="8" t="s">
        <v>266</v>
      </c>
      <c r="O43" s="8" t="s">
        <v>267</v>
      </c>
      <c r="P43" s="8" t="s">
        <v>121</v>
      </c>
      <c r="Q43" s="8"/>
    </row>
    <row r="44" spans="1:17">
      <c r="A44" s="8">
        <v>43</v>
      </c>
      <c r="B44" s="65" t="s">
        <v>122</v>
      </c>
      <c r="C44" s="8" t="s">
        <v>123</v>
      </c>
      <c r="D44" s="8" t="s">
        <v>124</v>
      </c>
      <c r="E44" s="8"/>
      <c r="F44" s="8">
        <v>50</v>
      </c>
      <c r="G44" s="8">
        <v>1</v>
      </c>
      <c r="H44" s="8">
        <v>50</v>
      </c>
      <c r="I44" s="8" t="s">
        <v>338</v>
      </c>
      <c r="J44" s="39" t="s">
        <v>339</v>
      </c>
      <c r="K44" s="8">
        <v>50</v>
      </c>
      <c r="L44" s="8" t="s">
        <v>264</v>
      </c>
      <c r="M44" s="8" t="s">
        <v>265</v>
      </c>
      <c r="N44" s="8" t="s">
        <v>266</v>
      </c>
      <c r="O44" s="8" t="s">
        <v>267</v>
      </c>
      <c r="P44" s="8" t="s">
        <v>125</v>
      </c>
      <c r="Q44" s="8"/>
    </row>
    <row r="45" spans="1:17">
      <c r="A45" s="8">
        <v>44</v>
      </c>
      <c r="B45" s="65" t="s">
        <v>126</v>
      </c>
      <c r="C45" s="8" t="s">
        <v>127</v>
      </c>
      <c r="D45" s="8" t="s">
        <v>128</v>
      </c>
      <c r="E45" s="8"/>
      <c r="F45" s="8">
        <v>50</v>
      </c>
      <c r="G45" s="8">
        <v>1</v>
      </c>
      <c r="H45" s="8">
        <v>50</v>
      </c>
      <c r="I45" s="8" t="s">
        <v>340</v>
      </c>
      <c r="J45" s="39" t="s">
        <v>341</v>
      </c>
      <c r="K45" s="8">
        <v>50</v>
      </c>
      <c r="L45" s="8" t="s">
        <v>264</v>
      </c>
      <c r="M45" s="8" t="s">
        <v>265</v>
      </c>
      <c r="N45" s="8" t="s">
        <v>266</v>
      </c>
      <c r="O45" s="8" t="s">
        <v>267</v>
      </c>
      <c r="P45" s="8" t="s">
        <v>129</v>
      </c>
      <c r="Q45" s="8"/>
    </row>
    <row r="46" spans="1:17">
      <c r="A46" s="8">
        <v>45</v>
      </c>
      <c r="B46" s="65" t="s">
        <v>130</v>
      </c>
      <c r="C46" s="8" t="s">
        <v>127</v>
      </c>
      <c r="D46" s="8" t="s">
        <v>131</v>
      </c>
      <c r="E46" s="8"/>
      <c r="F46" s="8">
        <v>50</v>
      </c>
      <c r="G46" s="8">
        <v>1</v>
      </c>
      <c r="H46" s="8">
        <v>50</v>
      </c>
      <c r="I46" s="8" t="s">
        <v>342</v>
      </c>
      <c r="J46" s="40" t="s">
        <v>343</v>
      </c>
      <c r="K46" s="8">
        <v>50</v>
      </c>
      <c r="L46" s="8" t="s">
        <v>264</v>
      </c>
      <c r="M46" s="8" t="s">
        <v>265</v>
      </c>
      <c r="N46" s="8" t="s">
        <v>266</v>
      </c>
      <c r="O46" s="8" t="s">
        <v>267</v>
      </c>
      <c r="P46" s="8" t="s">
        <v>132</v>
      </c>
      <c r="Q46" s="8"/>
    </row>
    <row r="47" spans="1:17">
      <c r="A47" s="8">
        <v>46</v>
      </c>
      <c r="B47" s="65" t="s">
        <v>133</v>
      </c>
      <c r="C47" s="8" t="s">
        <v>134</v>
      </c>
      <c r="D47" s="8" t="s">
        <v>135</v>
      </c>
      <c r="E47" s="8"/>
      <c r="F47" s="8">
        <v>50</v>
      </c>
      <c r="G47" s="8">
        <v>1</v>
      </c>
      <c r="H47" s="8">
        <v>50</v>
      </c>
      <c r="I47" s="8" t="s">
        <v>344</v>
      </c>
      <c r="J47" s="41" t="s">
        <v>345</v>
      </c>
      <c r="K47" s="8">
        <v>50</v>
      </c>
      <c r="L47" s="8" t="s">
        <v>264</v>
      </c>
      <c r="M47" s="8" t="s">
        <v>265</v>
      </c>
      <c r="N47" s="8" t="s">
        <v>266</v>
      </c>
      <c r="O47" s="8" t="s">
        <v>267</v>
      </c>
      <c r="P47" s="8" t="s">
        <v>136</v>
      </c>
      <c r="Q47" s="8"/>
    </row>
    <row r="48" spans="1:17">
      <c r="A48" s="8">
        <v>47</v>
      </c>
      <c r="B48" s="65" t="s">
        <v>137</v>
      </c>
      <c r="C48" s="8" t="s">
        <v>3</v>
      </c>
      <c r="D48" s="8" t="s">
        <v>138</v>
      </c>
      <c r="E48" s="8"/>
      <c r="F48" s="8">
        <v>50</v>
      </c>
      <c r="G48" s="8">
        <v>4</v>
      </c>
      <c r="H48" s="8">
        <v>200</v>
      </c>
      <c r="I48" s="8" t="s">
        <v>346</v>
      </c>
      <c r="J48" s="39" t="s">
        <v>347</v>
      </c>
      <c r="K48" s="8">
        <v>200</v>
      </c>
      <c r="L48" s="8" t="s">
        <v>264</v>
      </c>
      <c r="M48" s="8" t="s">
        <v>265</v>
      </c>
      <c r="N48" s="8" t="s">
        <v>266</v>
      </c>
      <c r="O48" s="8" t="s">
        <v>267</v>
      </c>
      <c r="P48" s="8" t="s">
        <v>139</v>
      </c>
      <c r="Q48" s="8"/>
    </row>
    <row r="49" spans="1:17">
      <c r="A49" s="8">
        <v>48</v>
      </c>
      <c r="B49" s="65" t="s">
        <v>140</v>
      </c>
      <c r="C49" s="8" t="s">
        <v>30</v>
      </c>
      <c r="D49" s="8" t="s">
        <v>141</v>
      </c>
      <c r="E49" s="8"/>
      <c r="F49" s="8">
        <v>50</v>
      </c>
      <c r="G49" s="8">
        <v>1</v>
      </c>
      <c r="H49" s="8">
        <v>50</v>
      </c>
      <c r="I49" s="8" t="s">
        <v>348</v>
      </c>
      <c r="J49" s="42" t="s">
        <v>349</v>
      </c>
      <c r="K49" s="8">
        <v>50</v>
      </c>
      <c r="L49" s="8" t="s">
        <v>264</v>
      </c>
      <c r="M49" s="8" t="s">
        <v>265</v>
      </c>
      <c r="N49" s="8" t="s">
        <v>266</v>
      </c>
      <c r="O49" s="8" t="s">
        <v>267</v>
      </c>
      <c r="P49" s="8" t="s">
        <v>142</v>
      </c>
      <c r="Q49" s="8"/>
    </row>
    <row r="50" spans="1:17">
      <c r="A50" s="8">
        <v>49</v>
      </c>
      <c r="B50" s="65" t="s">
        <v>143</v>
      </c>
      <c r="C50" s="8" t="s">
        <v>3</v>
      </c>
      <c r="D50" s="8" t="s">
        <v>144</v>
      </c>
      <c r="E50" s="8"/>
      <c r="F50" s="8">
        <v>50</v>
      </c>
      <c r="G50" s="8">
        <v>1</v>
      </c>
      <c r="H50" s="8">
        <v>50</v>
      </c>
      <c r="I50" s="8" t="s">
        <v>350</v>
      </c>
      <c r="J50" s="32" t="s">
        <v>318</v>
      </c>
      <c r="K50" s="8">
        <v>50</v>
      </c>
      <c r="L50" s="8" t="s">
        <v>264</v>
      </c>
      <c r="M50" s="8" t="s">
        <v>265</v>
      </c>
      <c r="N50" s="8" t="s">
        <v>266</v>
      </c>
      <c r="O50" s="8" t="s">
        <v>267</v>
      </c>
      <c r="P50" s="8" t="s">
        <v>145</v>
      </c>
      <c r="Q50" s="8"/>
    </row>
    <row r="51" spans="1:17">
      <c r="A51" s="8">
        <v>50</v>
      </c>
      <c r="B51" s="65" t="s">
        <v>146</v>
      </c>
      <c r="C51" s="8" t="s">
        <v>147</v>
      </c>
      <c r="D51" s="8" t="s">
        <v>148</v>
      </c>
      <c r="E51" s="8"/>
      <c r="F51" s="8">
        <v>50</v>
      </c>
      <c r="G51" s="8">
        <v>1</v>
      </c>
      <c r="H51" s="8">
        <v>50</v>
      </c>
      <c r="I51" s="8" t="s">
        <v>351</v>
      </c>
      <c r="J51" s="16" t="s">
        <v>352</v>
      </c>
      <c r="K51" s="8">
        <v>50</v>
      </c>
      <c r="L51" s="8" t="s">
        <v>264</v>
      </c>
      <c r="M51" s="8" t="s">
        <v>265</v>
      </c>
      <c r="N51" s="8" t="s">
        <v>266</v>
      </c>
      <c r="O51" s="8" t="s">
        <v>267</v>
      </c>
      <c r="P51" s="8" t="s">
        <v>149</v>
      </c>
      <c r="Q51" s="8"/>
    </row>
    <row r="52" spans="1:17">
      <c r="A52" s="8">
        <v>51</v>
      </c>
      <c r="B52" s="65" t="s">
        <v>46</v>
      </c>
      <c r="C52" s="8" t="s">
        <v>47</v>
      </c>
      <c r="D52" s="8" t="s">
        <v>48</v>
      </c>
      <c r="E52" s="8"/>
      <c r="F52" s="8">
        <v>50</v>
      </c>
      <c r="G52" s="8">
        <v>1</v>
      </c>
      <c r="H52" s="8">
        <v>50</v>
      </c>
      <c r="I52" s="8" t="s">
        <v>296</v>
      </c>
      <c r="J52" s="43" t="s">
        <v>353</v>
      </c>
      <c r="K52" s="8">
        <v>50</v>
      </c>
      <c r="L52" s="8" t="s">
        <v>264</v>
      </c>
      <c r="M52" s="8" t="s">
        <v>265</v>
      </c>
      <c r="N52" s="8" t="s">
        <v>266</v>
      </c>
      <c r="O52" s="8" t="s">
        <v>267</v>
      </c>
      <c r="P52" s="8" t="s">
        <v>49</v>
      </c>
      <c r="Q52" s="8"/>
    </row>
    <row r="53" spans="1:17">
      <c r="A53" s="8">
        <v>52</v>
      </c>
      <c r="B53" s="65" t="s">
        <v>150</v>
      </c>
      <c r="C53" s="8" t="s">
        <v>47</v>
      </c>
      <c r="D53" s="8" t="s">
        <v>151</v>
      </c>
      <c r="E53" s="8"/>
      <c r="F53" s="8">
        <v>50</v>
      </c>
      <c r="G53" s="8">
        <v>2</v>
      </c>
      <c r="H53" s="8">
        <v>100</v>
      </c>
      <c r="I53" s="8" t="s">
        <v>278</v>
      </c>
      <c r="J53" s="44" t="s">
        <v>354</v>
      </c>
      <c r="K53" s="8">
        <v>100</v>
      </c>
      <c r="L53" s="8" t="s">
        <v>264</v>
      </c>
      <c r="M53" s="8" t="s">
        <v>265</v>
      </c>
      <c r="N53" s="8" t="s">
        <v>266</v>
      </c>
      <c r="O53" s="8" t="s">
        <v>267</v>
      </c>
      <c r="P53" s="8" t="s">
        <v>52</v>
      </c>
      <c r="Q53" s="8"/>
    </row>
    <row r="54" spans="1:17">
      <c r="A54" s="8">
        <v>53</v>
      </c>
      <c r="B54" s="65" t="s">
        <v>233</v>
      </c>
      <c r="C54" s="8" t="s">
        <v>47</v>
      </c>
      <c r="D54" s="8" t="s">
        <v>152</v>
      </c>
      <c r="E54" s="8"/>
      <c r="F54" s="8">
        <v>50</v>
      </c>
      <c r="G54" s="8">
        <v>2</v>
      </c>
      <c r="H54" s="8">
        <v>100</v>
      </c>
      <c r="I54" s="8" t="s">
        <v>278</v>
      </c>
      <c r="J54" s="44" t="s">
        <v>354</v>
      </c>
      <c r="K54" s="8">
        <v>100</v>
      </c>
      <c r="L54" s="8" t="s">
        <v>264</v>
      </c>
      <c r="M54" s="8" t="s">
        <v>265</v>
      </c>
      <c r="N54" s="8" t="s">
        <v>266</v>
      </c>
      <c r="O54" s="8" t="s">
        <v>267</v>
      </c>
      <c r="P54" s="8" t="s">
        <v>52</v>
      </c>
      <c r="Q54" s="8"/>
    </row>
    <row r="55" spans="1:17">
      <c r="A55" s="8">
        <v>54</v>
      </c>
      <c r="B55" s="65" t="s">
        <v>153</v>
      </c>
      <c r="C55" s="8" t="s">
        <v>47</v>
      </c>
      <c r="D55" s="8" t="s">
        <v>154</v>
      </c>
      <c r="E55" s="8"/>
      <c r="F55" s="8">
        <v>50</v>
      </c>
      <c r="G55" s="8">
        <v>3</v>
      </c>
      <c r="H55" s="8">
        <v>150</v>
      </c>
      <c r="I55" s="8" t="s">
        <v>355</v>
      </c>
      <c r="J55" s="19" t="s">
        <v>310</v>
      </c>
      <c r="K55" s="8">
        <v>150</v>
      </c>
      <c r="L55" s="8" t="s">
        <v>264</v>
      </c>
      <c r="M55" s="8" t="s">
        <v>265</v>
      </c>
      <c r="N55" s="8" t="s">
        <v>266</v>
      </c>
      <c r="O55" s="8" t="s">
        <v>267</v>
      </c>
      <c r="P55" s="8" t="s">
        <v>52</v>
      </c>
      <c r="Q55" s="8"/>
    </row>
    <row r="56" spans="1:17">
      <c r="A56" s="8">
        <v>55</v>
      </c>
      <c r="B56" s="65" t="s">
        <v>155</v>
      </c>
      <c r="C56" s="8" t="s">
        <v>47</v>
      </c>
      <c r="D56" s="8" t="s">
        <v>156</v>
      </c>
      <c r="E56" s="8"/>
      <c r="F56" s="8">
        <v>50</v>
      </c>
      <c r="G56" s="8">
        <v>1</v>
      </c>
      <c r="H56" s="8">
        <v>50</v>
      </c>
      <c r="I56" s="8" t="s">
        <v>298</v>
      </c>
      <c r="J56" s="45" t="s">
        <v>356</v>
      </c>
      <c r="K56" s="8">
        <v>50</v>
      </c>
      <c r="L56" s="8" t="s">
        <v>264</v>
      </c>
      <c r="M56" s="8" t="s">
        <v>265</v>
      </c>
      <c r="N56" s="8" t="s">
        <v>266</v>
      </c>
      <c r="O56" s="8" t="s">
        <v>267</v>
      </c>
      <c r="P56" s="8" t="s">
        <v>157</v>
      </c>
      <c r="Q56" s="8"/>
    </row>
    <row r="57" spans="1:17">
      <c r="A57" s="8">
        <v>56</v>
      </c>
      <c r="B57" s="65" t="s">
        <v>158</v>
      </c>
      <c r="C57" s="8" t="s">
        <v>47</v>
      </c>
      <c r="D57" s="8" t="s">
        <v>159</v>
      </c>
      <c r="E57" s="8"/>
      <c r="F57" s="8">
        <v>50</v>
      </c>
      <c r="G57" s="8">
        <v>1</v>
      </c>
      <c r="H57" s="8">
        <v>50</v>
      </c>
      <c r="I57" s="8" t="s">
        <v>357</v>
      </c>
      <c r="J57" s="42" t="s">
        <v>358</v>
      </c>
      <c r="K57" s="8">
        <v>50</v>
      </c>
      <c r="L57" s="8" t="s">
        <v>264</v>
      </c>
      <c r="M57" s="8" t="s">
        <v>265</v>
      </c>
      <c r="N57" s="8" t="s">
        <v>266</v>
      </c>
      <c r="O57" s="8" t="s">
        <v>267</v>
      </c>
      <c r="P57" s="8" t="s">
        <v>160</v>
      </c>
      <c r="Q57" s="8"/>
    </row>
    <row r="58" spans="1:17">
      <c r="A58" s="8">
        <v>57</v>
      </c>
      <c r="B58" s="65" t="s">
        <v>234</v>
      </c>
      <c r="C58" s="8" t="s">
        <v>47</v>
      </c>
      <c r="D58" s="8" t="s">
        <v>161</v>
      </c>
      <c r="E58" s="8"/>
      <c r="F58" s="8">
        <v>50</v>
      </c>
      <c r="G58" s="8">
        <v>4</v>
      </c>
      <c r="H58" s="8">
        <v>200</v>
      </c>
      <c r="I58" s="8" t="s">
        <v>359</v>
      </c>
      <c r="J58" s="22" t="s">
        <v>360</v>
      </c>
      <c r="K58" s="8">
        <v>200</v>
      </c>
      <c r="L58" s="8" t="s">
        <v>264</v>
      </c>
      <c r="M58" s="8" t="s">
        <v>265</v>
      </c>
      <c r="N58" s="8" t="s">
        <v>266</v>
      </c>
      <c r="O58" s="8" t="s">
        <v>267</v>
      </c>
      <c r="P58" s="8" t="s">
        <v>52</v>
      </c>
      <c r="Q58" s="8"/>
    </row>
    <row r="59" spans="1:17">
      <c r="A59" s="8">
        <v>58</v>
      </c>
      <c r="B59" s="65" t="s">
        <v>162</v>
      </c>
      <c r="C59" s="8" t="s">
        <v>47</v>
      </c>
      <c r="D59" s="8" t="s">
        <v>163</v>
      </c>
      <c r="E59" s="8"/>
      <c r="F59" s="8">
        <v>50</v>
      </c>
      <c r="G59" s="8">
        <v>3</v>
      </c>
      <c r="H59" s="8">
        <v>150</v>
      </c>
      <c r="I59" s="8" t="s">
        <v>359</v>
      </c>
      <c r="J59" s="9" t="s">
        <v>361</v>
      </c>
      <c r="K59" s="8">
        <v>150</v>
      </c>
      <c r="L59" s="8" t="s">
        <v>264</v>
      </c>
      <c r="M59" s="8" t="s">
        <v>265</v>
      </c>
      <c r="N59" s="8" t="s">
        <v>266</v>
      </c>
      <c r="O59" s="8" t="s">
        <v>267</v>
      </c>
      <c r="P59" s="8" t="s">
        <v>157</v>
      </c>
      <c r="Q59" s="8"/>
    </row>
    <row r="60" spans="1:17">
      <c r="A60" s="8">
        <v>59</v>
      </c>
      <c r="B60" s="65" t="s">
        <v>164</v>
      </c>
      <c r="C60" s="8" t="s">
        <v>47</v>
      </c>
      <c r="D60" s="8" t="s">
        <v>44</v>
      </c>
      <c r="E60" s="8"/>
      <c r="F60" s="8">
        <v>50</v>
      </c>
      <c r="G60" s="8">
        <v>27</v>
      </c>
      <c r="H60" s="8">
        <v>1350</v>
      </c>
      <c r="I60" s="8" t="s">
        <v>362</v>
      </c>
      <c r="J60" s="46" t="s">
        <v>363</v>
      </c>
      <c r="K60" s="8">
        <v>1350</v>
      </c>
      <c r="L60" s="8" t="s">
        <v>264</v>
      </c>
      <c r="M60" s="8" t="s">
        <v>265</v>
      </c>
      <c r="N60" s="8" t="s">
        <v>266</v>
      </c>
      <c r="O60" s="8" t="s">
        <v>267</v>
      </c>
      <c r="P60" s="8" t="s">
        <v>165</v>
      </c>
      <c r="Q60" s="8"/>
    </row>
    <row r="61" spans="1:17">
      <c r="A61" s="8">
        <v>60</v>
      </c>
      <c r="B61" s="65" t="s">
        <v>166</v>
      </c>
      <c r="C61" s="8" t="s">
        <v>47</v>
      </c>
      <c r="D61" s="8" t="s">
        <v>167</v>
      </c>
      <c r="E61" s="8"/>
      <c r="F61" s="8">
        <v>50</v>
      </c>
      <c r="G61" s="8">
        <v>1</v>
      </c>
      <c r="H61" s="8">
        <v>50</v>
      </c>
      <c r="I61" s="8" t="s">
        <v>364</v>
      </c>
      <c r="J61" s="47" t="s">
        <v>365</v>
      </c>
      <c r="K61" s="8">
        <v>50</v>
      </c>
      <c r="L61" s="8" t="s">
        <v>264</v>
      </c>
      <c r="M61" s="8" t="s">
        <v>265</v>
      </c>
      <c r="N61" s="8" t="s">
        <v>266</v>
      </c>
      <c r="O61" s="8" t="s">
        <v>267</v>
      </c>
      <c r="P61" s="8" t="s">
        <v>52</v>
      </c>
      <c r="Q61" s="8"/>
    </row>
    <row r="62" spans="1:17">
      <c r="A62" s="8">
        <v>61</v>
      </c>
      <c r="B62" s="65" t="s">
        <v>235</v>
      </c>
      <c r="C62" s="8" t="s">
        <v>47</v>
      </c>
      <c r="D62" s="8" t="s">
        <v>168</v>
      </c>
      <c r="E62" s="8"/>
      <c r="F62" s="8">
        <v>50</v>
      </c>
      <c r="G62" s="8">
        <v>1</v>
      </c>
      <c r="H62" s="8">
        <v>50</v>
      </c>
      <c r="I62" s="8" t="s">
        <v>334</v>
      </c>
      <c r="J62" s="44" t="s">
        <v>354</v>
      </c>
      <c r="K62" s="8">
        <v>50</v>
      </c>
      <c r="L62" s="8" t="s">
        <v>264</v>
      </c>
      <c r="M62" s="8" t="s">
        <v>265</v>
      </c>
      <c r="N62" s="8" t="s">
        <v>266</v>
      </c>
      <c r="O62" s="8" t="s">
        <v>267</v>
      </c>
      <c r="P62" s="8" t="s">
        <v>52</v>
      </c>
      <c r="Q62" s="8"/>
    </row>
    <row r="63" spans="1:17">
      <c r="A63" s="8">
        <v>62</v>
      </c>
      <c r="B63" s="65" t="s">
        <v>169</v>
      </c>
      <c r="C63" s="8" t="s">
        <v>43</v>
      </c>
      <c r="D63" s="8" t="s">
        <v>170</v>
      </c>
      <c r="E63" s="8"/>
      <c r="F63" s="8">
        <v>50</v>
      </c>
      <c r="G63" s="8">
        <v>1</v>
      </c>
      <c r="H63" s="8">
        <v>50</v>
      </c>
      <c r="I63" s="8" t="s">
        <v>366</v>
      </c>
      <c r="J63" s="48" t="s">
        <v>367</v>
      </c>
      <c r="K63" s="8">
        <v>50</v>
      </c>
      <c r="L63" s="8" t="s">
        <v>264</v>
      </c>
      <c r="M63" s="8" t="s">
        <v>265</v>
      </c>
      <c r="N63" s="8" t="s">
        <v>266</v>
      </c>
      <c r="O63" s="8" t="s">
        <v>267</v>
      </c>
      <c r="P63" s="8" t="s">
        <v>171</v>
      </c>
      <c r="Q63" s="8"/>
    </row>
    <row r="64" spans="1:17">
      <c r="A64" s="8">
        <v>63</v>
      </c>
      <c r="B64" s="65" t="s">
        <v>172</v>
      </c>
      <c r="C64" s="8" t="s">
        <v>47</v>
      </c>
      <c r="D64" s="8" t="s">
        <v>173</v>
      </c>
      <c r="E64" s="8"/>
      <c r="F64" s="8">
        <v>50</v>
      </c>
      <c r="G64" s="8">
        <v>1</v>
      </c>
      <c r="H64" s="8">
        <v>50</v>
      </c>
      <c r="I64" s="8" t="s">
        <v>298</v>
      </c>
      <c r="J64" s="45" t="s">
        <v>356</v>
      </c>
      <c r="K64" s="8">
        <v>50</v>
      </c>
      <c r="L64" s="8" t="s">
        <v>264</v>
      </c>
      <c r="M64" s="8" t="s">
        <v>265</v>
      </c>
      <c r="N64" s="8" t="s">
        <v>266</v>
      </c>
      <c r="O64" s="8" t="s">
        <v>267</v>
      </c>
      <c r="P64" s="8" t="s">
        <v>157</v>
      </c>
      <c r="Q64" s="8"/>
    </row>
    <row r="65" spans="1:17">
      <c r="A65" s="8">
        <v>64</v>
      </c>
      <c r="B65" s="65" t="s">
        <v>174</v>
      </c>
      <c r="C65" s="8" t="s">
        <v>43</v>
      </c>
      <c r="D65" s="8" t="s">
        <v>175</v>
      </c>
      <c r="E65" s="8"/>
      <c r="F65" s="8">
        <v>50</v>
      </c>
      <c r="G65" s="8">
        <v>7</v>
      </c>
      <c r="H65" s="8">
        <v>350</v>
      </c>
      <c r="I65" s="8" t="s">
        <v>323</v>
      </c>
      <c r="J65" s="49" t="s">
        <v>368</v>
      </c>
      <c r="K65" s="8">
        <v>350</v>
      </c>
      <c r="L65" s="8" t="s">
        <v>264</v>
      </c>
      <c r="M65" s="8" t="s">
        <v>265</v>
      </c>
      <c r="N65" s="8" t="s">
        <v>266</v>
      </c>
      <c r="O65" s="8" t="s">
        <v>267</v>
      </c>
      <c r="P65" s="8" t="s">
        <v>176</v>
      </c>
      <c r="Q65" s="8"/>
    </row>
    <row r="66" spans="1:17">
      <c r="A66" s="8">
        <v>65</v>
      </c>
      <c r="B66" s="65" t="s">
        <v>177</v>
      </c>
      <c r="C66" s="8" t="s">
        <v>43</v>
      </c>
      <c r="D66" s="8" t="s">
        <v>178</v>
      </c>
      <c r="E66" s="8"/>
      <c r="F66" s="8">
        <v>50</v>
      </c>
      <c r="G66" s="8">
        <v>3</v>
      </c>
      <c r="H66" s="8">
        <v>150</v>
      </c>
      <c r="I66" s="8" t="s">
        <v>369</v>
      </c>
      <c r="J66" s="20" t="s">
        <v>370</v>
      </c>
      <c r="K66" s="8">
        <v>150</v>
      </c>
      <c r="L66" s="8" t="s">
        <v>264</v>
      </c>
      <c r="M66" s="8" t="s">
        <v>265</v>
      </c>
      <c r="N66" s="8" t="s">
        <v>266</v>
      </c>
      <c r="O66" s="8" t="s">
        <v>267</v>
      </c>
      <c r="P66" s="8" t="s">
        <v>179</v>
      </c>
      <c r="Q66" s="8"/>
    </row>
    <row r="67" spans="1:17">
      <c r="A67" s="8">
        <v>66</v>
      </c>
      <c r="B67" s="65" t="s">
        <v>180</v>
      </c>
      <c r="C67" s="8" t="s">
        <v>181</v>
      </c>
      <c r="D67" s="8" t="s">
        <v>182</v>
      </c>
      <c r="E67" s="8"/>
      <c r="F67" s="8">
        <v>50</v>
      </c>
      <c r="G67" s="8">
        <v>1</v>
      </c>
      <c r="H67" s="8">
        <v>50</v>
      </c>
      <c r="I67" s="8" t="s">
        <v>371</v>
      </c>
      <c r="J67" s="50" t="s">
        <v>372</v>
      </c>
      <c r="K67" s="8">
        <v>50</v>
      </c>
      <c r="L67" s="8" t="s">
        <v>264</v>
      </c>
      <c r="M67" s="8" t="s">
        <v>265</v>
      </c>
      <c r="N67" s="8" t="s">
        <v>266</v>
      </c>
      <c r="O67" s="8" t="s">
        <v>267</v>
      </c>
      <c r="P67" s="8" t="s">
        <v>183</v>
      </c>
      <c r="Q67" s="8"/>
    </row>
    <row r="68" spans="1:17">
      <c r="A68" s="8">
        <v>67</v>
      </c>
      <c r="B68" s="65" t="s">
        <v>184</v>
      </c>
      <c r="C68" s="8" t="s">
        <v>3</v>
      </c>
      <c r="D68" s="8" t="s">
        <v>185</v>
      </c>
      <c r="E68" s="8"/>
      <c r="F68" s="8">
        <v>50</v>
      </c>
      <c r="G68" s="8">
        <v>1</v>
      </c>
      <c r="H68" s="8">
        <v>50</v>
      </c>
      <c r="I68" s="8" t="s">
        <v>373</v>
      </c>
      <c r="J68" s="14" t="s">
        <v>276</v>
      </c>
      <c r="K68" s="8">
        <v>50</v>
      </c>
      <c r="L68" s="8" t="s">
        <v>264</v>
      </c>
      <c r="M68" s="8" t="s">
        <v>265</v>
      </c>
      <c r="N68" s="8" t="s">
        <v>266</v>
      </c>
      <c r="O68" s="8" t="s">
        <v>267</v>
      </c>
      <c r="P68" s="8" t="s">
        <v>186</v>
      </c>
      <c r="Q68" s="8"/>
    </row>
    <row r="69" spans="1:17">
      <c r="A69" s="8">
        <v>68</v>
      </c>
      <c r="B69" s="65">
        <v>434153017835</v>
      </c>
      <c r="C69" s="8" t="s">
        <v>187</v>
      </c>
      <c r="D69" s="8" t="s">
        <v>188</v>
      </c>
      <c r="E69" s="8"/>
      <c r="F69" s="8">
        <v>50</v>
      </c>
      <c r="G69" s="8">
        <v>1</v>
      </c>
      <c r="H69" s="8">
        <v>50</v>
      </c>
      <c r="I69" s="8" t="s">
        <v>374</v>
      </c>
      <c r="J69" s="51" t="s">
        <v>375</v>
      </c>
      <c r="K69" s="8">
        <v>50</v>
      </c>
      <c r="L69" s="8" t="s">
        <v>264</v>
      </c>
      <c r="M69" s="8" t="s">
        <v>265</v>
      </c>
      <c r="N69" s="8" t="s">
        <v>266</v>
      </c>
      <c r="O69" s="8" t="s">
        <v>267</v>
      </c>
      <c r="P69" s="8" t="s">
        <v>189</v>
      </c>
      <c r="Q69" s="8"/>
    </row>
    <row r="70" spans="1:17">
      <c r="A70" s="8">
        <v>69</v>
      </c>
      <c r="B70" s="65" t="s">
        <v>190</v>
      </c>
      <c r="C70" s="8" t="s">
        <v>47</v>
      </c>
      <c r="D70" s="8" t="s">
        <v>191</v>
      </c>
      <c r="E70" s="8"/>
      <c r="F70" s="8">
        <v>50</v>
      </c>
      <c r="G70" s="8">
        <v>1</v>
      </c>
      <c r="H70" s="8">
        <v>50</v>
      </c>
      <c r="I70" s="8" t="s">
        <v>376</v>
      </c>
      <c r="J70" s="39" t="s">
        <v>377</v>
      </c>
      <c r="K70" s="8">
        <v>50</v>
      </c>
      <c r="L70" s="8" t="s">
        <v>264</v>
      </c>
      <c r="M70" s="8" t="s">
        <v>265</v>
      </c>
      <c r="N70" s="8" t="s">
        <v>266</v>
      </c>
      <c r="O70" s="8" t="s">
        <v>267</v>
      </c>
      <c r="P70" s="8" t="s">
        <v>192</v>
      </c>
      <c r="Q70" s="8"/>
    </row>
    <row r="71" spans="1:17">
      <c r="A71" s="8">
        <v>70</v>
      </c>
      <c r="B71" s="65" t="s">
        <v>194</v>
      </c>
      <c r="C71" s="8" t="s">
        <v>7</v>
      </c>
      <c r="D71" s="8" t="s">
        <v>193</v>
      </c>
      <c r="E71" s="15" t="s">
        <v>378</v>
      </c>
      <c r="F71" s="8">
        <v>50</v>
      </c>
      <c r="G71" s="8">
        <v>1</v>
      </c>
      <c r="H71" s="8">
        <v>50</v>
      </c>
      <c r="I71" s="8" t="s">
        <v>379</v>
      </c>
      <c r="J71" s="12" t="s">
        <v>380</v>
      </c>
      <c r="K71" s="8"/>
      <c r="L71" s="8" t="s">
        <v>381</v>
      </c>
      <c r="M71" s="8" t="s">
        <v>265</v>
      </c>
      <c r="N71" s="8" t="s">
        <v>266</v>
      </c>
      <c r="O71" s="8" t="s">
        <v>267</v>
      </c>
      <c r="P71" s="8" t="s">
        <v>250</v>
      </c>
      <c r="Q71" s="8"/>
    </row>
    <row r="72" spans="1:17">
      <c r="A72" s="8">
        <v>71</v>
      </c>
      <c r="B72" s="65" t="s">
        <v>195</v>
      </c>
      <c r="C72" s="8" t="s">
        <v>7</v>
      </c>
      <c r="D72" s="8" t="s">
        <v>196</v>
      </c>
      <c r="E72" s="8"/>
      <c r="F72" s="8">
        <v>50</v>
      </c>
      <c r="G72" s="8">
        <v>1</v>
      </c>
      <c r="H72" s="8">
        <v>50</v>
      </c>
      <c r="I72" s="8" t="s">
        <v>382</v>
      </c>
      <c r="J72" s="52" t="s">
        <v>383</v>
      </c>
      <c r="K72" s="8">
        <v>50</v>
      </c>
      <c r="L72" s="8" t="s">
        <v>264</v>
      </c>
      <c r="M72" s="8" t="s">
        <v>265</v>
      </c>
      <c r="N72" s="8" t="s">
        <v>266</v>
      </c>
      <c r="O72" s="8" t="s">
        <v>267</v>
      </c>
      <c r="P72" s="8" t="s">
        <v>197</v>
      </c>
      <c r="Q72" s="8"/>
    </row>
    <row r="73" spans="1:17">
      <c r="A73" s="8">
        <v>72</v>
      </c>
      <c r="B73" s="65" t="s">
        <v>198</v>
      </c>
      <c r="C73" s="8" t="s">
        <v>199</v>
      </c>
      <c r="D73" s="8" t="s">
        <v>200</v>
      </c>
      <c r="E73" s="8"/>
      <c r="F73" s="8">
        <v>50</v>
      </c>
      <c r="G73" s="8">
        <v>1</v>
      </c>
      <c r="H73" s="8">
        <v>50</v>
      </c>
      <c r="I73" s="8" t="s">
        <v>384</v>
      </c>
      <c r="J73" s="53" t="s">
        <v>385</v>
      </c>
      <c r="K73" s="8">
        <v>50</v>
      </c>
      <c r="L73" s="8" t="s">
        <v>264</v>
      </c>
      <c r="M73" s="8" t="s">
        <v>265</v>
      </c>
      <c r="N73" s="8" t="s">
        <v>266</v>
      </c>
      <c r="O73" s="8" t="s">
        <v>267</v>
      </c>
      <c r="P73" s="8" t="s">
        <v>201</v>
      </c>
      <c r="Q73" s="8"/>
    </row>
    <row r="74" spans="1:17">
      <c r="A74" s="8">
        <v>73</v>
      </c>
      <c r="B74" s="65" t="s">
        <v>202</v>
      </c>
      <c r="C74" s="8" t="s">
        <v>7</v>
      </c>
      <c r="D74" s="8" t="s">
        <v>203</v>
      </c>
      <c r="E74" s="8"/>
      <c r="F74" s="8">
        <v>50</v>
      </c>
      <c r="G74" s="8">
        <v>1</v>
      </c>
      <c r="H74" s="8">
        <v>50</v>
      </c>
      <c r="I74" s="8" t="s">
        <v>386</v>
      </c>
      <c r="J74" s="54" t="s">
        <v>387</v>
      </c>
      <c r="K74" s="8">
        <v>50</v>
      </c>
      <c r="L74" s="8" t="s">
        <v>264</v>
      </c>
      <c r="M74" s="8" t="s">
        <v>265</v>
      </c>
      <c r="N74" s="8" t="s">
        <v>266</v>
      </c>
      <c r="O74" s="8" t="s">
        <v>267</v>
      </c>
      <c r="P74" s="8" t="s">
        <v>204</v>
      </c>
      <c r="Q74" s="8"/>
    </row>
    <row r="75" spans="1:17">
      <c r="A75" s="8">
        <v>74</v>
      </c>
      <c r="B75" s="65" t="s">
        <v>205</v>
      </c>
      <c r="C75" s="8" t="s">
        <v>7</v>
      </c>
      <c r="D75" s="8" t="s">
        <v>206</v>
      </c>
      <c r="E75" s="8"/>
      <c r="F75" s="8">
        <v>50</v>
      </c>
      <c r="G75" s="8">
        <v>2</v>
      </c>
      <c r="H75" s="8">
        <v>100</v>
      </c>
      <c r="I75" s="8" t="s">
        <v>388</v>
      </c>
      <c r="J75" s="55" t="s">
        <v>389</v>
      </c>
      <c r="K75" s="8">
        <v>100</v>
      </c>
      <c r="L75" s="8" t="s">
        <v>264</v>
      </c>
      <c r="M75" s="8" t="s">
        <v>265</v>
      </c>
      <c r="N75" s="8" t="s">
        <v>266</v>
      </c>
      <c r="O75" s="8" t="s">
        <v>267</v>
      </c>
      <c r="P75" s="8" t="s">
        <v>207</v>
      </c>
      <c r="Q75" s="8"/>
    </row>
    <row r="76" spans="1:17">
      <c r="A76" s="8">
        <v>75</v>
      </c>
      <c r="B76" s="65" t="s">
        <v>208</v>
      </c>
      <c r="C76" s="8" t="s">
        <v>7</v>
      </c>
      <c r="D76" s="8" t="s">
        <v>209</v>
      </c>
      <c r="E76" s="8"/>
      <c r="F76" s="8">
        <v>50</v>
      </c>
      <c r="G76" s="8">
        <v>1</v>
      </c>
      <c r="H76" s="8">
        <v>50</v>
      </c>
      <c r="I76" s="8" t="s">
        <v>390</v>
      </c>
      <c r="J76" s="56" t="s">
        <v>391</v>
      </c>
      <c r="K76" s="8">
        <v>50</v>
      </c>
      <c r="L76" s="8" t="s">
        <v>264</v>
      </c>
      <c r="M76" s="8" t="s">
        <v>265</v>
      </c>
      <c r="N76" s="8" t="s">
        <v>266</v>
      </c>
      <c r="O76" s="8" t="s">
        <v>267</v>
      </c>
      <c r="P76" s="8" t="s">
        <v>210</v>
      </c>
      <c r="Q76" s="8"/>
    </row>
    <row r="77" spans="1:17">
      <c r="A77" s="8">
        <v>76</v>
      </c>
      <c r="B77" s="65" t="s">
        <v>211</v>
      </c>
      <c r="C77" s="8" t="s">
        <v>7</v>
      </c>
      <c r="D77" s="8" t="s">
        <v>212</v>
      </c>
      <c r="E77" s="8"/>
      <c r="F77" s="8">
        <v>50</v>
      </c>
      <c r="G77" s="8">
        <v>2</v>
      </c>
      <c r="H77" s="8">
        <v>100</v>
      </c>
      <c r="I77" s="8" t="s">
        <v>392</v>
      </c>
      <c r="J77" s="57" t="s">
        <v>393</v>
      </c>
      <c r="K77" s="8">
        <v>100</v>
      </c>
      <c r="L77" s="8" t="s">
        <v>264</v>
      </c>
      <c r="M77" s="8" t="s">
        <v>265</v>
      </c>
      <c r="N77" s="8" t="s">
        <v>266</v>
      </c>
      <c r="O77" s="8" t="s">
        <v>267</v>
      </c>
      <c r="P77" s="8" t="s">
        <v>213</v>
      </c>
      <c r="Q77" s="8"/>
    </row>
    <row r="78" spans="1:17">
      <c r="A78" s="8">
        <v>77</v>
      </c>
      <c r="B78" s="65" t="s">
        <v>214</v>
      </c>
      <c r="C78" s="8" t="s">
        <v>7</v>
      </c>
      <c r="D78" s="8" t="s">
        <v>215</v>
      </c>
      <c r="E78" s="8"/>
      <c r="F78" s="8">
        <v>50</v>
      </c>
      <c r="G78" s="8">
        <v>1</v>
      </c>
      <c r="H78" s="8">
        <v>50</v>
      </c>
      <c r="I78" s="8" t="s">
        <v>394</v>
      </c>
      <c r="J78" s="58" t="s">
        <v>395</v>
      </c>
      <c r="K78" s="8">
        <v>50</v>
      </c>
      <c r="L78" s="8" t="s">
        <v>264</v>
      </c>
      <c r="M78" s="8" t="s">
        <v>265</v>
      </c>
      <c r="N78" s="8" t="s">
        <v>266</v>
      </c>
      <c r="O78" s="8" t="s">
        <v>267</v>
      </c>
      <c r="P78" s="8" t="s">
        <v>216</v>
      </c>
      <c r="Q78" s="8"/>
    </row>
    <row r="79" spans="1:17">
      <c r="A79" s="8">
        <v>78</v>
      </c>
      <c r="B79" s="65" t="s">
        <v>217</v>
      </c>
      <c r="C79" s="8" t="s">
        <v>218</v>
      </c>
      <c r="D79" s="8" t="s">
        <v>219</v>
      </c>
      <c r="E79" s="8"/>
      <c r="F79" s="8">
        <v>50</v>
      </c>
      <c r="G79" s="8">
        <v>1</v>
      </c>
      <c r="H79" s="8">
        <v>50</v>
      </c>
      <c r="I79" s="8" t="s">
        <v>396</v>
      </c>
      <c r="J79" s="51" t="s">
        <v>397</v>
      </c>
      <c r="K79" s="8">
        <v>50</v>
      </c>
      <c r="L79" s="8" t="s">
        <v>264</v>
      </c>
      <c r="M79" s="8" t="s">
        <v>265</v>
      </c>
      <c r="N79" s="8" t="s">
        <v>266</v>
      </c>
      <c r="O79" s="8" t="s">
        <v>267</v>
      </c>
      <c r="P79" s="8" t="s">
        <v>220</v>
      </c>
      <c r="Q79" s="8"/>
    </row>
    <row r="80" spans="1:17">
      <c r="A80" s="8">
        <v>79</v>
      </c>
      <c r="B80" s="65" t="s">
        <v>221</v>
      </c>
      <c r="C80" s="8" t="s">
        <v>222</v>
      </c>
      <c r="D80" s="8" t="s">
        <v>223</v>
      </c>
      <c r="E80" s="8"/>
      <c r="F80" s="8">
        <v>50</v>
      </c>
      <c r="G80" s="8">
        <v>1</v>
      </c>
      <c r="H80" s="8">
        <v>50</v>
      </c>
      <c r="I80" s="8" t="s">
        <v>398</v>
      </c>
      <c r="J80" s="59" t="s">
        <v>399</v>
      </c>
      <c r="K80" s="8">
        <v>50</v>
      </c>
      <c r="L80" s="8" t="s">
        <v>264</v>
      </c>
      <c r="M80" s="8" t="s">
        <v>265</v>
      </c>
      <c r="N80" s="8" t="s">
        <v>266</v>
      </c>
      <c r="O80" s="8" t="s">
        <v>267</v>
      </c>
      <c r="P80" s="8" t="s">
        <v>224</v>
      </c>
      <c r="Q80" s="8"/>
    </row>
    <row r="81" spans="1:17">
      <c r="A81" s="8">
        <v>80</v>
      </c>
      <c r="B81" s="65" t="s">
        <v>225</v>
      </c>
      <c r="C81" s="8" t="s">
        <v>226</v>
      </c>
      <c r="D81" s="8" t="s">
        <v>219</v>
      </c>
      <c r="E81" s="8"/>
      <c r="F81" s="8">
        <v>50</v>
      </c>
      <c r="G81" s="8">
        <v>1</v>
      </c>
      <c r="H81" s="8">
        <v>50</v>
      </c>
      <c r="I81" s="8" t="s">
        <v>400</v>
      </c>
      <c r="J81" s="60" t="s">
        <v>401</v>
      </c>
      <c r="K81" s="8">
        <v>50</v>
      </c>
      <c r="L81" s="8" t="s">
        <v>264</v>
      </c>
      <c r="M81" s="8" t="s">
        <v>265</v>
      </c>
      <c r="N81" s="8" t="s">
        <v>266</v>
      </c>
      <c r="O81" s="8" t="s">
        <v>267</v>
      </c>
      <c r="P81" s="8" t="s">
        <v>227</v>
      </c>
      <c r="Q81" s="8"/>
    </row>
    <row r="82" spans="1:17">
      <c r="A82" s="8">
        <v>81</v>
      </c>
      <c r="B82" s="65">
        <v>63048</v>
      </c>
      <c r="C82" s="8" t="s">
        <v>244</v>
      </c>
      <c r="D82" s="8" t="s">
        <v>248</v>
      </c>
      <c r="E82" s="15" t="s">
        <v>402</v>
      </c>
      <c r="F82" s="8">
        <v>50</v>
      </c>
      <c r="G82" s="8">
        <v>1</v>
      </c>
      <c r="H82" s="8">
        <v>50</v>
      </c>
      <c r="I82" s="8" t="s">
        <v>403</v>
      </c>
      <c r="J82" s="61">
        <v>0</v>
      </c>
      <c r="K82" s="8">
        <v>50</v>
      </c>
      <c r="L82" s="8" t="s">
        <v>264</v>
      </c>
      <c r="M82" s="8" t="s">
        <v>404</v>
      </c>
      <c r="N82" s="8" t="s">
        <v>405</v>
      </c>
      <c r="O82" s="8" t="s">
        <v>267</v>
      </c>
      <c r="P82" s="8" t="s">
        <v>243</v>
      </c>
      <c r="Q82" s="8"/>
    </row>
    <row r="83" spans="1:17">
      <c r="A83" s="8">
        <v>82</v>
      </c>
      <c r="B83" s="65">
        <v>150150225</v>
      </c>
      <c r="C83" s="8" t="s">
        <v>41</v>
      </c>
      <c r="D83" s="8" t="s">
        <v>247</v>
      </c>
      <c r="E83" s="8"/>
      <c r="F83" s="8">
        <v>50</v>
      </c>
      <c r="G83" s="8">
        <v>1</v>
      </c>
      <c r="H83" s="8">
        <v>50</v>
      </c>
      <c r="I83" s="8" t="s">
        <v>406</v>
      </c>
      <c r="J83" s="62" t="s">
        <v>407</v>
      </c>
      <c r="K83" s="8">
        <v>50</v>
      </c>
      <c r="L83" s="8" t="s">
        <v>264</v>
      </c>
      <c r="M83" s="8" t="s">
        <v>265</v>
      </c>
      <c r="N83" s="8" t="s">
        <v>266</v>
      </c>
      <c r="O83" s="8" t="s">
        <v>267</v>
      </c>
      <c r="P83" s="8" t="s">
        <v>249</v>
      </c>
      <c r="Q83" s="8"/>
    </row>
    <row r="84" spans="1:17">
      <c r="A84" s="8"/>
      <c r="B84" s="6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>
      <c r="A85" s="8"/>
      <c r="B85" s="6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>
      <c r="A86" s="8"/>
      <c r="B86" s="65"/>
      <c r="C86" s="8"/>
      <c r="D86" s="8"/>
      <c r="E86" s="8"/>
      <c r="F86" s="8"/>
      <c r="G86" s="8"/>
      <c r="H86" s="8"/>
      <c r="I86" s="8"/>
      <c r="J86" s="8" t="s">
        <v>408</v>
      </c>
      <c r="K86" s="8"/>
      <c r="L86" s="8"/>
      <c r="M86" s="8"/>
      <c r="N86" s="8"/>
      <c r="O86" s="8"/>
      <c r="P86" s="8"/>
      <c r="Q86" s="8"/>
    </row>
    <row r="87" spans="1:17">
      <c r="A87" s="8"/>
      <c r="B87" s="6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>
      <c r="A88" s="8"/>
      <c r="B88" s="65"/>
      <c r="C88" s="8"/>
      <c r="D88" s="8"/>
      <c r="E88" s="8"/>
      <c r="F88" s="8"/>
      <c r="G88" s="8"/>
      <c r="H88" s="8"/>
      <c r="I88" s="8" t="s">
        <v>237</v>
      </c>
      <c r="J88" s="8" t="s">
        <v>409</v>
      </c>
      <c r="K88" s="8"/>
      <c r="L88" s="8"/>
      <c r="M88" s="8"/>
      <c r="N88" s="8"/>
      <c r="O88" s="8"/>
      <c r="P88" s="8"/>
      <c r="Q88" s="8"/>
    </row>
    <row r="89" spans="1:17">
      <c r="A89" s="8"/>
      <c r="B89" s="65"/>
      <c r="C89" s="8"/>
      <c r="D89" s="8"/>
      <c r="E89" s="8"/>
      <c r="F89" s="8"/>
      <c r="G89" s="8"/>
      <c r="H89" s="8"/>
      <c r="I89" s="8" t="s">
        <v>245</v>
      </c>
      <c r="J89" s="8" t="s">
        <v>410</v>
      </c>
      <c r="K89" s="8"/>
      <c r="L89" s="8"/>
      <c r="M89" s="8"/>
      <c r="N89" s="8"/>
      <c r="O89" s="8"/>
      <c r="P89" s="8"/>
      <c r="Q89" s="8"/>
    </row>
    <row r="90" spans="1:17">
      <c r="A90" s="8"/>
      <c r="B90" s="65"/>
      <c r="C90" s="8"/>
      <c r="D90" s="8"/>
      <c r="E90" s="8"/>
      <c r="F90" s="8"/>
      <c r="G90" s="8"/>
      <c r="H90" s="8"/>
      <c r="I90" s="8" t="s">
        <v>246</v>
      </c>
      <c r="J90" s="63">
        <v>1282.92</v>
      </c>
      <c r="K90" s="8"/>
      <c r="L90" s="8"/>
      <c r="M90" s="8"/>
      <c r="N90" s="8"/>
      <c r="O90" s="8"/>
      <c r="P90" s="8"/>
      <c r="Q90" s="8"/>
    </row>
    <row r="91" spans="1:17">
      <c r="A91" s="8"/>
      <c r="B91" s="6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3:AA92"/>
  <sheetViews>
    <sheetView topLeftCell="D1" zoomScale="115" zoomScaleNormal="115" workbookViewId="0">
      <pane ySplit="3" topLeftCell="A64" activePane="bottomLeft" state="frozen"/>
      <selection pane="bottomLeft" activeCell="F75" sqref="F75"/>
    </sheetView>
  </sheetViews>
  <sheetFormatPr defaultRowHeight="15"/>
  <cols>
    <col min="1" max="1" width="6" bestFit="1" customWidth="1"/>
    <col min="2" max="2" width="27.7109375" bestFit="1" customWidth="1"/>
    <col min="3" max="3" width="35.42578125" bestFit="1" customWidth="1"/>
    <col min="4" max="4" width="28.85546875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9" customWidth="1"/>
    <col min="10" max="10" width="12" bestFit="1" customWidth="1"/>
    <col min="11" max="11" width="12" customWidth="1"/>
    <col min="12" max="12" width="13.42578125" bestFit="1" customWidth="1"/>
    <col min="13" max="13" width="13.42578125" customWidth="1"/>
    <col min="14" max="16" width="13.42578125" hidden="1" customWidth="1"/>
    <col min="17" max="17" width="9.140625" bestFit="1" customWidth="1"/>
    <col min="18" max="18" width="7.5703125" bestFit="1" customWidth="1"/>
    <col min="19" max="19" width="6.5703125" bestFit="1" customWidth="1"/>
    <col min="20" max="20" width="8.85546875" bestFit="1" customWidth="1"/>
    <col min="21" max="21" width="15.140625" bestFit="1" customWidth="1"/>
    <col min="22" max="22" width="8.85546875" bestFit="1" customWidth="1"/>
    <col min="23" max="23" width="7.85546875" bestFit="1" customWidth="1"/>
  </cols>
  <sheetData>
    <row r="3" spans="1:27" ht="45">
      <c r="A3" s="7" t="s">
        <v>0</v>
      </c>
      <c r="B3" s="7" t="s">
        <v>254</v>
      </c>
      <c r="C3" s="7" t="s">
        <v>1</v>
      </c>
      <c r="D3" s="7" t="s">
        <v>238</v>
      </c>
      <c r="E3" s="68" t="s">
        <v>261</v>
      </c>
      <c r="F3" s="68" t="s">
        <v>256</v>
      </c>
      <c r="G3" s="68" t="s">
        <v>253</v>
      </c>
      <c r="H3" s="68" t="s">
        <v>241</v>
      </c>
      <c r="I3" s="107" t="s">
        <v>496</v>
      </c>
      <c r="J3" s="68" t="s">
        <v>239</v>
      </c>
      <c r="K3" s="68" t="s">
        <v>521</v>
      </c>
      <c r="L3" s="7" t="s">
        <v>240</v>
      </c>
      <c r="M3" s="7"/>
      <c r="N3" s="7"/>
      <c r="O3" s="7"/>
      <c r="P3" s="7"/>
      <c r="Q3" s="7" t="s">
        <v>411</v>
      </c>
      <c r="R3" s="68" t="s">
        <v>412</v>
      </c>
      <c r="S3" s="7" t="s">
        <v>413</v>
      </c>
      <c r="T3" s="68" t="s">
        <v>257</v>
      </c>
      <c r="U3" s="7" t="s">
        <v>258</v>
      </c>
      <c r="V3" s="68" t="s">
        <v>260</v>
      </c>
      <c r="W3" s="7" t="s">
        <v>414</v>
      </c>
      <c r="Z3" s="107" t="s">
        <v>499</v>
      </c>
      <c r="AA3" s="107" t="s">
        <v>496</v>
      </c>
    </row>
    <row r="4" spans="1:27">
      <c r="A4" s="8">
        <v>1</v>
      </c>
      <c r="B4" s="8" t="s">
        <v>2</v>
      </c>
      <c r="C4" s="8" t="s">
        <v>3</v>
      </c>
      <c r="D4" s="8" t="s">
        <v>4</v>
      </c>
      <c r="E4" s="8"/>
      <c r="F4" s="8">
        <v>50</v>
      </c>
      <c r="G4" s="8">
        <v>1</v>
      </c>
      <c r="H4" s="8">
        <v>15000</v>
      </c>
      <c r="I4" s="8">
        <v>2500</v>
      </c>
      <c r="J4" s="103">
        <v>0.01</v>
      </c>
      <c r="K4" s="8" t="b">
        <f>I4&gt;H4</f>
        <v>0</v>
      </c>
      <c r="L4" s="135">
        <v>127.5</v>
      </c>
      <c r="M4" s="135"/>
      <c r="N4" s="135"/>
      <c r="O4" s="135"/>
      <c r="P4" s="135"/>
      <c r="Q4" s="8">
        <v>15000</v>
      </c>
      <c r="R4" s="8" t="s">
        <v>264</v>
      </c>
      <c r="S4" s="69">
        <v>98</v>
      </c>
      <c r="T4" s="8" t="s">
        <v>265</v>
      </c>
      <c r="U4" s="8" t="s">
        <v>266</v>
      </c>
      <c r="V4" s="8" t="s">
        <v>267</v>
      </c>
      <c r="W4" s="8" t="s">
        <v>415</v>
      </c>
      <c r="Z4">
        <f>H4-I4</f>
        <v>12500</v>
      </c>
      <c r="AA4" s="109">
        <f t="shared" ref="AA4:AA35" si="0">Z4*J4</f>
        <v>125</v>
      </c>
    </row>
    <row r="5" spans="1:27">
      <c r="A5" s="8">
        <v>2</v>
      </c>
      <c r="B5" s="8" t="s">
        <v>6</v>
      </c>
      <c r="C5" s="8" t="s">
        <v>7</v>
      </c>
      <c r="D5" s="8" t="s">
        <v>8</v>
      </c>
      <c r="E5" s="8"/>
      <c r="F5" s="8">
        <v>50</v>
      </c>
      <c r="G5" s="8">
        <v>1</v>
      </c>
      <c r="H5" s="8">
        <v>2500</v>
      </c>
      <c r="I5" s="8">
        <v>2080</v>
      </c>
      <c r="J5" s="103">
        <v>3.52</v>
      </c>
      <c r="K5" s="8" t="b">
        <f t="shared" ref="K5:K68" si="1">I5&gt;H5</f>
        <v>0</v>
      </c>
      <c r="L5" s="135">
        <v>8797.5</v>
      </c>
      <c r="M5" s="135"/>
      <c r="N5" s="135"/>
      <c r="O5" s="135"/>
      <c r="P5" s="135"/>
      <c r="Q5" s="8">
        <v>2500</v>
      </c>
      <c r="R5" s="8" t="s">
        <v>270</v>
      </c>
      <c r="S5" s="69">
        <v>378</v>
      </c>
      <c r="T5" s="8" t="s">
        <v>265</v>
      </c>
      <c r="U5" s="8" t="s">
        <v>266</v>
      </c>
      <c r="V5" s="8" t="s">
        <v>267</v>
      </c>
      <c r="W5" s="8" t="s">
        <v>415</v>
      </c>
      <c r="Z5">
        <f t="shared" ref="Z5:Z68" si="2">H5-I5</f>
        <v>420</v>
      </c>
      <c r="AA5" s="109">
        <f t="shared" si="0"/>
        <v>1478.4</v>
      </c>
    </row>
    <row r="6" spans="1:27">
      <c r="A6" s="8">
        <v>3</v>
      </c>
      <c r="B6" s="8" t="s">
        <v>11</v>
      </c>
      <c r="C6" s="8" t="s">
        <v>7</v>
      </c>
      <c r="D6" s="8" t="s">
        <v>10</v>
      </c>
      <c r="E6" s="11" t="s">
        <v>271</v>
      </c>
      <c r="F6" s="8">
        <v>50</v>
      </c>
      <c r="G6" s="8">
        <v>1</v>
      </c>
      <c r="H6" s="8"/>
      <c r="I6" s="8">
        <v>2020</v>
      </c>
      <c r="J6" s="8"/>
      <c r="K6" s="8" t="b">
        <f t="shared" si="1"/>
        <v>1</v>
      </c>
      <c r="L6" s="135">
        <v>0</v>
      </c>
      <c r="M6" s="135"/>
      <c r="N6" s="135"/>
      <c r="O6" s="135"/>
      <c r="P6" s="135"/>
      <c r="Q6" s="8"/>
      <c r="R6" s="8"/>
      <c r="S6" s="69"/>
      <c r="T6" s="8"/>
      <c r="U6" s="8"/>
      <c r="V6" s="8"/>
      <c r="W6" s="8"/>
      <c r="Z6">
        <f>H6-I6</f>
        <v>-2020</v>
      </c>
      <c r="AA6" s="109">
        <f t="shared" si="0"/>
        <v>0</v>
      </c>
    </row>
    <row r="7" spans="1:27">
      <c r="A7" s="8">
        <v>4</v>
      </c>
      <c r="B7" s="8" t="s">
        <v>12</v>
      </c>
      <c r="C7" s="8" t="s">
        <v>3</v>
      </c>
      <c r="D7" s="8" t="s">
        <v>13</v>
      </c>
      <c r="E7" s="8"/>
      <c r="F7" s="8">
        <v>50</v>
      </c>
      <c r="G7" s="8">
        <v>5</v>
      </c>
      <c r="H7" s="8">
        <v>10000</v>
      </c>
      <c r="I7" s="8">
        <v>22000</v>
      </c>
      <c r="J7" s="103">
        <v>0.08</v>
      </c>
      <c r="K7" s="8" t="b">
        <f t="shared" si="1"/>
        <v>1</v>
      </c>
      <c r="L7" s="135">
        <v>816</v>
      </c>
      <c r="M7" s="135">
        <f>ROUNDUP(I7/Q7,0)</f>
        <v>3</v>
      </c>
      <c r="N7" s="136">
        <f>H7*J7</f>
        <v>800</v>
      </c>
      <c r="O7" s="136">
        <f>N7-L7</f>
        <v>-16</v>
      </c>
      <c r="P7" s="136">
        <f>M7*O7</f>
        <v>-48</v>
      </c>
      <c r="Q7" s="8">
        <v>10000</v>
      </c>
      <c r="R7" s="8" t="s">
        <v>264</v>
      </c>
      <c r="S7" s="69">
        <v>70</v>
      </c>
      <c r="T7" s="8" t="s">
        <v>265</v>
      </c>
      <c r="U7" s="8" t="s">
        <v>266</v>
      </c>
      <c r="V7" s="8" t="s">
        <v>267</v>
      </c>
      <c r="W7" s="8" t="s">
        <v>415</v>
      </c>
      <c r="Z7">
        <f t="shared" si="2"/>
        <v>-12000</v>
      </c>
      <c r="AA7" s="109">
        <f t="shared" si="0"/>
        <v>-960</v>
      </c>
    </row>
    <row r="8" spans="1:27">
      <c r="A8" s="8">
        <v>5</v>
      </c>
      <c r="B8" s="8" t="s">
        <v>15</v>
      </c>
      <c r="C8" s="8" t="s">
        <v>3</v>
      </c>
      <c r="D8" s="8" t="s">
        <v>16</v>
      </c>
      <c r="E8" s="8"/>
      <c r="F8" s="8">
        <v>50</v>
      </c>
      <c r="G8" s="8">
        <v>3</v>
      </c>
      <c r="H8" s="8">
        <v>10000</v>
      </c>
      <c r="I8" s="8">
        <v>6600</v>
      </c>
      <c r="J8" s="103">
        <v>0.05</v>
      </c>
      <c r="K8" s="8" t="b">
        <f t="shared" si="1"/>
        <v>0</v>
      </c>
      <c r="L8" s="135">
        <v>493</v>
      </c>
      <c r="M8" s="135"/>
      <c r="N8" s="135"/>
      <c r="O8" s="135"/>
      <c r="P8" s="135"/>
      <c r="Q8" s="8">
        <v>10000</v>
      </c>
      <c r="R8" s="8" t="s">
        <v>264</v>
      </c>
      <c r="S8" s="69">
        <v>98</v>
      </c>
      <c r="T8" s="8" t="s">
        <v>265</v>
      </c>
      <c r="U8" s="8" t="s">
        <v>266</v>
      </c>
      <c r="V8" s="8" t="s">
        <v>267</v>
      </c>
      <c r="W8" s="8" t="s">
        <v>415</v>
      </c>
      <c r="Z8">
        <f t="shared" si="2"/>
        <v>3400</v>
      </c>
      <c r="AA8" s="109">
        <f t="shared" si="0"/>
        <v>170</v>
      </c>
    </row>
    <row r="9" spans="1:27">
      <c r="A9" s="8">
        <v>6</v>
      </c>
      <c r="B9" s="8" t="s">
        <v>18</v>
      </c>
      <c r="C9" s="8" t="s">
        <v>3</v>
      </c>
      <c r="D9" s="8" t="s">
        <v>19</v>
      </c>
      <c r="E9" s="15" t="s">
        <v>277</v>
      </c>
      <c r="F9" s="8">
        <v>50</v>
      </c>
      <c r="G9" s="8">
        <v>3</v>
      </c>
      <c r="H9" s="8">
        <v>40000</v>
      </c>
      <c r="I9" s="8">
        <v>6600</v>
      </c>
      <c r="J9" s="103">
        <v>0.03</v>
      </c>
      <c r="K9" s="8" t="b">
        <f t="shared" si="1"/>
        <v>0</v>
      </c>
      <c r="L9" s="135">
        <v>1088</v>
      </c>
      <c r="M9" s="135"/>
      <c r="N9" s="135"/>
      <c r="O9" s="135"/>
      <c r="P9" s="135"/>
      <c r="Q9" s="8">
        <v>40000</v>
      </c>
      <c r="R9" s="8" t="s">
        <v>264</v>
      </c>
      <c r="S9" s="69">
        <v>84</v>
      </c>
      <c r="T9" s="8" t="s">
        <v>265</v>
      </c>
      <c r="U9" s="8" t="s">
        <v>266</v>
      </c>
      <c r="V9" s="8" t="s">
        <v>267</v>
      </c>
      <c r="W9" s="8" t="s">
        <v>415</v>
      </c>
      <c r="Z9">
        <f t="shared" si="2"/>
        <v>33400</v>
      </c>
      <c r="AA9" s="109">
        <f t="shared" si="0"/>
        <v>1002</v>
      </c>
    </row>
    <row r="10" spans="1:27">
      <c r="A10" s="8">
        <v>7</v>
      </c>
      <c r="B10" s="8" t="s">
        <v>228</v>
      </c>
      <c r="C10" s="8" t="s">
        <v>94</v>
      </c>
      <c r="D10" s="8" t="s">
        <v>21</v>
      </c>
      <c r="E10" s="15" t="s">
        <v>280</v>
      </c>
      <c r="F10" s="8">
        <v>50</v>
      </c>
      <c r="G10" s="8">
        <v>1</v>
      </c>
      <c r="H10" s="8">
        <v>15000</v>
      </c>
      <c r="I10" s="8">
        <v>2200</v>
      </c>
      <c r="J10" s="103">
        <v>7.0000000000000007E-2</v>
      </c>
      <c r="K10" s="8" t="b">
        <f t="shared" si="1"/>
        <v>0</v>
      </c>
      <c r="L10" s="135">
        <v>1122</v>
      </c>
      <c r="M10" s="135"/>
      <c r="N10" s="135"/>
      <c r="O10" s="135"/>
      <c r="P10" s="135"/>
      <c r="Q10" s="8">
        <v>15000</v>
      </c>
      <c r="R10" s="8" t="s">
        <v>264</v>
      </c>
      <c r="S10" s="69">
        <v>273</v>
      </c>
      <c r="T10" s="8" t="s">
        <v>265</v>
      </c>
      <c r="U10" s="8" t="s">
        <v>266</v>
      </c>
      <c r="V10" s="8" t="s">
        <v>267</v>
      </c>
      <c r="W10" s="8" t="s">
        <v>415</v>
      </c>
      <c r="Z10">
        <f t="shared" si="2"/>
        <v>12800</v>
      </c>
      <c r="AA10" s="109">
        <f t="shared" si="0"/>
        <v>896.00000000000011</v>
      </c>
    </row>
    <row r="11" spans="1:27">
      <c r="A11" s="8">
        <v>8</v>
      </c>
      <c r="B11" s="8" t="s">
        <v>22</v>
      </c>
      <c r="C11" s="8" t="s">
        <v>3</v>
      </c>
      <c r="D11" s="8" t="s">
        <v>23</v>
      </c>
      <c r="E11" s="8"/>
      <c r="F11" s="8">
        <v>50</v>
      </c>
      <c r="G11" s="8">
        <v>1</v>
      </c>
      <c r="H11" s="8">
        <v>50000</v>
      </c>
      <c r="I11" s="8">
        <v>2200</v>
      </c>
      <c r="J11" s="104">
        <f>L11/H11</f>
        <v>3.3999999999999998E-3</v>
      </c>
      <c r="K11" s="8" t="b">
        <f t="shared" si="1"/>
        <v>0</v>
      </c>
      <c r="L11" s="135">
        <v>170</v>
      </c>
      <c r="M11" s="135"/>
      <c r="N11" s="135"/>
      <c r="O11" s="135"/>
      <c r="P11" s="135"/>
      <c r="Q11" s="8">
        <v>50000</v>
      </c>
      <c r="R11" s="8" t="s">
        <v>264</v>
      </c>
      <c r="S11" s="69">
        <v>83</v>
      </c>
      <c r="T11" s="8" t="s">
        <v>265</v>
      </c>
      <c r="U11" s="8" t="s">
        <v>266</v>
      </c>
      <c r="V11" s="8" t="s">
        <v>267</v>
      </c>
      <c r="W11" s="8" t="s">
        <v>415</v>
      </c>
      <c r="Z11">
        <f t="shared" si="2"/>
        <v>47800</v>
      </c>
      <c r="AA11" s="109">
        <f t="shared" si="0"/>
        <v>162.51999999999998</v>
      </c>
    </row>
    <row r="12" spans="1:27">
      <c r="A12" s="8">
        <v>9</v>
      </c>
      <c r="B12" s="8" t="s">
        <v>25</v>
      </c>
      <c r="C12" s="8" t="s">
        <v>26</v>
      </c>
      <c r="D12" s="8" t="s">
        <v>27</v>
      </c>
      <c r="E12" s="8"/>
      <c r="F12" s="8">
        <v>50</v>
      </c>
      <c r="G12" s="8">
        <v>1</v>
      </c>
      <c r="H12" s="8">
        <v>10000</v>
      </c>
      <c r="I12" s="8">
        <v>2200</v>
      </c>
      <c r="J12" s="103">
        <v>0.01</v>
      </c>
      <c r="K12" s="8" t="b">
        <f t="shared" si="1"/>
        <v>0</v>
      </c>
      <c r="L12" s="135">
        <v>119</v>
      </c>
      <c r="M12" s="135"/>
      <c r="N12" s="135"/>
      <c r="O12" s="135"/>
      <c r="P12" s="135"/>
      <c r="Q12" s="8">
        <v>10000</v>
      </c>
      <c r="R12" s="8" t="s">
        <v>264</v>
      </c>
      <c r="S12" s="69">
        <v>140</v>
      </c>
      <c r="T12" s="8" t="s">
        <v>265</v>
      </c>
      <c r="U12" s="8" t="s">
        <v>266</v>
      </c>
      <c r="V12" s="8" t="s">
        <v>267</v>
      </c>
      <c r="W12" s="8" t="s">
        <v>415</v>
      </c>
      <c r="Z12">
        <f t="shared" si="2"/>
        <v>7800</v>
      </c>
      <c r="AA12" s="109">
        <f t="shared" si="0"/>
        <v>78</v>
      </c>
    </row>
    <row r="13" spans="1:27">
      <c r="A13" s="8">
        <v>10</v>
      </c>
      <c r="B13" s="8" t="s">
        <v>29</v>
      </c>
      <c r="C13" s="8" t="s">
        <v>30</v>
      </c>
      <c r="D13" s="8" t="s">
        <v>31</v>
      </c>
      <c r="E13" s="8"/>
      <c r="F13" s="8">
        <v>50</v>
      </c>
      <c r="G13" s="8">
        <v>1</v>
      </c>
      <c r="H13" s="8">
        <v>15000</v>
      </c>
      <c r="I13" s="8">
        <v>2200</v>
      </c>
      <c r="J13" s="103">
        <v>0.02</v>
      </c>
      <c r="K13" s="8" t="b">
        <f t="shared" si="1"/>
        <v>0</v>
      </c>
      <c r="L13" s="135">
        <v>280.5</v>
      </c>
      <c r="M13" s="135"/>
      <c r="N13" s="135"/>
      <c r="O13" s="135"/>
      <c r="P13" s="135"/>
      <c r="Q13" s="8">
        <v>15000</v>
      </c>
      <c r="R13" s="8" t="s">
        <v>264</v>
      </c>
      <c r="S13" s="69">
        <v>182</v>
      </c>
      <c r="T13" s="8" t="s">
        <v>265</v>
      </c>
      <c r="U13" s="8" t="s">
        <v>266</v>
      </c>
      <c r="V13" s="8" t="s">
        <v>267</v>
      </c>
      <c r="W13" s="8" t="s">
        <v>415</v>
      </c>
      <c r="Z13">
        <f t="shared" si="2"/>
        <v>12800</v>
      </c>
      <c r="AA13" s="109">
        <f t="shared" si="0"/>
        <v>256</v>
      </c>
    </row>
    <row r="14" spans="1:27">
      <c r="A14" s="8">
        <v>11</v>
      </c>
      <c r="B14" s="8" t="s">
        <v>33</v>
      </c>
      <c r="C14" s="8" t="s">
        <v>34</v>
      </c>
      <c r="D14" s="8" t="s">
        <v>35</v>
      </c>
      <c r="E14" s="8"/>
      <c r="F14" s="8">
        <v>50</v>
      </c>
      <c r="G14" s="8">
        <v>1</v>
      </c>
      <c r="H14" s="8">
        <v>3000</v>
      </c>
      <c r="I14" s="8">
        <v>2200</v>
      </c>
      <c r="J14" s="103">
        <v>1.24</v>
      </c>
      <c r="K14" s="8" t="b">
        <f t="shared" si="1"/>
        <v>0</v>
      </c>
      <c r="L14" s="135">
        <v>3723</v>
      </c>
      <c r="M14" s="135"/>
      <c r="N14" s="135"/>
      <c r="O14" s="135"/>
      <c r="P14" s="135"/>
      <c r="Q14" s="8">
        <v>3000</v>
      </c>
      <c r="R14" s="8" t="s">
        <v>264</v>
      </c>
      <c r="S14" s="69">
        <v>112</v>
      </c>
      <c r="T14" s="8" t="s">
        <v>265</v>
      </c>
      <c r="U14" s="8" t="s">
        <v>266</v>
      </c>
      <c r="V14" s="8" t="s">
        <v>267</v>
      </c>
      <c r="W14" s="8" t="s">
        <v>415</v>
      </c>
      <c r="Z14">
        <f t="shared" si="2"/>
        <v>800</v>
      </c>
      <c r="AA14" s="109">
        <f t="shared" si="0"/>
        <v>992</v>
      </c>
    </row>
    <row r="15" spans="1:27">
      <c r="A15" s="8">
        <v>12</v>
      </c>
      <c r="B15" s="8" t="s">
        <v>37</v>
      </c>
      <c r="C15" s="8" t="s">
        <v>38</v>
      </c>
      <c r="D15" s="8" t="s">
        <v>39</v>
      </c>
      <c r="E15" s="8"/>
      <c r="F15" s="8">
        <v>50</v>
      </c>
      <c r="G15" s="8">
        <v>1</v>
      </c>
      <c r="H15" s="8">
        <v>400</v>
      </c>
      <c r="I15" s="8">
        <v>13200</v>
      </c>
      <c r="J15" s="103">
        <v>3.3</v>
      </c>
      <c r="K15" s="8" t="b">
        <f t="shared" si="1"/>
        <v>1</v>
      </c>
      <c r="L15" s="135">
        <v>1319.2</v>
      </c>
      <c r="M15" s="135">
        <f t="shared" ref="M15:M18" si="3">ROUNDUP(I15/Q15,0)</f>
        <v>33</v>
      </c>
      <c r="N15" s="136">
        <f t="shared" ref="N15:N18" si="4">H15*J15</f>
        <v>1320</v>
      </c>
      <c r="O15" s="136">
        <f t="shared" ref="O15:O18" si="5">N15-L15</f>
        <v>0.79999999999995453</v>
      </c>
      <c r="P15" s="136">
        <f t="shared" ref="P15:P18" si="6">M15*O15</f>
        <v>26.399999999998499</v>
      </c>
      <c r="Q15" s="8">
        <v>400</v>
      </c>
      <c r="R15" s="8" t="s">
        <v>264</v>
      </c>
      <c r="S15" s="69">
        <v>112</v>
      </c>
      <c r="T15" s="8" t="s">
        <v>265</v>
      </c>
      <c r="U15" s="8" t="s">
        <v>266</v>
      </c>
      <c r="V15" s="8" t="s">
        <v>267</v>
      </c>
      <c r="W15" s="8" t="s">
        <v>415</v>
      </c>
      <c r="Z15">
        <f t="shared" si="2"/>
        <v>-12800</v>
      </c>
      <c r="AA15" s="109">
        <f t="shared" si="0"/>
        <v>-42240</v>
      </c>
    </row>
    <row r="16" spans="1:27">
      <c r="A16" s="8">
        <v>13</v>
      </c>
      <c r="B16" s="8" t="s">
        <v>230</v>
      </c>
      <c r="C16" s="8" t="s">
        <v>231</v>
      </c>
      <c r="D16" s="8" t="s">
        <v>131</v>
      </c>
      <c r="E16" s="11" t="s">
        <v>291</v>
      </c>
      <c r="F16" s="8">
        <v>50</v>
      </c>
      <c r="G16" s="8">
        <v>1</v>
      </c>
      <c r="H16" s="8">
        <v>2000</v>
      </c>
      <c r="I16" s="8">
        <v>4400</v>
      </c>
      <c r="J16" s="103">
        <v>0.35</v>
      </c>
      <c r="K16" s="8" t="b">
        <f t="shared" si="1"/>
        <v>1</v>
      </c>
      <c r="L16" s="135">
        <v>700</v>
      </c>
      <c r="M16" s="135">
        <f t="shared" si="3"/>
        <v>3</v>
      </c>
      <c r="N16" s="136">
        <f t="shared" si="4"/>
        <v>700</v>
      </c>
      <c r="O16" s="136">
        <f t="shared" si="5"/>
        <v>0</v>
      </c>
      <c r="P16" s="136">
        <f t="shared" si="6"/>
        <v>0</v>
      </c>
      <c r="Q16" s="8">
        <v>2000</v>
      </c>
      <c r="R16" s="8" t="s">
        <v>264</v>
      </c>
      <c r="S16" s="69">
        <v>84</v>
      </c>
      <c r="T16" s="8" t="s">
        <v>265</v>
      </c>
      <c r="U16" s="8" t="s">
        <v>266</v>
      </c>
      <c r="V16" s="8" t="s">
        <v>267</v>
      </c>
      <c r="W16" s="8" t="s">
        <v>415</v>
      </c>
      <c r="Z16">
        <f t="shared" si="2"/>
        <v>-2400</v>
      </c>
      <c r="AA16" s="109">
        <f t="shared" si="0"/>
        <v>-840</v>
      </c>
    </row>
    <row r="17" spans="1:27">
      <c r="A17" s="8">
        <v>14</v>
      </c>
      <c r="B17" s="8" t="s">
        <v>42</v>
      </c>
      <c r="C17" s="8" t="s">
        <v>43</v>
      </c>
      <c r="D17" s="8" t="s">
        <v>44</v>
      </c>
      <c r="E17" s="8"/>
      <c r="F17" s="8">
        <v>50</v>
      </c>
      <c r="G17" s="8">
        <v>5</v>
      </c>
      <c r="H17" s="8">
        <v>10000</v>
      </c>
      <c r="I17" s="8">
        <v>22000</v>
      </c>
      <c r="J17" s="103">
        <v>0.01</v>
      </c>
      <c r="K17" s="8" t="b">
        <f t="shared" si="1"/>
        <v>1</v>
      </c>
      <c r="L17" s="135">
        <v>68</v>
      </c>
      <c r="M17" s="135">
        <f t="shared" si="3"/>
        <v>3</v>
      </c>
      <c r="N17" s="136">
        <f t="shared" si="4"/>
        <v>100</v>
      </c>
      <c r="O17" s="136">
        <f t="shared" si="5"/>
        <v>32</v>
      </c>
      <c r="P17" s="136">
        <f t="shared" si="6"/>
        <v>96</v>
      </c>
      <c r="Q17" s="8">
        <v>10000</v>
      </c>
      <c r="R17" s="8" t="s">
        <v>264</v>
      </c>
      <c r="S17" s="69">
        <v>188</v>
      </c>
      <c r="T17" s="8" t="s">
        <v>265</v>
      </c>
      <c r="U17" s="8" t="s">
        <v>266</v>
      </c>
      <c r="V17" s="8" t="s">
        <v>267</v>
      </c>
      <c r="W17" s="8" t="s">
        <v>415</v>
      </c>
      <c r="Z17">
        <f t="shared" si="2"/>
        <v>-12000</v>
      </c>
      <c r="AA17" s="109">
        <f t="shared" si="0"/>
        <v>-120</v>
      </c>
    </row>
    <row r="18" spans="1:27">
      <c r="A18" s="8">
        <v>15</v>
      </c>
      <c r="B18" s="8" t="s">
        <v>46</v>
      </c>
      <c r="C18" s="8" t="s">
        <v>47</v>
      </c>
      <c r="D18" s="8" t="s">
        <v>48</v>
      </c>
      <c r="E18" s="8"/>
      <c r="F18" s="8">
        <v>50</v>
      </c>
      <c r="G18" s="8">
        <v>5</v>
      </c>
      <c r="H18" s="8">
        <v>10000</v>
      </c>
      <c r="I18" s="8">
        <v>22000</v>
      </c>
      <c r="J18" s="103">
        <v>0.01</v>
      </c>
      <c r="K18" s="8" t="b">
        <f t="shared" si="1"/>
        <v>1</v>
      </c>
      <c r="L18" s="135">
        <v>68</v>
      </c>
      <c r="M18" s="135">
        <f t="shared" si="3"/>
        <v>3</v>
      </c>
      <c r="N18" s="136">
        <f t="shared" si="4"/>
        <v>100</v>
      </c>
      <c r="O18" s="136">
        <f t="shared" si="5"/>
        <v>32</v>
      </c>
      <c r="P18" s="136">
        <f t="shared" si="6"/>
        <v>96</v>
      </c>
      <c r="Q18" s="8">
        <v>10000</v>
      </c>
      <c r="R18" s="8" t="s">
        <v>264</v>
      </c>
      <c r="S18" s="69">
        <v>140</v>
      </c>
      <c r="T18" s="8" t="s">
        <v>265</v>
      </c>
      <c r="U18" s="8" t="s">
        <v>266</v>
      </c>
      <c r="V18" s="8" t="s">
        <v>267</v>
      </c>
      <c r="W18" s="8" t="s">
        <v>415</v>
      </c>
      <c r="Z18">
        <f t="shared" si="2"/>
        <v>-12000</v>
      </c>
      <c r="AA18" s="109">
        <f t="shared" si="0"/>
        <v>-120</v>
      </c>
    </row>
    <row r="19" spans="1:27">
      <c r="A19" s="8">
        <v>16</v>
      </c>
      <c r="B19" s="8" t="s">
        <v>50</v>
      </c>
      <c r="C19" s="8" t="s">
        <v>47</v>
      </c>
      <c r="D19" s="8" t="s">
        <v>51</v>
      </c>
      <c r="E19" s="8"/>
      <c r="F19" s="8">
        <v>50</v>
      </c>
      <c r="G19" s="8">
        <v>2</v>
      </c>
      <c r="H19" s="8">
        <v>10000</v>
      </c>
      <c r="I19" s="8">
        <v>4400</v>
      </c>
      <c r="J19" s="103">
        <v>0.01</v>
      </c>
      <c r="K19" s="8" t="b">
        <f t="shared" si="1"/>
        <v>0</v>
      </c>
      <c r="L19" s="135">
        <v>68</v>
      </c>
      <c r="M19" s="135"/>
      <c r="N19" s="135"/>
      <c r="O19" s="135"/>
      <c r="P19" s="135"/>
      <c r="Q19" s="8">
        <v>10000</v>
      </c>
      <c r="R19" s="8" t="s">
        <v>264</v>
      </c>
      <c r="S19" s="69">
        <v>140</v>
      </c>
      <c r="T19" s="8" t="s">
        <v>265</v>
      </c>
      <c r="U19" s="8" t="s">
        <v>266</v>
      </c>
      <c r="V19" s="8" t="s">
        <v>267</v>
      </c>
      <c r="W19" s="8" t="s">
        <v>415</v>
      </c>
      <c r="Z19">
        <f t="shared" si="2"/>
        <v>5600</v>
      </c>
      <c r="AA19" s="109">
        <f t="shared" si="0"/>
        <v>56</v>
      </c>
    </row>
    <row r="20" spans="1:27">
      <c r="A20" s="8">
        <v>17</v>
      </c>
      <c r="B20" s="8" t="s">
        <v>53</v>
      </c>
      <c r="C20" s="8" t="s">
        <v>47</v>
      </c>
      <c r="D20" s="8" t="s">
        <v>54</v>
      </c>
      <c r="E20" s="8"/>
      <c r="F20" s="8">
        <v>50</v>
      </c>
      <c r="G20" s="8">
        <v>1</v>
      </c>
      <c r="H20" s="8">
        <v>10000</v>
      </c>
      <c r="I20" s="8">
        <v>2200</v>
      </c>
      <c r="J20" s="103">
        <v>0.01</v>
      </c>
      <c r="K20" s="8" t="b">
        <f t="shared" si="1"/>
        <v>0</v>
      </c>
      <c r="L20" s="135">
        <v>68</v>
      </c>
      <c r="M20" s="135"/>
      <c r="N20" s="135"/>
      <c r="O20" s="135"/>
      <c r="P20" s="135"/>
      <c r="Q20" s="8">
        <v>10000</v>
      </c>
      <c r="R20" s="8" t="s">
        <v>264</v>
      </c>
      <c r="S20" s="69">
        <v>140</v>
      </c>
      <c r="T20" s="8" t="s">
        <v>265</v>
      </c>
      <c r="U20" s="8" t="s">
        <v>266</v>
      </c>
      <c r="V20" s="8" t="s">
        <v>267</v>
      </c>
      <c r="W20" s="8" t="s">
        <v>415</v>
      </c>
      <c r="Z20">
        <f t="shared" si="2"/>
        <v>7800</v>
      </c>
      <c r="AA20" s="109">
        <f t="shared" si="0"/>
        <v>78</v>
      </c>
    </row>
    <row r="21" spans="1:27">
      <c r="A21" s="8">
        <v>18</v>
      </c>
      <c r="B21" s="1" t="s">
        <v>236</v>
      </c>
      <c r="C21" s="8" t="s">
        <v>7</v>
      </c>
      <c r="D21" s="8" t="s">
        <v>55</v>
      </c>
      <c r="E21" s="8"/>
      <c r="F21" s="8">
        <v>50</v>
      </c>
      <c r="G21" s="8">
        <v>1</v>
      </c>
      <c r="H21" s="8">
        <v>2500</v>
      </c>
      <c r="I21" s="8">
        <v>2080</v>
      </c>
      <c r="J21" s="103">
        <v>12.17</v>
      </c>
      <c r="K21" s="8" t="b">
        <f t="shared" si="1"/>
        <v>0</v>
      </c>
      <c r="L21" s="135">
        <v>30430</v>
      </c>
      <c r="M21" s="135"/>
      <c r="N21" s="135"/>
      <c r="O21" s="135"/>
      <c r="P21" s="135"/>
      <c r="Q21" s="8">
        <v>2500</v>
      </c>
      <c r="R21" s="8" t="s">
        <v>264</v>
      </c>
      <c r="S21" s="69">
        <v>172</v>
      </c>
      <c r="T21" s="8" t="s">
        <v>265</v>
      </c>
      <c r="U21" s="8" t="s">
        <v>266</v>
      </c>
      <c r="V21" s="8" t="s">
        <v>267</v>
      </c>
      <c r="W21" s="8" t="s">
        <v>415</v>
      </c>
      <c r="Z21">
        <f t="shared" si="2"/>
        <v>420</v>
      </c>
      <c r="AA21" s="109">
        <f t="shared" si="0"/>
        <v>5111.3999999999996</v>
      </c>
    </row>
    <row r="22" spans="1:27">
      <c r="A22" s="8">
        <v>19</v>
      </c>
      <c r="B22" s="8" t="s">
        <v>56</v>
      </c>
      <c r="C22" s="8" t="s">
        <v>57</v>
      </c>
      <c r="D22" s="8" t="s">
        <v>58</v>
      </c>
      <c r="E22" s="8"/>
      <c r="F22" s="8">
        <v>50</v>
      </c>
      <c r="G22" s="8">
        <v>3</v>
      </c>
      <c r="H22" s="8">
        <v>5000</v>
      </c>
      <c r="I22" s="8">
        <v>13200</v>
      </c>
      <c r="J22" s="103">
        <v>1.44</v>
      </c>
      <c r="K22" s="8" t="b">
        <f t="shared" si="1"/>
        <v>1</v>
      </c>
      <c r="L22" s="135">
        <v>7208</v>
      </c>
      <c r="M22" s="135">
        <f>ROUNDUP(I22/Q22,0)</f>
        <v>3</v>
      </c>
      <c r="N22" s="136">
        <f>H22*J22</f>
        <v>7200</v>
      </c>
      <c r="O22" s="136">
        <f>N22-L22</f>
        <v>-8</v>
      </c>
      <c r="P22" s="136">
        <f>M22*O22</f>
        <v>-24</v>
      </c>
      <c r="Q22" s="8">
        <v>5000</v>
      </c>
      <c r="R22" s="8" t="s">
        <v>264</v>
      </c>
      <c r="S22" s="69">
        <v>35</v>
      </c>
      <c r="T22" s="8" t="s">
        <v>265</v>
      </c>
      <c r="U22" s="8" t="s">
        <v>266</v>
      </c>
      <c r="V22" s="8" t="s">
        <v>267</v>
      </c>
      <c r="W22" s="8" t="s">
        <v>415</v>
      </c>
      <c r="Z22">
        <f t="shared" si="2"/>
        <v>-8200</v>
      </c>
      <c r="AA22" s="109">
        <f t="shared" si="0"/>
        <v>-11808</v>
      </c>
    </row>
    <row r="23" spans="1:27">
      <c r="A23" s="8">
        <v>20</v>
      </c>
      <c r="B23" s="8" t="s">
        <v>60</v>
      </c>
      <c r="C23" s="8" t="s">
        <v>61</v>
      </c>
      <c r="D23" s="8" t="s">
        <v>62</v>
      </c>
      <c r="E23" s="8"/>
      <c r="F23" s="8">
        <v>50</v>
      </c>
      <c r="G23" s="8">
        <v>1</v>
      </c>
      <c r="H23" s="8">
        <v>8000</v>
      </c>
      <c r="I23" s="8">
        <v>2200</v>
      </c>
      <c r="J23" s="137">
        <v>1.7424999999999999</v>
      </c>
      <c r="K23" s="8" t="b">
        <f t="shared" si="1"/>
        <v>0</v>
      </c>
      <c r="L23" s="136">
        <v>13940</v>
      </c>
      <c r="M23" s="136"/>
      <c r="N23" s="136"/>
      <c r="O23" s="136"/>
      <c r="P23" s="136"/>
      <c r="Q23" s="8">
        <v>8000</v>
      </c>
      <c r="R23" s="8" t="s">
        <v>264</v>
      </c>
      <c r="S23" s="69">
        <v>105</v>
      </c>
      <c r="T23" s="8" t="s">
        <v>265</v>
      </c>
      <c r="U23" s="8" t="s">
        <v>266</v>
      </c>
      <c r="V23" s="8" t="s">
        <v>267</v>
      </c>
      <c r="W23" s="8" t="s">
        <v>415</v>
      </c>
      <c r="Z23">
        <f t="shared" si="2"/>
        <v>5800</v>
      </c>
      <c r="AA23" s="109">
        <f t="shared" si="0"/>
        <v>10106.5</v>
      </c>
    </row>
    <row r="24" spans="1:27">
      <c r="A24" s="8">
        <v>21</v>
      </c>
      <c r="B24" s="8" t="s">
        <v>64</v>
      </c>
      <c r="C24" s="8" t="s">
        <v>65</v>
      </c>
      <c r="D24" s="8" t="s">
        <v>66</v>
      </c>
      <c r="E24" s="8"/>
      <c r="F24" s="8">
        <v>50</v>
      </c>
      <c r="G24" s="8">
        <v>1</v>
      </c>
      <c r="H24" s="8">
        <v>1000</v>
      </c>
      <c r="I24" s="8">
        <v>6600</v>
      </c>
      <c r="J24" s="103">
        <v>2</v>
      </c>
      <c r="K24" s="8" t="b">
        <f t="shared" si="1"/>
        <v>1</v>
      </c>
      <c r="L24" s="135">
        <v>2000</v>
      </c>
      <c r="M24" s="135">
        <f>ROUNDUP(I24/Q24,0)</f>
        <v>7</v>
      </c>
      <c r="N24" s="136">
        <f>H24*J24</f>
        <v>2000</v>
      </c>
      <c r="O24" s="136">
        <f>N24-L24</f>
        <v>0</v>
      </c>
      <c r="P24" s="136">
        <f>M24*O24</f>
        <v>0</v>
      </c>
      <c r="Q24" s="8">
        <v>1000</v>
      </c>
      <c r="R24" s="8" t="s">
        <v>264</v>
      </c>
      <c r="S24" s="69">
        <v>42</v>
      </c>
      <c r="T24" s="8" t="s">
        <v>265</v>
      </c>
      <c r="U24" s="8" t="s">
        <v>266</v>
      </c>
      <c r="V24" s="8" t="s">
        <v>267</v>
      </c>
      <c r="W24" s="8" t="s">
        <v>415</v>
      </c>
      <c r="Z24">
        <f t="shared" si="2"/>
        <v>-5600</v>
      </c>
      <c r="AA24" s="109">
        <f t="shared" si="0"/>
        <v>-11200</v>
      </c>
    </row>
    <row r="25" spans="1:27">
      <c r="A25" s="8">
        <v>22</v>
      </c>
      <c r="B25" s="8" t="s">
        <v>68</v>
      </c>
      <c r="C25" s="8" t="s">
        <v>69</v>
      </c>
      <c r="D25" s="8" t="s">
        <v>70</v>
      </c>
      <c r="E25" s="8"/>
      <c r="F25" s="8">
        <v>50</v>
      </c>
      <c r="G25" s="8">
        <v>1</v>
      </c>
      <c r="H25" s="8">
        <v>3000</v>
      </c>
      <c r="I25" s="8">
        <v>2200</v>
      </c>
      <c r="J25" s="103">
        <v>0.44</v>
      </c>
      <c r="K25" s="8" t="b">
        <f t="shared" si="1"/>
        <v>0</v>
      </c>
      <c r="L25" s="135">
        <v>1314</v>
      </c>
      <c r="M25" s="135"/>
      <c r="N25" s="135"/>
      <c r="O25" s="135"/>
      <c r="P25" s="135"/>
      <c r="Q25" s="8">
        <v>3000</v>
      </c>
      <c r="R25" s="8" t="s">
        <v>264</v>
      </c>
      <c r="S25" s="69">
        <v>70</v>
      </c>
      <c r="T25" s="8" t="s">
        <v>265</v>
      </c>
      <c r="U25" s="8" t="s">
        <v>266</v>
      </c>
      <c r="V25" s="8" t="s">
        <v>267</v>
      </c>
      <c r="W25" s="8" t="s">
        <v>415</v>
      </c>
      <c r="Z25">
        <f t="shared" si="2"/>
        <v>800</v>
      </c>
      <c r="AA25" s="109">
        <f t="shared" si="0"/>
        <v>352</v>
      </c>
    </row>
    <row r="26" spans="1:27">
      <c r="A26" s="8">
        <v>23</v>
      </c>
      <c r="B26" s="8" t="s">
        <v>72</v>
      </c>
      <c r="C26" s="8" t="s">
        <v>30</v>
      </c>
      <c r="D26" s="8" t="s">
        <v>73</v>
      </c>
      <c r="E26" s="8"/>
      <c r="F26" s="8">
        <v>50</v>
      </c>
      <c r="G26" s="8">
        <v>1</v>
      </c>
      <c r="H26" s="8">
        <v>10000</v>
      </c>
      <c r="I26" s="8">
        <v>2200</v>
      </c>
      <c r="J26" s="103">
        <v>0.02</v>
      </c>
      <c r="K26" s="8" t="b">
        <f t="shared" si="1"/>
        <v>0</v>
      </c>
      <c r="L26" s="135">
        <v>238</v>
      </c>
      <c r="M26" s="135"/>
      <c r="N26" s="135"/>
      <c r="O26" s="135"/>
      <c r="P26" s="135"/>
      <c r="Q26" s="8">
        <v>10000</v>
      </c>
      <c r="R26" s="8" t="s">
        <v>264</v>
      </c>
      <c r="S26" s="69">
        <v>210</v>
      </c>
      <c r="T26" s="8" t="s">
        <v>265</v>
      </c>
      <c r="U26" s="8" t="s">
        <v>266</v>
      </c>
      <c r="V26" s="8" t="s">
        <v>267</v>
      </c>
      <c r="W26" s="8" t="s">
        <v>415</v>
      </c>
      <c r="Z26">
        <f t="shared" si="2"/>
        <v>7800</v>
      </c>
      <c r="AA26" s="109">
        <f t="shared" si="0"/>
        <v>156</v>
      </c>
    </row>
    <row r="27" spans="1:27">
      <c r="A27" s="8">
        <v>24</v>
      </c>
      <c r="B27" s="8" t="s">
        <v>74</v>
      </c>
      <c r="C27" s="8" t="s">
        <v>30</v>
      </c>
      <c r="D27" s="8" t="s">
        <v>75</v>
      </c>
      <c r="E27" s="8"/>
      <c r="F27" s="8">
        <v>50</v>
      </c>
      <c r="G27" s="8">
        <v>1</v>
      </c>
      <c r="H27" s="8">
        <v>10000</v>
      </c>
      <c r="I27" s="8">
        <v>2200</v>
      </c>
      <c r="J27" s="103">
        <v>0.09</v>
      </c>
      <c r="K27" s="8" t="b">
        <f t="shared" si="1"/>
        <v>0</v>
      </c>
      <c r="L27" s="135">
        <v>935</v>
      </c>
      <c r="M27" s="135"/>
      <c r="N27" s="135"/>
      <c r="O27" s="135"/>
      <c r="P27" s="135"/>
      <c r="Q27" s="8">
        <v>10000</v>
      </c>
      <c r="R27" s="8" t="s">
        <v>264</v>
      </c>
      <c r="S27" s="69">
        <v>168</v>
      </c>
      <c r="T27" s="8" t="s">
        <v>265</v>
      </c>
      <c r="U27" s="8" t="s">
        <v>266</v>
      </c>
      <c r="V27" s="8" t="s">
        <v>267</v>
      </c>
      <c r="W27" s="8" t="s">
        <v>415</v>
      </c>
      <c r="Z27">
        <f t="shared" si="2"/>
        <v>7800</v>
      </c>
      <c r="AA27" s="109">
        <f t="shared" si="0"/>
        <v>702</v>
      </c>
    </row>
    <row r="28" spans="1:27">
      <c r="A28" s="8">
        <v>25</v>
      </c>
      <c r="B28" s="8" t="s">
        <v>76</v>
      </c>
      <c r="C28" s="8" t="s">
        <v>30</v>
      </c>
      <c r="D28" s="8" t="s">
        <v>77</v>
      </c>
      <c r="E28" s="8"/>
      <c r="F28" s="8">
        <v>50</v>
      </c>
      <c r="G28" s="8">
        <v>4</v>
      </c>
      <c r="H28" s="8">
        <v>10000</v>
      </c>
      <c r="I28" s="8">
        <v>8800</v>
      </c>
      <c r="J28" s="103">
        <v>0.13</v>
      </c>
      <c r="K28" s="8" t="b">
        <f t="shared" si="1"/>
        <v>0</v>
      </c>
      <c r="L28" s="135">
        <v>1275</v>
      </c>
      <c r="M28" s="135"/>
      <c r="N28" s="135"/>
      <c r="O28" s="135"/>
      <c r="P28" s="135"/>
      <c r="Q28" s="8">
        <v>10000</v>
      </c>
      <c r="R28" s="8" t="s">
        <v>264</v>
      </c>
      <c r="S28" s="69">
        <v>168</v>
      </c>
      <c r="T28" s="8" t="s">
        <v>265</v>
      </c>
      <c r="U28" s="8" t="s">
        <v>266</v>
      </c>
      <c r="V28" s="8" t="s">
        <v>267</v>
      </c>
      <c r="W28" s="8" t="s">
        <v>415</v>
      </c>
      <c r="Z28">
        <f t="shared" si="2"/>
        <v>1200</v>
      </c>
      <c r="AA28" s="109">
        <f t="shared" si="0"/>
        <v>156</v>
      </c>
    </row>
    <row r="29" spans="1:27">
      <c r="A29" s="8">
        <v>26</v>
      </c>
      <c r="B29" s="8" t="s">
        <v>78</v>
      </c>
      <c r="C29" s="8" t="s">
        <v>30</v>
      </c>
      <c r="D29" s="8" t="s">
        <v>79</v>
      </c>
      <c r="E29" s="8"/>
      <c r="F29" s="8">
        <v>50</v>
      </c>
      <c r="G29" s="8">
        <v>1</v>
      </c>
      <c r="H29" s="8">
        <v>10000</v>
      </c>
      <c r="I29" s="8">
        <v>2200</v>
      </c>
      <c r="J29" s="103">
        <v>0.05</v>
      </c>
      <c r="K29" s="8" t="b">
        <f t="shared" si="1"/>
        <v>0</v>
      </c>
      <c r="L29" s="135">
        <v>510</v>
      </c>
      <c r="M29" s="135"/>
      <c r="N29" s="135"/>
      <c r="O29" s="135"/>
      <c r="P29" s="135"/>
      <c r="Q29" s="8">
        <v>10000</v>
      </c>
      <c r="R29" s="8" t="s">
        <v>264</v>
      </c>
      <c r="S29" s="69">
        <v>252</v>
      </c>
      <c r="T29" s="8" t="s">
        <v>265</v>
      </c>
      <c r="U29" s="8" t="s">
        <v>266</v>
      </c>
      <c r="V29" s="8" t="s">
        <v>267</v>
      </c>
      <c r="W29" s="8" t="s">
        <v>415</v>
      </c>
      <c r="Z29">
        <f t="shared" si="2"/>
        <v>7800</v>
      </c>
      <c r="AA29" s="109">
        <f t="shared" si="0"/>
        <v>390</v>
      </c>
    </row>
    <row r="30" spans="1:27">
      <c r="A30" s="8">
        <v>27</v>
      </c>
      <c r="B30" s="8" t="s">
        <v>252</v>
      </c>
      <c r="C30" s="8" t="s">
        <v>3</v>
      </c>
      <c r="D30" s="8" t="s">
        <v>80</v>
      </c>
      <c r="E30" s="8"/>
      <c r="F30" s="8">
        <v>50</v>
      </c>
      <c r="G30" s="8">
        <v>2</v>
      </c>
      <c r="H30" s="8">
        <v>15000</v>
      </c>
      <c r="I30" s="8">
        <v>4400</v>
      </c>
      <c r="J30" s="104">
        <f>L30/H30</f>
        <v>3.3999999999999998E-3</v>
      </c>
      <c r="K30" s="8" t="b">
        <f t="shared" si="1"/>
        <v>0</v>
      </c>
      <c r="L30" s="135">
        <v>51</v>
      </c>
      <c r="M30" s="135"/>
      <c r="N30" s="135"/>
      <c r="O30" s="135"/>
      <c r="P30" s="135"/>
      <c r="Q30" s="8">
        <v>15000</v>
      </c>
      <c r="R30" s="8" t="s">
        <v>264</v>
      </c>
      <c r="S30" s="69">
        <v>98</v>
      </c>
      <c r="T30" s="8" t="s">
        <v>265</v>
      </c>
      <c r="U30" s="8" t="s">
        <v>266</v>
      </c>
      <c r="V30" s="8" t="s">
        <v>267</v>
      </c>
      <c r="W30" s="8" t="s">
        <v>415</v>
      </c>
      <c r="Z30">
        <f t="shared" si="2"/>
        <v>10600</v>
      </c>
      <c r="AA30" s="109">
        <f t="shared" si="0"/>
        <v>36.04</v>
      </c>
    </row>
    <row r="31" spans="1:27">
      <c r="A31" s="8">
        <v>28</v>
      </c>
      <c r="B31" s="8" t="s">
        <v>12</v>
      </c>
      <c r="C31" s="8" t="s">
        <v>3</v>
      </c>
      <c r="D31" s="8" t="s">
        <v>13</v>
      </c>
      <c r="E31" s="8"/>
      <c r="F31" s="8">
        <v>50</v>
      </c>
      <c r="G31" s="8">
        <v>7</v>
      </c>
      <c r="H31" s="8">
        <v>10000</v>
      </c>
      <c r="I31" s="8">
        <v>22000</v>
      </c>
      <c r="J31" s="103">
        <v>0.08</v>
      </c>
      <c r="K31" s="8" t="b">
        <f t="shared" si="1"/>
        <v>1</v>
      </c>
      <c r="L31" s="135">
        <v>816</v>
      </c>
      <c r="M31" s="135">
        <f>ROUNDUP(I31/Q31,0)</f>
        <v>3</v>
      </c>
      <c r="N31" s="136">
        <f>H31*J31</f>
        <v>800</v>
      </c>
      <c r="O31" s="136">
        <f>N31-L31</f>
        <v>-16</v>
      </c>
      <c r="P31" s="136">
        <f>M31*O31</f>
        <v>-48</v>
      </c>
      <c r="Q31" s="8">
        <v>10000</v>
      </c>
      <c r="R31" s="8" t="s">
        <v>264</v>
      </c>
      <c r="S31" s="69">
        <v>70</v>
      </c>
      <c r="T31" s="8" t="s">
        <v>265</v>
      </c>
      <c r="U31" s="8" t="s">
        <v>266</v>
      </c>
      <c r="V31" s="8" t="s">
        <v>267</v>
      </c>
      <c r="W31" s="8" t="s">
        <v>415</v>
      </c>
      <c r="Z31">
        <f t="shared" si="2"/>
        <v>-12000</v>
      </c>
      <c r="AA31" s="109">
        <f t="shared" si="0"/>
        <v>-960</v>
      </c>
    </row>
    <row r="32" spans="1:27">
      <c r="A32" s="8">
        <v>29</v>
      </c>
      <c r="B32" s="8" t="s">
        <v>82</v>
      </c>
      <c r="C32" s="8" t="s">
        <v>3</v>
      </c>
      <c r="D32" s="8" t="s">
        <v>83</v>
      </c>
      <c r="E32" s="8"/>
      <c r="F32" s="8">
        <v>50</v>
      </c>
      <c r="G32" s="8">
        <v>3</v>
      </c>
      <c r="H32" s="8">
        <v>50000</v>
      </c>
      <c r="I32" s="8">
        <v>6600</v>
      </c>
      <c r="J32" s="103">
        <v>0.1</v>
      </c>
      <c r="K32" s="8" t="b">
        <f t="shared" si="1"/>
        <v>0</v>
      </c>
      <c r="L32" s="135">
        <v>4930</v>
      </c>
      <c r="M32" s="135"/>
      <c r="N32" s="135"/>
      <c r="O32" s="135"/>
      <c r="P32" s="135"/>
      <c r="Q32" s="8">
        <v>50000</v>
      </c>
      <c r="R32" s="8" t="s">
        <v>264</v>
      </c>
      <c r="S32" s="69">
        <v>134</v>
      </c>
      <c r="T32" s="8" t="s">
        <v>265</v>
      </c>
      <c r="U32" s="8" t="s">
        <v>266</v>
      </c>
      <c r="V32" s="8" t="s">
        <v>267</v>
      </c>
      <c r="W32" s="8" t="s">
        <v>415</v>
      </c>
      <c r="Z32">
        <f t="shared" si="2"/>
        <v>43400</v>
      </c>
      <c r="AA32" s="109">
        <f t="shared" si="0"/>
        <v>4340</v>
      </c>
    </row>
    <row r="33" spans="1:27">
      <c r="A33" s="8">
        <v>30</v>
      </c>
      <c r="B33" s="8" t="s">
        <v>84</v>
      </c>
      <c r="C33" s="8" t="s">
        <v>3</v>
      </c>
      <c r="D33" s="8" t="s">
        <v>85</v>
      </c>
      <c r="E33" s="8"/>
      <c r="F33" s="8">
        <v>50</v>
      </c>
      <c r="G33" s="8">
        <v>7</v>
      </c>
      <c r="H33" s="8">
        <v>50000</v>
      </c>
      <c r="I33" s="8">
        <v>15400</v>
      </c>
      <c r="J33" s="103">
        <v>0.01</v>
      </c>
      <c r="K33" s="8" t="b">
        <f t="shared" si="1"/>
        <v>0</v>
      </c>
      <c r="L33" s="135">
        <v>340</v>
      </c>
      <c r="M33" s="135"/>
      <c r="N33" s="135"/>
      <c r="O33" s="135"/>
      <c r="P33" s="135"/>
      <c r="Q33" s="8">
        <v>50000</v>
      </c>
      <c r="R33" s="8" t="s">
        <v>264</v>
      </c>
      <c r="S33" s="69">
        <v>98</v>
      </c>
      <c r="T33" s="8" t="s">
        <v>265</v>
      </c>
      <c r="U33" s="8" t="s">
        <v>266</v>
      </c>
      <c r="V33" s="8" t="s">
        <v>267</v>
      </c>
      <c r="W33" s="8" t="s">
        <v>415</v>
      </c>
      <c r="Z33">
        <f t="shared" si="2"/>
        <v>34600</v>
      </c>
      <c r="AA33" s="109">
        <f t="shared" si="0"/>
        <v>346</v>
      </c>
    </row>
    <row r="34" spans="1:27">
      <c r="A34" s="8">
        <v>31</v>
      </c>
      <c r="B34" s="8" t="s">
        <v>87</v>
      </c>
      <c r="C34" s="8" t="s">
        <v>3</v>
      </c>
      <c r="D34" s="8" t="s">
        <v>88</v>
      </c>
      <c r="E34" s="8"/>
      <c r="F34" s="8">
        <v>50</v>
      </c>
      <c r="G34" s="8">
        <v>1</v>
      </c>
      <c r="H34" s="8">
        <v>10000</v>
      </c>
      <c r="I34" s="8">
        <v>2200</v>
      </c>
      <c r="J34" s="103">
        <v>0.25</v>
      </c>
      <c r="K34" s="8" t="b">
        <f t="shared" si="1"/>
        <v>0</v>
      </c>
      <c r="L34" s="135">
        <v>2499</v>
      </c>
      <c r="M34" s="135"/>
      <c r="N34" s="135"/>
      <c r="O34" s="135"/>
      <c r="P34" s="135"/>
      <c r="Q34" s="8">
        <v>10000</v>
      </c>
      <c r="R34" s="8" t="s">
        <v>264</v>
      </c>
      <c r="S34" s="69">
        <v>112</v>
      </c>
      <c r="T34" s="8" t="s">
        <v>265</v>
      </c>
      <c r="U34" s="8" t="s">
        <v>266</v>
      </c>
      <c r="V34" s="8" t="s">
        <v>267</v>
      </c>
      <c r="W34" s="8" t="s">
        <v>415</v>
      </c>
      <c r="Z34">
        <f t="shared" si="2"/>
        <v>7800</v>
      </c>
      <c r="AA34" s="109">
        <f t="shared" si="0"/>
        <v>1950</v>
      </c>
    </row>
    <row r="35" spans="1:27">
      <c r="A35" s="8">
        <v>32</v>
      </c>
      <c r="B35" s="8" t="s">
        <v>90</v>
      </c>
      <c r="C35" s="8" t="s">
        <v>3</v>
      </c>
      <c r="D35" s="8" t="s">
        <v>91</v>
      </c>
      <c r="E35" s="8"/>
      <c r="F35" s="8">
        <v>50</v>
      </c>
      <c r="G35" s="8">
        <v>1</v>
      </c>
      <c r="H35" s="8">
        <v>15000</v>
      </c>
      <c r="I35" s="8">
        <v>2200</v>
      </c>
      <c r="J35" s="104">
        <f>L35/H35</f>
        <v>3.3999999999999998E-3</v>
      </c>
      <c r="K35" s="8" t="b">
        <f t="shared" si="1"/>
        <v>0</v>
      </c>
      <c r="L35" s="135">
        <v>51</v>
      </c>
      <c r="M35" s="135"/>
      <c r="N35" s="135"/>
      <c r="O35" s="135"/>
      <c r="P35" s="135"/>
      <c r="Q35" s="8">
        <v>15000</v>
      </c>
      <c r="R35" s="8" t="s">
        <v>264</v>
      </c>
      <c r="S35" s="69">
        <v>98</v>
      </c>
      <c r="T35" s="8" t="s">
        <v>265</v>
      </c>
      <c r="U35" s="8" t="s">
        <v>266</v>
      </c>
      <c r="V35" s="8" t="s">
        <v>267</v>
      </c>
      <c r="W35" s="8" t="s">
        <v>415</v>
      </c>
      <c r="Z35">
        <f t="shared" si="2"/>
        <v>12800</v>
      </c>
      <c r="AA35" s="109">
        <f t="shared" si="0"/>
        <v>43.519999999999996</v>
      </c>
    </row>
    <row r="36" spans="1:27">
      <c r="A36" s="8">
        <v>33</v>
      </c>
      <c r="B36" s="8" t="s">
        <v>93</v>
      </c>
      <c r="C36" s="8" t="s">
        <v>94</v>
      </c>
      <c r="D36" s="8" t="s">
        <v>95</v>
      </c>
      <c r="E36" s="15" t="s">
        <v>322</v>
      </c>
      <c r="F36" s="8">
        <v>50</v>
      </c>
      <c r="G36" s="8">
        <v>14</v>
      </c>
      <c r="H36" s="8">
        <v>50000</v>
      </c>
      <c r="I36" s="8">
        <v>22000</v>
      </c>
      <c r="J36" s="103">
        <v>0.02</v>
      </c>
      <c r="K36" s="8" t="b">
        <f t="shared" si="1"/>
        <v>0</v>
      </c>
      <c r="L36" s="135">
        <v>935</v>
      </c>
      <c r="M36" s="135"/>
      <c r="N36" s="135"/>
      <c r="O36" s="135"/>
      <c r="P36" s="135"/>
      <c r="Q36" s="8">
        <v>50000</v>
      </c>
      <c r="R36" s="8" t="s">
        <v>264</v>
      </c>
      <c r="S36" s="69">
        <v>252</v>
      </c>
      <c r="T36" s="8" t="s">
        <v>265</v>
      </c>
      <c r="U36" s="8" t="s">
        <v>266</v>
      </c>
      <c r="V36" s="8" t="s">
        <v>267</v>
      </c>
      <c r="W36" s="8" t="s">
        <v>415</v>
      </c>
      <c r="Z36">
        <f t="shared" si="2"/>
        <v>28000</v>
      </c>
      <c r="AA36" s="109">
        <f t="shared" ref="AA36:AA67" si="7">Z36*J36</f>
        <v>560</v>
      </c>
    </row>
    <row r="37" spans="1:27">
      <c r="A37" s="8">
        <v>34</v>
      </c>
      <c r="B37" s="8" t="s">
        <v>97</v>
      </c>
      <c r="C37" s="8" t="s">
        <v>26</v>
      </c>
      <c r="D37" s="8" t="s">
        <v>98</v>
      </c>
      <c r="E37" s="8"/>
      <c r="F37" s="8">
        <v>50</v>
      </c>
      <c r="G37" s="8">
        <v>7</v>
      </c>
      <c r="H37" s="8">
        <v>4000</v>
      </c>
      <c r="I37" s="8">
        <v>61600</v>
      </c>
      <c r="J37" s="103">
        <v>0.28000000000000003</v>
      </c>
      <c r="K37" s="8" t="b">
        <f t="shared" si="1"/>
        <v>1</v>
      </c>
      <c r="L37" s="135">
        <v>1128.8</v>
      </c>
      <c r="M37" s="135">
        <f>ROUNDUP(I37/Q37,0)</f>
        <v>16</v>
      </c>
      <c r="N37" s="136">
        <f>H37*J37</f>
        <v>1120</v>
      </c>
      <c r="O37" s="136">
        <f>N37-L37</f>
        <v>-8.7999999999999545</v>
      </c>
      <c r="P37" s="136">
        <f>M37*O37</f>
        <v>-140.79999999999927</v>
      </c>
      <c r="Q37" s="8">
        <v>4000</v>
      </c>
      <c r="R37" s="8" t="s">
        <v>264</v>
      </c>
      <c r="S37" s="69">
        <v>142</v>
      </c>
      <c r="T37" s="8" t="s">
        <v>265</v>
      </c>
      <c r="U37" s="8" t="s">
        <v>266</v>
      </c>
      <c r="V37" s="8" t="s">
        <v>267</v>
      </c>
      <c r="W37" s="8" t="s">
        <v>415</v>
      </c>
      <c r="Z37">
        <f t="shared" si="2"/>
        <v>-57600</v>
      </c>
      <c r="AA37" s="109">
        <f t="shared" si="7"/>
        <v>-16128.000000000002</v>
      </c>
    </row>
    <row r="38" spans="1:27">
      <c r="A38" s="8">
        <v>35</v>
      </c>
      <c r="B38" s="8" t="s">
        <v>100</v>
      </c>
      <c r="C38" s="8" t="s">
        <v>3</v>
      </c>
      <c r="D38" s="8" t="s">
        <v>101</v>
      </c>
      <c r="E38" s="8"/>
      <c r="F38" s="8">
        <v>50</v>
      </c>
      <c r="G38" s="8">
        <v>3</v>
      </c>
      <c r="H38" s="8">
        <v>15000</v>
      </c>
      <c r="I38" s="8">
        <v>6600</v>
      </c>
      <c r="J38" s="103">
        <v>0.11</v>
      </c>
      <c r="K38" s="8" t="b">
        <f t="shared" si="1"/>
        <v>0</v>
      </c>
      <c r="L38" s="135">
        <v>1683</v>
      </c>
      <c r="M38" s="135"/>
      <c r="N38" s="135"/>
      <c r="O38" s="135"/>
      <c r="P38" s="135"/>
      <c r="Q38" s="8">
        <v>15000</v>
      </c>
      <c r="R38" s="8" t="s">
        <v>264</v>
      </c>
      <c r="S38" s="69">
        <v>112</v>
      </c>
      <c r="T38" s="8" t="s">
        <v>265</v>
      </c>
      <c r="U38" s="8" t="s">
        <v>266</v>
      </c>
      <c r="V38" s="8" t="s">
        <v>267</v>
      </c>
      <c r="W38" s="8" t="s">
        <v>415</v>
      </c>
      <c r="Z38">
        <f t="shared" si="2"/>
        <v>8400</v>
      </c>
      <c r="AA38" s="109">
        <f t="shared" si="7"/>
        <v>924</v>
      </c>
    </row>
    <row r="39" spans="1:27">
      <c r="A39" s="8">
        <v>36</v>
      </c>
      <c r="B39" s="8" t="s">
        <v>103</v>
      </c>
      <c r="C39" s="8" t="s">
        <v>3</v>
      </c>
      <c r="D39" s="8" t="s">
        <v>104</v>
      </c>
      <c r="E39" s="8"/>
      <c r="F39" s="8">
        <v>50</v>
      </c>
      <c r="G39" s="8">
        <v>1</v>
      </c>
      <c r="H39" s="8">
        <v>15000</v>
      </c>
      <c r="I39" s="8">
        <v>2200</v>
      </c>
      <c r="J39" s="104">
        <f>L39/H39</f>
        <v>3.3999999999999998E-3</v>
      </c>
      <c r="K39" s="8" t="b">
        <f t="shared" si="1"/>
        <v>0</v>
      </c>
      <c r="L39" s="135">
        <v>51</v>
      </c>
      <c r="M39" s="135"/>
      <c r="N39" s="135"/>
      <c r="O39" s="135"/>
      <c r="P39" s="135"/>
      <c r="Q39" s="8">
        <v>15000</v>
      </c>
      <c r="R39" s="8" t="s">
        <v>264</v>
      </c>
      <c r="S39" s="69">
        <v>98</v>
      </c>
      <c r="T39" s="8" t="s">
        <v>265</v>
      </c>
      <c r="U39" s="8" t="s">
        <v>266</v>
      </c>
      <c r="V39" s="8" t="s">
        <v>267</v>
      </c>
      <c r="W39" s="8" t="s">
        <v>415</v>
      </c>
      <c r="Z39">
        <f t="shared" si="2"/>
        <v>12800</v>
      </c>
      <c r="AA39" s="109">
        <f t="shared" si="7"/>
        <v>43.519999999999996</v>
      </c>
    </row>
    <row r="40" spans="1:27">
      <c r="A40" s="8">
        <v>37</v>
      </c>
      <c r="B40" s="8" t="s">
        <v>106</v>
      </c>
      <c r="C40" s="8" t="s">
        <v>3</v>
      </c>
      <c r="D40" s="8" t="s">
        <v>107</v>
      </c>
      <c r="E40" s="8"/>
      <c r="F40" s="8">
        <v>50</v>
      </c>
      <c r="G40" s="8">
        <v>5</v>
      </c>
      <c r="H40" s="8">
        <v>15000</v>
      </c>
      <c r="I40" s="8">
        <v>4400</v>
      </c>
      <c r="J40" s="103">
        <v>0.01</v>
      </c>
      <c r="K40" s="8" t="b">
        <f t="shared" si="1"/>
        <v>0</v>
      </c>
      <c r="L40" s="135">
        <v>127.5</v>
      </c>
      <c r="M40" s="135"/>
      <c r="N40" s="135"/>
      <c r="O40" s="135"/>
      <c r="P40" s="135"/>
      <c r="Q40" s="8">
        <v>15000</v>
      </c>
      <c r="R40" s="8" t="s">
        <v>264</v>
      </c>
      <c r="S40" s="69">
        <v>98</v>
      </c>
      <c r="T40" s="8" t="s">
        <v>265</v>
      </c>
      <c r="U40" s="8" t="s">
        <v>266</v>
      </c>
      <c r="V40" s="8" t="s">
        <v>267</v>
      </c>
      <c r="W40" s="8" t="s">
        <v>415</v>
      </c>
      <c r="Z40">
        <f t="shared" si="2"/>
        <v>10600</v>
      </c>
      <c r="AA40" s="109">
        <f t="shared" si="7"/>
        <v>106</v>
      </c>
    </row>
    <row r="41" spans="1:27">
      <c r="A41" s="8">
        <v>38</v>
      </c>
      <c r="B41" s="8" t="s">
        <v>109</v>
      </c>
      <c r="C41" s="8" t="s">
        <v>30</v>
      </c>
      <c r="D41" s="8" t="s">
        <v>110</v>
      </c>
      <c r="E41" s="8"/>
      <c r="F41" s="8">
        <v>50</v>
      </c>
      <c r="G41" s="8">
        <v>1</v>
      </c>
      <c r="H41" s="8">
        <v>10000</v>
      </c>
      <c r="I41" s="8">
        <v>2200</v>
      </c>
      <c r="J41" s="103">
        <v>0.04</v>
      </c>
      <c r="K41" s="8" t="b">
        <f t="shared" si="1"/>
        <v>0</v>
      </c>
      <c r="L41" s="135">
        <v>442</v>
      </c>
      <c r="M41" s="135"/>
      <c r="N41" s="135"/>
      <c r="O41" s="135"/>
      <c r="P41" s="135"/>
      <c r="Q41" s="8">
        <v>10000</v>
      </c>
      <c r="R41" s="8" t="s">
        <v>264</v>
      </c>
      <c r="S41" s="69">
        <v>196</v>
      </c>
      <c r="T41" s="8" t="s">
        <v>265</v>
      </c>
      <c r="U41" s="8" t="s">
        <v>266</v>
      </c>
      <c r="V41" s="8" t="s">
        <v>267</v>
      </c>
      <c r="W41" s="8" t="s">
        <v>415</v>
      </c>
      <c r="Z41">
        <f t="shared" si="2"/>
        <v>7800</v>
      </c>
      <c r="AA41" s="109">
        <f t="shared" si="7"/>
        <v>312</v>
      </c>
    </row>
    <row r="42" spans="1:27">
      <c r="A42" s="8">
        <v>39</v>
      </c>
      <c r="B42" s="8" t="s">
        <v>111</v>
      </c>
      <c r="C42" s="8" t="s">
        <v>30</v>
      </c>
      <c r="D42" s="8" t="s">
        <v>112</v>
      </c>
      <c r="E42" s="8"/>
      <c r="F42" s="8">
        <v>50</v>
      </c>
      <c r="G42" s="8">
        <v>1</v>
      </c>
      <c r="H42" s="8">
        <v>15000</v>
      </c>
      <c r="I42" s="8">
        <v>2200</v>
      </c>
      <c r="J42" s="103">
        <v>0.02</v>
      </c>
      <c r="K42" s="8" t="b">
        <f t="shared" si="1"/>
        <v>0</v>
      </c>
      <c r="L42" s="135">
        <v>306</v>
      </c>
      <c r="M42" s="135"/>
      <c r="N42" s="135"/>
      <c r="O42" s="135"/>
      <c r="P42" s="135"/>
      <c r="Q42" s="8">
        <v>15000</v>
      </c>
      <c r="R42" s="8" t="s">
        <v>264</v>
      </c>
      <c r="S42" s="69">
        <v>98</v>
      </c>
      <c r="T42" s="8" t="s">
        <v>265</v>
      </c>
      <c r="U42" s="8" t="s">
        <v>266</v>
      </c>
      <c r="V42" s="8" t="s">
        <v>267</v>
      </c>
      <c r="W42" s="8" t="s">
        <v>415</v>
      </c>
      <c r="Z42">
        <f t="shared" si="2"/>
        <v>12800</v>
      </c>
      <c r="AA42" s="109">
        <f t="shared" si="7"/>
        <v>256</v>
      </c>
    </row>
    <row r="43" spans="1:27">
      <c r="A43" s="8">
        <v>40</v>
      </c>
      <c r="B43" s="8" t="s">
        <v>113</v>
      </c>
      <c r="C43" s="8" t="s">
        <v>114</v>
      </c>
      <c r="D43" s="8" t="s">
        <v>115</v>
      </c>
      <c r="E43" s="8"/>
      <c r="F43" s="8">
        <v>50</v>
      </c>
      <c r="G43" s="8">
        <v>1</v>
      </c>
      <c r="H43" s="8">
        <v>10000</v>
      </c>
      <c r="I43" s="8">
        <v>2200</v>
      </c>
      <c r="J43" s="103">
        <v>0.09</v>
      </c>
      <c r="K43" s="8" t="b">
        <f t="shared" si="1"/>
        <v>0</v>
      </c>
      <c r="L43" s="135">
        <v>850</v>
      </c>
      <c r="M43" s="135"/>
      <c r="N43" s="135"/>
      <c r="O43" s="135"/>
      <c r="P43" s="135"/>
      <c r="Q43" s="8">
        <v>10000</v>
      </c>
      <c r="R43" s="8" t="s">
        <v>264</v>
      </c>
      <c r="S43" s="69">
        <v>84</v>
      </c>
      <c r="T43" s="8" t="s">
        <v>265</v>
      </c>
      <c r="U43" s="8" t="s">
        <v>266</v>
      </c>
      <c r="V43" s="8" t="s">
        <v>267</v>
      </c>
      <c r="W43" s="8" t="s">
        <v>415</v>
      </c>
      <c r="Z43">
        <f t="shared" si="2"/>
        <v>7800</v>
      </c>
      <c r="AA43" s="109">
        <f t="shared" si="7"/>
        <v>702</v>
      </c>
    </row>
    <row r="44" spans="1:27">
      <c r="A44" s="8">
        <v>41</v>
      </c>
      <c r="B44" s="8" t="s">
        <v>117</v>
      </c>
      <c r="C44" s="8" t="s">
        <v>30</v>
      </c>
      <c r="D44" s="8" t="s">
        <v>23</v>
      </c>
      <c r="E44" s="8"/>
      <c r="F44" s="8">
        <v>50</v>
      </c>
      <c r="G44" s="8">
        <v>1</v>
      </c>
      <c r="H44" s="8">
        <v>15000</v>
      </c>
      <c r="I44" s="8">
        <v>2200</v>
      </c>
      <c r="J44" s="103">
        <v>0.02</v>
      </c>
      <c r="K44" s="8" t="b">
        <f t="shared" si="1"/>
        <v>0</v>
      </c>
      <c r="L44" s="135">
        <v>229.5</v>
      </c>
      <c r="M44" s="135"/>
      <c r="N44" s="135"/>
      <c r="O44" s="135"/>
      <c r="P44" s="135"/>
      <c r="Q44" s="8">
        <v>15000</v>
      </c>
      <c r="R44" s="8" t="s">
        <v>264</v>
      </c>
      <c r="S44" s="69">
        <v>182</v>
      </c>
      <c r="T44" s="8" t="s">
        <v>265</v>
      </c>
      <c r="U44" s="8" t="s">
        <v>266</v>
      </c>
      <c r="V44" s="8" t="s">
        <v>267</v>
      </c>
      <c r="W44" s="8" t="s">
        <v>415</v>
      </c>
      <c r="Z44">
        <f t="shared" si="2"/>
        <v>12800</v>
      </c>
      <c r="AA44" s="109">
        <f t="shared" si="7"/>
        <v>256</v>
      </c>
    </row>
    <row r="45" spans="1:27">
      <c r="A45" s="8">
        <v>42</v>
      </c>
      <c r="B45" s="8" t="s">
        <v>118</v>
      </c>
      <c r="C45" s="8" t="s">
        <v>119</v>
      </c>
      <c r="D45" s="8" t="s">
        <v>120</v>
      </c>
      <c r="E45" s="8"/>
      <c r="F45" s="8">
        <v>50</v>
      </c>
      <c r="G45" s="8">
        <v>1</v>
      </c>
      <c r="H45" s="8">
        <v>3000</v>
      </c>
      <c r="I45" s="8">
        <v>2200</v>
      </c>
      <c r="J45" s="103">
        <v>0.54</v>
      </c>
      <c r="K45" s="8" t="b">
        <f t="shared" si="1"/>
        <v>0</v>
      </c>
      <c r="L45" s="135">
        <v>1611.6</v>
      </c>
      <c r="M45" s="135"/>
      <c r="N45" s="135"/>
      <c r="O45" s="135"/>
      <c r="P45" s="135"/>
      <c r="Q45" s="8">
        <v>3000</v>
      </c>
      <c r="R45" s="8" t="s">
        <v>264</v>
      </c>
      <c r="S45" s="69">
        <v>59</v>
      </c>
      <c r="T45" s="8" t="s">
        <v>265</v>
      </c>
      <c r="U45" s="8" t="s">
        <v>266</v>
      </c>
      <c r="V45" s="8" t="s">
        <v>267</v>
      </c>
      <c r="W45" s="8" t="s">
        <v>415</v>
      </c>
      <c r="Z45">
        <f t="shared" si="2"/>
        <v>800</v>
      </c>
      <c r="AA45" s="109">
        <f t="shared" si="7"/>
        <v>432</v>
      </c>
    </row>
    <row r="46" spans="1:27">
      <c r="A46" s="8">
        <v>43</v>
      </c>
      <c r="B46" s="8" t="s">
        <v>122</v>
      </c>
      <c r="C46" s="8" t="s">
        <v>123</v>
      </c>
      <c r="D46" s="8" t="s">
        <v>124</v>
      </c>
      <c r="E46" s="8"/>
      <c r="F46" s="8">
        <v>50</v>
      </c>
      <c r="G46" s="8">
        <v>1</v>
      </c>
      <c r="H46" s="8">
        <v>2000</v>
      </c>
      <c r="I46" s="8">
        <v>4400</v>
      </c>
      <c r="J46" s="103">
        <v>0.69</v>
      </c>
      <c r="K46" s="8" t="b">
        <f t="shared" si="1"/>
        <v>1</v>
      </c>
      <c r="L46" s="135">
        <v>1380.4</v>
      </c>
      <c r="M46" s="135">
        <f>ROUNDUP(I46/Q46,0)</f>
        <v>3</v>
      </c>
      <c r="N46" s="136">
        <f>H46*J46</f>
        <v>1380</v>
      </c>
      <c r="O46" s="136">
        <f>N46-L46</f>
        <v>-0.40000000000009095</v>
      </c>
      <c r="P46" s="136">
        <f>M46*O46</f>
        <v>-1.2000000000002728</v>
      </c>
      <c r="Q46" s="8">
        <v>2000</v>
      </c>
      <c r="R46" s="8" t="s">
        <v>264</v>
      </c>
      <c r="S46" s="69">
        <v>154</v>
      </c>
      <c r="T46" s="8" t="s">
        <v>265</v>
      </c>
      <c r="U46" s="8" t="s">
        <v>266</v>
      </c>
      <c r="V46" s="8" t="s">
        <v>267</v>
      </c>
      <c r="W46" s="8" t="s">
        <v>415</v>
      </c>
      <c r="Z46">
        <f t="shared" si="2"/>
        <v>-2400</v>
      </c>
      <c r="AA46" s="109">
        <f t="shared" si="7"/>
        <v>-1655.9999999999998</v>
      </c>
    </row>
    <row r="47" spans="1:27">
      <c r="A47" s="8">
        <v>44</v>
      </c>
      <c r="B47" s="8" t="s">
        <v>126</v>
      </c>
      <c r="C47" s="8" t="s">
        <v>127</v>
      </c>
      <c r="D47" s="8" t="s">
        <v>128</v>
      </c>
      <c r="E47" s="8"/>
      <c r="F47" s="8">
        <v>50</v>
      </c>
      <c r="G47" s="8">
        <v>1</v>
      </c>
      <c r="H47" s="8">
        <v>5000</v>
      </c>
      <c r="I47" s="8">
        <v>2200</v>
      </c>
      <c r="J47" s="103">
        <v>0.91</v>
      </c>
      <c r="K47" s="8" t="b">
        <f t="shared" si="1"/>
        <v>0</v>
      </c>
      <c r="L47" s="135">
        <v>4564.5</v>
      </c>
      <c r="M47" s="135"/>
      <c r="N47" s="135"/>
      <c r="O47" s="135"/>
      <c r="P47" s="135"/>
      <c r="Q47" s="8">
        <v>5000</v>
      </c>
      <c r="R47" s="8" t="s">
        <v>264</v>
      </c>
      <c r="S47" s="69">
        <v>196</v>
      </c>
      <c r="T47" s="8" t="s">
        <v>265</v>
      </c>
      <c r="U47" s="8" t="s">
        <v>266</v>
      </c>
      <c r="V47" s="8" t="s">
        <v>267</v>
      </c>
      <c r="W47" s="8" t="s">
        <v>415</v>
      </c>
      <c r="Z47">
        <f t="shared" si="2"/>
        <v>2800</v>
      </c>
      <c r="AA47" s="109">
        <f t="shared" si="7"/>
        <v>2548</v>
      </c>
    </row>
    <row r="48" spans="1:27">
      <c r="A48" s="8">
        <v>45</v>
      </c>
      <c r="B48" s="8" t="s">
        <v>130</v>
      </c>
      <c r="C48" s="8" t="s">
        <v>127</v>
      </c>
      <c r="D48" s="8" t="s">
        <v>131</v>
      </c>
      <c r="E48" s="8"/>
      <c r="F48" s="8">
        <v>50</v>
      </c>
      <c r="G48" s="8">
        <v>1</v>
      </c>
      <c r="H48" s="8">
        <v>5000</v>
      </c>
      <c r="I48" s="8">
        <v>2080</v>
      </c>
      <c r="J48" s="103">
        <v>1.51</v>
      </c>
      <c r="K48" s="8" t="b">
        <f t="shared" si="1"/>
        <v>0</v>
      </c>
      <c r="L48" s="135">
        <v>7531</v>
      </c>
      <c r="M48" s="135"/>
      <c r="N48" s="135"/>
      <c r="O48" s="135"/>
      <c r="P48" s="135"/>
      <c r="Q48" s="8">
        <v>5000</v>
      </c>
      <c r="R48" s="8" t="s">
        <v>264</v>
      </c>
      <c r="S48" s="69">
        <v>196</v>
      </c>
      <c r="T48" s="8" t="s">
        <v>265</v>
      </c>
      <c r="U48" s="8" t="s">
        <v>266</v>
      </c>
      <c r="V48" s="8" t="s">
        <v>267</v>
      </c>
      <c r="W48" s="8" t="s">
        <v>415</v>
      </c>
      <c r="Z48">
        <f t="shared" si="2"/>
        <v>2920</v>
      </c>
      <c r="AA48" s="109">
        <f t="shared" si="7"/>
        <v>4409.2</v>
      </c>
    </row>
    <row r="49" spans="1:27">
      <c r="A49" s="8">
        <v>46</v>
      </c>
      <c r="B49" s="8" t="s">
        <v>133</v>
      </c>
      <c r="C49" s="8" t="s">
        <v>134</v>
      </c>
      <c r="D49" s="8" t="s">
        <v>135</v>
      </c>
      <c r="E49" s="8"/>
      <c r="F49" s="8">
        <v>50</v>
      </c>
      <c r="G49" s="8">
        <v>1</v>
      </c>
      <c r="H49" s="8">
        <v>1300</v>
      </c>
      <c r="I49" s="8">
        <v>4160</v>
      </c>
      <c r="J49" s="103">
        <v>2.4700000000000002</v>
      </c>
      <c r="K49" s="8" t="b">
        <f t="shared" si="1"/>
        <v>1</v>
      </c>
      <c r="L49" s="135">
        <v>3204.5</v>
      </c>
      <c r="M49" s="135">
        <f t="shared" ref="M49:M50" si="8">ROUNDUP(I49/Q49,0)</f>
        <v>4</v>
      </c>
      <c r="N49" s="136">
        <f t="shared" ref="N49:N50" si="9">H49*J49</f>
        <v>3211.0000000000005</v>
      </c>
      <c r="O49" s="136">
        <f t="shared" ref="O49:O50" si="10">N49-L49</f>
        <v>6.5000000000004547</v>
      </c>
      <c r="P49" s="136">
        <f t="shared" ref="P49:P50" si="11">M49*O49</f>
        <v>26.000000000001819</v>
      </c>
      <c r="Q49" s="8">
        <v>1300</v>
      </c>
      <c r="R49" s="8" t="s">
        <v>264</v>
      </c>
      <c r="S49" s="69">
        <v>72</v>
      </c>
      <c r="T49" s="8" t="s">
        <v>265</v>
      </c>
      <c r="U49" s="8" t="s">
        <v>266</v>
      </c>
      <c r="V49" s="8" t="s">
        <v>267</v>
      </c>
      <c r="W49" s="8" t="s">
        <v>415</v>
      </c>
      <c r="Z49">
        <f t="shared" si="2"/>
        <v>-2860</v>
      </c>
      <c r="AA49" s="109">
        <f t="shared" si="7"/>
        <v>-7064.2000000000007</v>
      </c>
    </row>
    <row r="50" spans="1:27">
      <c r="A50" s="8">
        <v>47</v>
      </c>
      <c r="B50" s="8" t="s">
        <v>137</v>
      </c>
      <c r="C50" s="8" t="s">
        <v>3</v>
      </c>
      <c r="D50" s="8" t="s">
        <v>138</v>
      </c>
      <c r="E50" s="8"/>
      <c r="F50" s="8">
        <v>50</v>
      </c>
      <c r="G50" s="8">
        <v>4</v>
      </c>
      <c r="H50" s="8">
        <v>3000</v>
      </c>
      <c r="I50" s="8">
        <v>19800</v>
      </c>
      <c r="J50" s="103">
        <v>0.21</v>
      </c>
      <c r="K50" s="8" t="b">
        <f t="shared" si="1"/>
        <v>1</v>
      </c>
      <c r="L50" s="135">
        <v>622.20000000000005</v>
      </c>
      <c r="M50" s="135">
        <f t="shared" si="8"/>
        <v>7</v>
      </c>
      <c r="N50" s="136">
        <f t="shared" si="9"/>
        <v>630</v>
      </c>
      <c r="O50" s="136">
        <f t="shared" si="10"/>
        <v>7.7999999999999545</v>
      </c>
      <c r="P50" s="136">
        <f t="shared" si="11"/>
        <v>54.599999999999682</v>
      </c>
      <c r="Q50" s="8">
        <v>3000</v>
      </c>
      <c r="R50" s="8" t="s">
        <v>264</v>
      </c>
      <c r="S50" s="69">
        <v>84</v>
      </c>
      <c r="T50" s="8" t="s">
        <v>265</v>
      </c>
      <c r="U50" s="8" t="s">
        <v>266</v>
      </c>
      <c r="V50" s="8" t="s">
        <v>267</v>
      </c>
      <c r="W50" s="8" t="s">
        <v>415</v>
      </c>
      <c r="Z50">
        <f t="shared" si="2"/>
        <v>-16800</v>
      </c>
      <c r="AA50" s="109">
        <f t="shared" si="7"/>
        <v>-3528</v>
      </c>
    </row>
    <row r="51" spans="1:27">
      <c r="A51" s="8">
        <v>48</v>
      </c>
      <c r="B51" s="8" t="s">
        <v>140</v>
      </c>
      <c r="C51" s="8" t="s">
        <v>30</v>
      </c>
      <c r="D51" s="8" t="s">
        <v>141</v>
      </c>
      <c r="E51" s="8"/>
      <c r="F51" s="8">
        <v>50</v>
      </c>
      <c r="G51" s="8">
        <v>1</v>
      </c>
      <c r="H51" s="8">
        <v>4000</v>
      </c>
      <c r="I51" s="8">
        <v>2200</v>
      </c>
      <c r="J51" s="103">
        <v>0.2</v>
      </c>
      <c r="K51" s="8" t="b">
        <f t="shared" si="1"/>
        <v>0</v>
      </c>
      <c r="L51" s="135">
        <v>809.2</v>
      </c>
      <c r="M51" s="135"/>
      <c r="N51" s="135"/>
      <c r="O51" s="135"/>
      <c r="P51" s="135"/>
      <c r="Q51" s="8">
        <v>4000</v>
      </c>
      <c r="R51" s="8" t="s">
        <v>264</v>
      </c>
      <c r="S51" s="69">
        <v>280</v>
      </c>
      <c r="T51" s="8" t="s">
        <v>265</v>
      </c>
      <c r="U51" s="8" t="s">
        <v>266</v>
      </c>
      <c r="V51" s="8" t="s">
        <v>267</v>
      </c>
      <c r="W51" s="8" t="s">
        <v>415</v>
      </c>
      <c r="Z51">
        <f t="shared" si="2"/>
        <v>1800</v>
      </c>
      <c r="AA51" s="109">
        <f t="shared" si="7"/>
        <v>360</v>
      </c>
    </row>
    <row r="52" spans="1:27">
      <c r="A52" s="8">
        <v>49</v>
      </c>
      <c r="B52" s="8" t="s">
        <v>143</v>
      </c>
      <c r="C52" s="8" t="s">
        <v>3</v>
      </c>
      <c r="D52" s="8" t="s">
        <v>144</v>
      </c>
      <c r="E52" s="8"/>
      <c r="F52" s="8">
        <v>50</v>
      </c>
      <c r="G52" s="8">
        <v>1</v>
      </c>
      <c r="H52" s="8">
        <v>4000</v>
      </c>
      <c r="I52" s="8">
        <v>2200</v>
      </c>
      <c r="J52" s="103">
        <v>0.05</v>
      </c>
      <c r="K52" s="8" t="b">
        <f t="shared" si="1"/>
        <v>0</v>
      </c>
      <c r="L52" s="135">
        <v>190.4</v>
      </c>
      <c r="M52" s="135"/>
      <c r="N52" s="135"/>
      <c r="O52" s="135"/>
      <c r="P52" s="135"/>
      <c r="Q52" s="8">
        <v>4000</v>
      </c>
      <c r="R52" s="8" t="s">
        <v>264</v>
      </c>
      <c r="S52" s="69">
        <v>112</v>
      </c>
      <c r="T52" s="8" t="s">
        <v>265</v>
      </c>
      <c r="U52" s="8" t="s">
        <v>266</v>
      </c>
      <c r="V52" s="8" t="s">
        <v>267</v>
      </c>
      <c r="W52" s="8" t="s">
        <v>415</v>
      </c>
      <c r="Z52">
        <f t="shared" si="2"/>
        <v>1800</v>
      </c>
      <c r="AA52" s="109">
        <f t="shared" si="7"/>
        <v>90</v>
      </c>
    </row>
    <row r="53" spans="1:27">
      <c r="A53" s="8">
        <v>50</v>
      </c>
      <c r="B53" s="8" t="s">
        <v>146</v>
      </c>
      <c r="C53" s="8" t="s">
        <v>147</v>
      </c>
      <c r="D53" s="8" t="s">
        <v>148</v>
      </c>
      <c r="E53" s="8"/>
      <c r="F53" s="8">
        <v>50</v>
      </c>
      <c r="G53" s="8">
        <v>1</v>
      </c>
      <c r="H53" s="8">
        <v>3000</v>
      </c>
      <c r="I53" s="8">
        <v>2200</v>
      </c>
      <c r="J53" s="103">
        <v>0.12</v>
      </c>
      <c r="K53" s="8" t="b">
        <f t="shared" si="1"/>
        <v>0</v>
      </c>
      <c r="L53" s="135">
        <v>351.9</v>
      </c>
      <c r="M53" s="135"/>
      <c r="N53" s="135"/>
      <c r="O53" s="135"/>
      <c r="P53" s="135"/>
      <c r="Q53" s="8">
        <v>3000</v>
      </c>
      <c r="R53" s="8" t="s">
        <v>264</v>
      </c>
      <c r="S53" s="69">
        <v>91</v>
      </c>
      <c r="T53" s="8" t="s">
        <v>265</v>
      </c>
      <c r="U53" s="8" t="s">
        <v>266</v>
      </c>
      <c r="V53" s="8" t="s">
        <v>267</v>
      </c>
      <c r="W53" s="8" t="s">
        <v>415</v>
      </c>
      <c r="Z53">
        <f t="shared" si="2"/>
        <v>800</v>
      </c>
      <c r="AA53" s="109">
        <f t="shared" si="7"/>
        <v>96</v>
      </c>
    </row>
    <row r="54" spans="1:27">
      <c r="A54" s="8">
        <v>51</v>
      </c>
      <c r="B54" s="8" t="s">
        <v>46</v>
      </c>
      <c r="C54" s="8" t="s">
        <v>47</v>
      </c>
      <c r="D54" s="8" t="s">
        <v>48</v>
      </c>
      <c r="E54" s="8"/>
      <c r="F54" s="8">
        <v>50</v>
      </c>
      <c r="G54" s="8">
        <v>1</v>
      </c>
      <c r="H54" s="8">
        <v>10000</v>
      </c>
      <c r="I54" s="8">
        <v>22000</v>
      </c>
      <c r="J54" s="103">
        <v>0.01</v>
      </c>
      <c r="K54" s="8" t="b">
        <f t="shared" si="1"/>
        <v>1</v>
      </c>
      <c r="L54" s="135">
        <v>68</v>
      </c>
      <c r="M54" s="135">
        <f>ROUNDUP(I54/Q54,0)</f>
        <v>3</v>
      </c>
      <c r="N54" s="136">
        <f>H54*J54</f>
        <v>100</v>
      </c>
      <c r="O54" s="136">
        <f>N54-L54</f>
        <v>32</v>
      </c>
      <c r="P54" s="136">
        <f>M54*O54</f>
        <v>96</v>
      </c>
      <c r="Q54" s="8">
        <v>10000</v>
      </c>
      <c r="R54" s="8" t="s">
        <v>264</v>
      </c>
      <c r="S54" s="69">
        <v>140</v>
      </c>
      <c r="T54" s="8" t="s">
        <v>265</v>
      </c>
      <c r="U54" s="8" t="s">
        <v>266</v>
      </c>
      <c r="V54" s="8" t="s">
        <v>267</v>
      </c>
      <c r="W54" s="8" t="s">
        <v>415</v>
      </c>
      <c r="Z54">
        <f t="shared" si="2"/>
        <v>-12000</v>
      </c>
      <c r="AA54" s="109">
        <f t="shared" si="7"/>
        <v>-120</v>
      </c>
    </row>
    <row r="55" spans="1:27">
      <c r="A55" s="8">
        <v>52</v>
      </c>
      <c r="B55" s="8" t="s">
        <v>150</v>
      </c>
      <c r="C55" s="8" t="s">
        <v>47</v>
      </c>
      <c r="D55" s="8" t="s">
        <v>151</v>
      </c>
      <c r="E55" s="8"/>
      <c r="F55" s="8">
        <v>50</v>
      </c>
      <c r="G55" s="8">
        <v>2</v>
      </c>
      <c r="H55" s="8">
        <v>15000</v>
      </c>
      <c r="I55" s="8">
        <v>4400</v>
      </c>
      <c r="J55" s="103">
        <v>0.01</v>
      </c>
      <c r="K55" s="8" t="b">
        <f t="shared" si="1"/>
        <v>0</v>
      </c>
      <c r="L55" s="135">
        <v>153</v>
      </c>
      <c r="M55" s="135"/>
      <c r="N55" s="135"/>
      <c r="O55" s="135"/>
      <c r="P55" s="135"/>
      <c r="Q55" s="8">
        <v>15000</v>
      </c>
      <c r="R55" s="8" t="s">
        <v>264</v>
      </c>
      <c r="S55" s="69">
        <v>126</v>
      </c>
      <c r="T55" s="8" t="s">
        <v>265</v>
      </c>
      <c r="U55" s="8" t="s">
        <v>266</v>
      </c>
      <c r="V55" s="8" t="s">
        <v>267</v>
      </c>
      <c r="W55" s="8" t="s">
        <v>415</v>
      </c>
      <c r="Z55">
        <f t="shared" si="2"/>
        <v>10600</v>
      </c>
      <c r="AA55" s="109">
        <f t="shared" si="7"/>
        <v>106</v>
      </c>
    </row>
    <row r="56" spans="1:27">
      <c r="A56" s="8">
        <v>53</v>
      </c>
      <c r="B56" s="8" t="s">
        <v>233</v>
      </c>
      <c r="C56" s="8" t="s">
        <v>47</v>
      </c>
      <c r="D56" s="8" t="s">
        <v>152</v>
      </c>
      <c r="E56" s="8"/>
      <c r="F56" s="8">
        <v>50</v>
      </c>
      <c r="G56" s="8">
        <v>2</v>
      </c>
      <c r="H56" s="8">
        <v>15000</v>
      </c>
      <c r="I56" s="8">
        <v>4400</v>
      </c>
      <c r="J56" s="103">
        <v>0.01</v>
      </c>
      <c r="K56" s="8" t="b">
        <f t="shared" si="1"/>
        <v>0</v>
      </c>
      <c r="L56" s="135">
        <v>153</v>
      </c>
      <c r="M56" s="135"/>
      <c r="N56" s="135"/>
      <c r="O56" s="135"/>
      <c r="P56" s="135"/>
      <c r="Q56" s="8">
        <v>15000</v>
      </c>
      <c r="R56" s="8" t="s">
        <v>264</v>
      </c>
      <c r="S56" s="69">
        <v>126</v>
      </c>
      <c r="T56" s="8" t="s">
        <v>265</v>
      </c>
      <c r="U56" s="8" t="s">
        <v>266</v>
      </c>
      <c r="V56" s="8" t="s">
        <v>267</v>
      </c>
      <c r="W56" s="8" t="s">
        <v>415</v>
      </c>
      <c r="Z56">
        <f t="shared" si="2"/>
        <v>10600</v>
      </c>
      <c r="AA56" s="109">
        <f t="shared" si="7"/>
        <v>106</v>
      </c>
    </row>
    <row r="57" spans="1:27">
      <c r="A57" s="8">
        <v>54</v>
      </c>
      <c r="B57" s="8" t="s">
        <v>153</v>
      </c>
      <c r="C57" s="8" t="s">
        <v>47</v>
      </c>
      <c r="D57" s="8" t="s">
        <v>154</v>
      </c>
      <c r="E57" s="8"/>
      <c r="F57" s="8">
        <v>50</v>
      </c>
      <c r="G57" s="8">
        <v>3</v>
      </c>
      <c r="H57" s="8">
        <v>15000</v>
      </c>
      <c r="I57" s="8">
        <v>6600</v>
      </c>
      <c r="J57" s="103">
        <v>0.01</v>
      </c>
      <c r="K57" s="8" t="b">
        <f t="shared" si="1"/>
        <v>0</v>
      </c>
      <c r="L57" s="135">
        <v>153</v>
      </c>
      <c r="M57" s="135"/>
      <c r="N57" s="135"/>
      <c r="O57" s="135"/>
      <c r="P57" s="135"/>
      <c r="Q57" s="8">
        <v>15000</v>
      </c>
      <c r="R57" s="8" t="s">
        <v>264</v>
      </c>
      <c r="S57" s="69">
        <v>126</v>
      </c>
      <c r="T57" s="8" t="s">
        <v>265</v>
      </c>
      <c r="U57" s="8" t="s">
        <v>266</v>
      </c>
      <c r="V57" s="8" t="s">
        <v>267</v>
      </c>
      <c r="W57" s="8" t="s">
        <v>415</v>
      </c>
      <c r="Z57">
        <f t="shared" si="2"/>
        <v>8400</v>
      </c>
      <c r="AA57" s="109">
        <f t="shared" si="7"/>
        <v>84</v>
      </c>
    </row>
    <row r="58" spans="1:27">
      <c r="A58" s="8">
        <v>55</v>
      </c>
      <c r="B58" s="8" t="s">
        <v>155</v>
      </c>
      <c r="C58" s="8" t="s">
        <v>47</v>
      </c>
      <c r="D58" s="8" t="s">
        <v>156</v>
      </c>
      <c r="E58" s="8"/>
      <c r="F58" s="8">
        <v>50</v>
      </c>
      <c r="G58" s="8">
        <v>1</v>
      </c>
      <c r="H58" s="8">
        <v>10000</v>
      </c>
      <c r="I58" s="8">
        <v>2200</v>
      </c>
      <c r="J58" s="103">
        <v>0.01</v>
      </c>
      <c r="K58" s="8" t="b">
        <f t="shared" si="1"/>
        <v>0</v>
      </c>
      <c r="L58" s="135">
        <v>68</v>
      </c>
      <c r="M58" s="135"/>
      <c r="N58" s="135"/>
      <c r="O58" s="135"/>
      <c r="P58" s="135"/>
      <c r="Q58" s="8">
        <v>10000</v>
      </c>
      <c r="R58" s="8" t="s">
        <v>264</v>
      </c>
      <c r="S58" s="69">
        <v>140</v>
      </c>
      <c r="T58" s="8" t="s">
        <v>265</v>
      </c>
      <c r="U58" s="8" t="s">
        <v>266</v>
      </c>
      <c r="V58" s="8" t="s">
        <v>267</v>
      </c>
      <c r="W58" s="8" t="s">
        <v>415</v>
      </c>
      <c r="Z58">
        <f t="shared" si="2"/>
        <v>7800</v>
      </c>
      <c r="AA58" s="109">
        <f t="shared" si="7"/>
        <v>78</v>
      </c>
    </row>
    <row r="59" spans="1:27">
      <c r="A59" s="8">
        <v>56</v>
      </c>
      <c r="B59" s="8" t="s">
        <v>158</v>
      </c>
      <c r="C59" s="8" t="s">
        <v>47</v>
      </c>
      <c r="D59" s="8" t="s">
        <v>159</v>
      </c>
      <c r="E59" s="8"/>
      <c r="F59" s="8">
        <v>50</v>
      </c>
      <c r="G59" s="8">
        <v>1</v>
      </c>
      <c r="H59" s="8">
        <v>30000</v>
      </c>
      <c r="I59" s="8">
        <v>2200</v>
      </c>
      <c r="J59" s="103">
        <v>0.08</v>
      </c>
      <c r="K59" s="8" t="b">
        <f t="shared" si="1"/>
        <v>0</v>
      </c>
      <c r="L59" s="135">
        <v>2499</v>
      </c>
      <c r="M59" s="135"/>
      <c r="N59" s="135"/>
      <c r="O59" s="135"/>
      <c r="P59" s="135"/>
      <c r="Q59" s="8">
        <v>30000</v>
      </c>
      <c r="R59" s="8" t="s">
        <v>264</v>
      </c>
      <c r="S59" s="69">
        <v>126</v>
      </c>
      <c r="T59" s="8" t="s">
        <v>265</v>
      </c>
      <c r="U59" s="8" t="s">
        <v>266</v>
      </c>
      <c r="V59" s="8" t="s">
        <v>267</v>
      </c>
      <c r="W59" s="8" t="s">
        <v>415</v>
      </c>
      <c r="Z59">
        <f t="shared" si="2"/>
        <v>27800</v>
      </c>
      <c r="AA59" s="109">
        <f t="shared" si="7"/>
        <v>2224</v>
      </c>
    </row>
    <row r="60" spans="1:27">
      <c r="A60" s="8">
        <v>57</v>
      </c>
      <c r="B60" s="8" t="s">
        <v>234</v>
      </c>
      <c r="C60" s="8" t="s">
        <v>47</v>
      </c>
      <c r="D60" s="8" t="s">
        <v>161</v>
      </c>
      <c r="E60" s="8"/>
      <c r="F60" s="8">
        <v>50</v>
      </c>
      <c r="G60" s="8">
        <v>4</v>
      </c>
      <c r="H60" s="8">
        <v>15000</v>
      </c>
      <c r="I60" s="8">
        <v>6600</v>
      </c>
      <c r="J60" s="103">
        <v>0.01</v>
      </c>
      <c r="K60" s="8" t="b">
        <f t="shared" si="1"/>
        <v>0</v>
      </c>
      <c r="L60" s="135">
        <v>153</v>
      </c>
      <c r="M60" s="135"/>
      <c r="N60" s="135"/>
      <c r="O60" s="135"/>
      <c r="P60" s="135"/>
      <c r="Q60" s="8">
        <v>15000</v>
      </c>
      <c r="R60" s="8" t="s">
        <v>264</v>
      </c>
      <c r="S60" s="69">
        <v>126</v>
      </c>
      <c r="T60" s="8" t="s">
        <v>265</v>
      </c>
      <c r="U60" s="8" t="s">
        <v>266</v>
      </c>
      <c r="V60" s="8" t="s">
        <v>267</v>
      </c>
      <c r="W60" s="8" t="s">
        <v>415</v>
      </c>
      <c r="Z60">
        <f t="shared" si="2"/>
        <v>8400</v>
      </c>
      <c r="AA60" s="109">
        <f t="shared" si="7"/>
        <v>84</v>
      </c>
    </row>
    <row r="61" spans="1:27">
      <c r="A61" s="8">
        <v>58</v>
      </c>
      <c r="B61" s="8" t="s">
        <v>162</v>
      </c>
      <c r="C61" s="8" t="s">
        <v>47</v>
      </c>
      <c r="D61" s="8" t="s">
        <v>163</v>
      </c>
      <c r="E61" s="8"/>
      <c r="F61" s="8">
        <v>50</v>
      </c>
      <c r="G61" s="8">
        <v>3</v>
      </c>
      <c r="H61" s="8">
        <v>15000</v>
      </c>
      <c r="I61" s="8">
        <v>6600</v>
      </c>
      <c r="J61" s="103">
        <v>0.01</v>
      </c>
      <c r="K61" s="8" t="b">
        <f t="shared" si="1"/>
        <v>0</v>
      </c>
      <c r="L61" s="135">
        <v>76.5</v>
      </c>
      <c r="M61" s="135"/>
      <c r="N61" s="135"/>
      <c r="O61" s="135"/>
      <c r="P61" s="135"/>
      <c r="Q61" s="8">
        <v>15000</v>
      </c>
      <c r="R61" s="8" t="s">
        <v>264</v>
      </c>
      <c r="S61" s="69">
        <v>126</v>
      </c>
      <c r="T61" s="8" t="s">
        <v>265</v>
      </c>
      <c r="U61" s="8" t="s">
        <v>266</v>
      </c>
      <c r="V61" s="8" t="s">
        <v>267</v>
      </c>
      <c r="W61" s="8" t="s">
        <v>415</v>
      </c>
      <c r="Z61">
        <f t="shared" si="2"/>
        <v>8400</v>
      </c>
      <c r="AA61" s="109">
        <f t="shared" si="7"/>
        <v>84</v>
      </c>
    </row>
    <row r="62" spans="1:27">
      <c r="A62" s="8">
        <v>59</v>
      </c>
      <c r="B62" s="8" t="s">
        <v>164</v>
      </c>
      <c r="C62" s="8" t="s">
        <v>47</v>
      </c>
      <c r="D62" s="8" t="s">
        <v>44</v>
      </c>
      <c r="E62" s="8"/>
      <c r="F62" s="8">
        <v>50</v>
      </c>
      <c r="G62" s="8">
        <v>27</v>
      </c>
      <c r="H62" s="8">
        <v>15000</v>
      </c>
      <c r="I62" s="8">
        <v>112200</v>
      </c>
      <c r="J62" s="103">
        <v>0.01</v>
      </c>
      <c r="K62" s="8" t="b">
        <f t="shared" si="1"/>
        <v>1</v>
      </c>
      <c r="L62" s="135">
        <v>102</v>
      </c>
      <c r="M62" s="135">
        <f>ROUNDUP(I62/Q62,0)</f>
        <v>8</v>
      </c>
      <c r="N62" s="136">
        <f>H62*J62</f>
        <v>150</v>
      </c>
      <c r="O62" s="136">
        <f>N62-L62</f>
        <v>48</v>
      </c>
      <c r="P62" s="136">
        <f>M62*O62</f>
        <v>384</v>
      </c>
      <c r="Q62" s="8">
        <v>15000</v>
      </c>
      <c r="R62" s="8" t="s">
        <v>264</v>
      </c>
      <c r="S62" s="69">
        <v>126</v>
      </c>
      <c r="T62" s="8" t="s">
        <v>265</v>
      </c>
      <c r="U62" s="8" t="s">
        <v>266</v>
      </c>
      <c r="V62" s="8" t="s">
        <v>267</v>
      </c>
      <c r="W62" s="8" t="s">
        <v>415</v>
      </c>
      <c r="Z62">
        <f t="shared" si="2"/>
        <v>-97200</v>
      </c>
      <c r="AA62" s="109">
        <f t="shared" si="7"/>
        <v>-972</v>
      </c>
    </row>
    <row r="63" spans="1:27">
      <c r="A63" s="8">
        <v>60</v>
      </c>
      <c r="B63" s="8" t="s">
        <v>166</v>
      </c>
      <c r="C63" s="8" t="s">
        <v>47</v>
      </c>
      <c r="D63" s="8" t="s">
        <v>167</v>
      </c>
      <c r="E63" s="8"/>
      <c r="F63" s="8">
        <v>50</v>
      </c>
      <c r="G63" s="8">
        <v>1</v>
      </c>
      <c r="H63" s="8">
        <v>10000</v>
      </c>
      <c r="I63" s="8">
        <v>2200</v>
      </c>
      <c r="J63" s="103">
        <v>0.01</v>
      </c>
      <c r="K63" s="8" t="b">
        <f t="shared" si="1"/>
        <v>0</v>
      </c>
      <c r="L63" s="135">
        <v>68</v>
      </c>
      <c r="M63" s="135"/>
      <c r="N63" s="135"/>
      <c r="O63" s="135"/>
      <c r="P63" s="135"/>
      <c r="Q63" s="8">
        <v>10000</v>
      </c>
      <c r="R63" s="8" t="s">
        <v>264</v>
      </c>
      <c r="S63" s="69">
        <v>140</v>
      </c>
      <c r="T63" s="8" t="s">
        <v>265</v>
      </c>
      <c r="U63" s="8" t="s">
        <v>266</v>
      </c>
      <c r="V63" s="8" t="s">
        <v>267</v>
      </c>
      <c r="W63" s="8" t="s">
        <v>415</v>
      </c>
      <c r="Z63">
        <f t="shared" si="2"/>
        <v>7800</v>
      </c>
      <c r="AA63" s="109">
        <f t="shared" si="7"/>
        <v>78</v>
      </c>
    </row>
    <row r="64" spans="1:27">
      <c r="A64" s="8">
        <v>61</v>
      </c>
      <c r="B64" s="8" t="s">
        <v>235</v>
      </c>
      <c r="C64" s="8" t="s">
        <v>47</v>
      </c>
      <c r="D64" s="8" t="s">
        <v>168</v>
      </c>
      <c r="E64" s="8"/>
      <c r="F64" s="8">
        <v>50</v>
      </c>
      <c r="G64" s="8">
        <v>1</v>
      </c>
      <c r="H64" s="8">
        <v>15000</v>
      </c>
      <c r="I64" s="8">
        <v>2200</v>
      </c>
      <c r="J64" s="103">
        <v>0.01</v>
      </c>
      <c r="K64" s="8" t="b">
        <f t="shared" si="1"/>
        <v>0</v>
      </c>
      <c r="L64" s="135">
        <v>127.5</v>
      </c>
      <c r="M64" s="135"/>
      <c r="N64" s="135"/>
      <c r="O64" s="135"/>
      <c r="P64" s="135"/>
      <c r="Q64" s="8">
        <v>15000</v>
      </c>
      <c r="R64" s="8" t="s">
        <v>264</v>
      </c>
      <c r="S64" s="69">
        <v>126</v>
      </c>
      <c r="T64" s="8" t="s">
        <v>265</v>
      </c>
      <c r="U64" s="8" t="s">
        <v>266</v>
      </c>
      <c r="V64" s="8" t="s">
        <v>267</v>
      </c>
      <c r="W64" s="8" t="s">
        <v>415</v>
      </c>
      <c r="Z64">
        <f t="shared" si="2"/>
        <v>12800</v>
      </c>
      <c r="AA64" s="109">
        <f t="shared" si="7"/>
        <v>128</v>
      </c>
    </row>
    <row r="65" spans="1:27">
      <c r="A65" s="8">
        <v>62</v>
      </c>
      <c r="B65" s="8" t="s">
        <v>169</v>
      </c>
      <c r="C65" s="8" t="s">
        <v>43</v>
      </c>
      <c r="D65" s="8" t="s">
        <v>170</v>
      </c>
      <c r="E65" s="8"/>
      <c r="F65" s="8">
        <v>50</v>
      </c>
      <c r="G65" s="8">
        <v>1</v>
      </c>
      <c r="H65" s="8">
        <v>10000</v>
      </c>
      <c r="I65" s="8">
        <v>2200</v>
      </c>
      <c r="J65" s="103">
        <v>0.02</v>
      </c>
      <c r="K65" s="8" t="b">
        <f t="shared" si="1"/>
        <v>0</v>
      </c>
      <c r="L65" s="135">
        <v>204</v>
      </c>
      <c r="M65" s="135"/>
      <c r="N65" s="135"/>
      <c r="O65" s="135"/>
      <c r="P65" s="135"/>
      <c r="Q65" s="8">
        <v>10000</v>
      </c>
      <c r="R65" s="8" t="s">
        <v>264</v>
      </c>
      <c r="S65" s="69">
        <v>280</v>
      </c>
      <c r="T65" s="8" t="s">
        <v>265</v>
      </c>
      <c r="U65" s="8" t="s">
        <v>266</v>
      </c>
      <c r="V65" s="8" t="s">
        <v>267</v>
      </c>
      <c r="W65" s="8" t="s">
        <v>415</v>
      </c>
      <c r="Z65">
        <f t="shared" si="2"/>
        <v>7800</v>
      </c>
      <c r="AA65" s="109">
        <f t="shared" si="7"/>
        <v>156</v>
      </c>
    </row>
    <row r="66" spans="1:27">
      <c r="A66" s="8">
        <v>63</v>
      </c>
      <c r="B66" s="8" t="s">
        <v>172</v>
      </c>
      <c r="C66" s="8" t="s">
        <v>47</v>
      </c>
      <c r="D66" s="8" t="s">
        <v>173</v>
      </c>
      <c r="E66" s="8"/>
      <c r="F66" s="8">
        <v>50</v>
      </c>
      <c r="G66" s="8">
        <v>1</v>
      </c>
      <c r="H66" s="8">
        <v>10000</v>
      </c>
      <c r="I66" s="8">
        <v>2200</v>
      </c>
      <c r="J66" s="103">
        <v>0.01</v>
      </c>
      <c r="K66" s="8" t="b">
        <f t="shared" si="1"/>
        <v>0</v>
      </c>
      <c r="L66" s="135">
        <v>68</v>
      </c>
      <c r="M66" s="135"/>
      <c r="N66" s="135"/>
      <c r="O66" s="135"/>
      <c r="P66" s="135"/>
      <c r="Q66" s="8">
        <v>10000</v>
      </c>
      <c r="R66" s="8" t="s">
        <v>264</v>
      </c>
      <c r="S66" s="69">
        <v>140</v>
      </c>
      <c r="T66" s="8" t="s">
        <v>265</v>
      </c>
      <c r="U66" s="8" t="s">
        <v>266</v>
      </c>
      <c r="V66" s="8" t="s">
        <v>267</v>
      </c>
      <c r="W66" s="8" t="s">
        <v>415</v>
      </c>
      <c r="Z66">
        <f t="shared" si="2"/>
        <v>7800</v>
      </c>
      <c r="AA66" s="109">
        <f t="shared" si="7"/>
        <v>78</v>
      </c>
    </row>
    <row r="67" spans="1:27">
      <c r="A67" s="8">
        <v>64</v>
      </c>
      <c r="B67" s="8" t="s">
        <v>174</v>
      </c>
      <c r="C67" s="8" t="s">
        <v>43</v>
      </c>
      <c r="D67" s="8" t="s">
        <v>175</v>
      </c>
      <c r="E67" s="8"/>
      <c r="F67" s="8">
        <v>50</v>
      </c>
      <c r="G67" s="8">
        <v>7</v>
      </c>
      <c r="H67" s="8">
        <v>50000</v>
      </c>
      <c r="I67" s="8">
        <v>11000</v>
      </c>
      <c r="J67" s="103">
        <v>0.01</v>
      </c>
      <c r="K67" s="8" t="b">
        <f t="shared" si="1"/>
        <v>0</v>
      </c>
      <c r="L67" s="135">
        <v>340</v>
      </c>
      <c r="M67" s="135"/>
      <c r="N67" s="135"/>
      <c r="O67" s="135"/>
      <c r="P67" s="135"/>
      <c r="Q67" s="8">
        <v>50000</v>
      </c>
      <c r="R67" s="8" t="s">
        <v>264</v>
      </c>
      <c r="S67" s="69">
        <v>245</v>
      </c>
      <c r="T67" s="8" t="s">
        <v>265</v>
      </c>
      <c r="U67" s="8" t="s">
        <v>266</v>
      </c>
      <c r="V67" s="8" t="s">
        <v>267</v>
      </c>
      <c r="W67" s="8" t="s">
        <v>415</v>
      </c>
      <c r="Z67">
        <f t="shared" si="2"/>
        <v>39000</v>
      </c>
      <c r="AA67" s="109">
        <f t="shared" si="7"/>
        <v>390</v>
      </c>
    </row>
    <row r="68" spans="1:27">
      <c r="A68" s="8">
        <v>65</v>
      </c>
      <c r="B68" s="8" t="s">
        <v>177</v>
      </c>
      <c r="C68" s="8" t="s">
        <v>43</v>
      </c>
      <c r="D68" s="8" t="s">
        <v>178</v>
      </c>
      <c r="E68" s="8"/>
      <c r="F68" s="8">
        <v>50</v>
      </c>
      <c r="G68" s="8">
        <v>3</v>
      </c>
      <c r="H68" s="8">
        <v>10000</v>
      </c>
      <c r="I68" s="8">
        <v>4400</v>
      </c>
      <c r="J68" s="103">
        <v>0.44</v>
      </c>
      <c r="K68" s="8" t="b">
        <f t="shared" si="1"/>
        <v>0</v>
      </c>
      <c r="L68" s="135">
        <v>4386</v>
      </c>
      <c r="M68" s="135"/>
      <c r="N68" s="135"/>
      <c r="O68" s="135"/>
      <c r="P68" s="135"/>
      <c r="Q68" s="8">
        <v>10000</v>
      </c>
      <c r="R68" s="8" t="s">
        <v>264</v>
      </c>
      <c r="S68" s="69">
        <v>121</v>
      </c>
      <c r="T68" s="8" t="s">
        <v>265</v>
      </c>
      <c r="U68" s="8" t="s">
        <v>266</v>
      </c>
      <c r="V68" s="8" t="s">
        <v>267</v>
      </c>
      <c r="W68" s="8" t="s">
        <v>415</v>
      </c>
      <c r="Z68">
        <f t="shared" si="2"/>
        <v>5600</v>
      </c>
      <c r="AA68" s="109">
        <f t="shared" ref="AA68:AA99" si="12">Z68*J68</f>
        <v>2464</v>
      </c>
    </row>
    <row r="69" spans="1:27">
      <c r="A69" s="8">
        <v>66</v>
      </c>
      <c r="B69" s="8" t="s">
        <v>180</v>
      </c>
      <c r="C69" s="8" t="s">
        <v>181</v>
      </c>
      <c r="D69" s="8" t="s">
        <v>182</v>
      </c>
      <c r="E69" s="8"/>
      <c r="F69" s="8">
        <v>50</v>
      </c>
      <c r="G69" s="8">
        <v>1</v>
      </c>
      <c r="H69" s="8">
        <v>1000</v>
      </c>
      <c r="I69" s="8">
        <v>6600</v>
      </c>
      <c r="J69" s="103">
        <v>1.72</v>
      </c>
      <c r="K69" s="8" t="b">
        <f>I69&gt;H69</f>
        <v>1</v>
      </c>
      <c r="L69" s="135">
        <v>1717</v>
      </c>
      <c r="M69" s="135">
        <f>ROUNDUP(I69/Q69,0)</f>
        <v>7</v>
      </c>
      <c r="N69" s="136">
        <f>H69*J69</f>
        <v>1720</v>
      </c>
      <c r="O69" s="136">
        <f>N69-L69</f>
        <v>3</v>
      </c>
      <c r="P69" s="136">
        <f>M69*O69</f>
        <v>21</v>
      </c>
      <c r="Q69" s="8">
        <v>1000</v>
      </c>
      <c r="R69" s="8" t="s">
        <v>264</v>
      </c>
      <c r="S69" s="69">
        <v>641</v>
      </c>
      <c r="T69" s="8" t="s">
        <v>265</v>
      </c>
      <c r="U69" s="8" t="s">
        <v>266</v>
      </c>
      <c r="V69" s="8" t="s">
        <v>267</v>
      </c>
      <c r="W69" s="8" t="s">
        <v>415</v>
      </c>
      <c r="Z69">
        <f t="shared" ref="Z69:Z85" si="13">H69-I69</f>
        <v>-5600</v>
      </c>
      <c r="AA69" s="109">
        <f t="shared" si="12"/>
        <v>-9632</v>
      </c>
    </row>
    <row r="70" spans="1:27">
      <c r="A70" s="8">
        <v>67</v>
      </c>
      <c r="B70" s="8" t="s">
        <v>184</v>
      </c>
      <c r="C70" s="8" t="s">
        <v>3</v>
      </c>
      <c r="D70" s="8" t="s">
        <v>185</v>
      </c>
      <c r="E70" s="8"/>
      <c r="F70" s="8">
        <v>50</v>
      </c>
      <c r="G70" s="8">
        <v>1</v>
      </c>
      <c r="H70" s="8">
        <v>15000</v>
      </c>
      <c r="I70" s="8">
        <v>2600</v>
      </c>
      <c r="J70" s="103">
        <v>0.1</v>
      </c>
      <c r="K70" s="8" t="b">
        <f t="shared" ref="K70:K85" si="14">I70&gt;H70</f>
        <v>0</v>
      </c>
      <c r="L70" s="135">
        <v>1530</v>
      </c>
      <c r="M70" s="135"/>
      <c r="N70" s="135"/>
      <c r="O70" s="135"/>
      <c r="P70" s="135"/>
      <c r="Q70" s="8">
        <v>15000</v>
      </c>
      <c r="R70" s="8" t="s">
        <v>264</v>
      </c>
      <c r="S70" s="69">
        <v>126</v>
      </c>
      <c r="T70" s="8" t="s">
        <v>265</v>
      </c>
      <c r="U70" s="8" t="s">
        <v>266</v>
      </c>
      <c r="V70" s="8" t="s">
        <v>267</v>
      </c>
      <c r="W70" s="8" t="s">
        <v>415</v>
      </c>
      <c r="Z70">
        <f t="shared" si="13"/>
        <v>12400</v>
      </c>
      <c r="AA70" s="109">
        <f t="shared" si="12"/>
        <v>1240</v>
      </c>
    </row>
    <row r="71" spans="1:27">
      <c r="A71" s="8">
        <v>68</v>
      </c>
      <c r="B71" s="8">
        <v>434153017835</v>
      </c>
      <c r="C71" s="8" t="s">
        <v>187</v>
      </c>
      <c r="D71" s="8" t="s">
        <v>188</v>
      </c>
      <c r="E71" s="8"/>
      <c r="F71" s="8">
        <v>50</v>
      </c>
      <c r="G71" s="8">
        <v>1</v>
      </c>
      <c r="H71" s="8">
        <v>4000</v>
      </c>
      <c r="I71" s="8">
        <v>2200</v>
      </c>
      <c r="J71" s="103">
        <v>0.6</v>
      </c>
      <c r="K71" s="8" t="b">
        <f t="shared" si="14"/>
        <v>0</v>
      </c>
      <c r="L71" s="135">
        <v>2414</v>
      </c>
      <c r="M71" s="135"/>
      <c r="N71" s="135"/>
      <c r="O71" s="135"/>
      <c r="P71" s="135"/>
      <c r="Q71" s="8">
        <v>4000</v>
      </c>
      <c r="R71" s="8" t="s">
        <v>264</v>
      </c>
      <c r="S71" s="69">
        <v>175</v>
      </c>
      <c r="T71" s="8" t="s">
        <v>265</v>
      </c>
      <c r="U71" s="8" t="s">
        <v>266</v>
      </c>
      <c r="V71" s="8" t="s">
        <v>267</v>
      </c>
      <c r="W71" s="8" t="s">
        <v>415</v>
      </c>
      <c r="Z71">
        <f t="shared" si="13"/>
        <v>1800</v>
      </c>
      <c r="AA71" s="109">
        <f t="shared" si="12"/>
        <v>1080</v>
      </c>
    </row>
    <row r="72" spans="1:27">
      <c r="A72" s="8">
        <v>69</v>
      </c>
      <c r="B72" s="8" t="s">
        <v>190</v>
      </c>
      <c r="C72" s="8" t="s">
        <v>47</v>
      </c>
      <c r="D72" s="8" t="s">
        <v>191</v>
      </c>
      <c r="E72" s="8"/>
      <c r="F72" s="8">
        <v>50</v>
      </c>
      <c r="G72" s="8">
        <v>1</v>
      </c>
      <c r="H72" s="8">
        <v>5000</v>
      </c>
      <c r="I72" s="8">
        <v>2200</v>
      </c>
      <c r="J72" s="103">
        <v>0.74</v>
      </c>
      <c r="K72" s="8" t="b">
        <f t="shared" si="14"/>
        <v>0</v>
      </c>
      <c r="L72" s="135">
        <v>3714.5</v>
      </c>
      <c r="M72" s="135"/>
      <c r="N72" s="135"/>
      <c r="O72" s="135"/>
      <c r="P72" s="135"/>
      <c r="Q72" s="8">
        <v>5000</v>
      </c>
      <c r="R72" s="8" t="s">
        <v>264</v>
      </c>
      <c r="S72" s="69">
        <v>168</v>
      </c>
      <c r="T72" s="8" t="s">
        <v>265</v>
      </c>
      <c r="U72" s="8" t="s">
        <v>266</v>
      </c>
      <c r="V72" s="8" t="s">
        <v>267</v>
      </c>
      <c r="W72" s="8" t="s">
        <v>415</v>
      </c>
      <c r="Z72">
        <f t="shared" si="13"/>
        <v>2800</v>
      </c>
      <c r="AA72" s="109">
        <f t="shared" si="12"/>
        <v>2072</v>
      </c>
    </row>
    <row r="73" spans="1:27">
      <c r="A73" s="8">
        <v>70</v>
      </c>
      <c r="B73" s="8" t="s">
        <v>194</v>
      </c>
      <c r="C73" s="8" t="s">
        <v>7</v>
      </c>
      <c r="D73" s="8" t="s">
        <v>193</v>
      </c>
      <c r="E73" s="8"/>
      <c r="F73" s="8">
        <v>50</v>
      </c>
      <c r="G73" s="8">
        <v>1</v>
      </c>
      <c r="H73" s="8">
        <v>2000</v>
      </c>
      <c r="I73" s="8">
        <v>4200</v>
      </c>
      <c r="J73" s="104">
        <v>9</v>
      </c>
      <c r="K73" s="8" t="b">
        <f t="shared" si="14"/>
        <v>1</v>
      </c>
      <c r="L73" s="135">
        <v>18000</v>
      </c>
      <c r="M73" s="135">
        <f t="shared" ref="M73:M77" si="15">ROUNDUP(I73/Q73,0)</f>
        <v>3</v>
      </c>
      <c r="N73" s="136">
        <f t="shared" ref="N73:N77" si="16">H73*J73</f>
        <v>18000</v>
      </c>
      <c r="O73" s="136">
        <f t="shared" ref="O73:O77" si="17">N73-L73</f>
        <v>0</v>
      </c>
      <c r="P73" s="136">
        <f t="shared" ref="P73:P77" si="18">M73*O73</f>
        <v>0</v>
      </c>
      <c r="Q73" s="8">
        <v>2000</v>
      </c>
      <c r="R73" s="8" t="s">
        <v>381</v>
      </c>
      <c r="S73" s="69">
        <v>168</v>
      </c>
      <c r="T73" s="8" t="s">
        <v>265</v>
      </c>
      <c r="U73" s="8" t="s">
        <v>266</v>
      </c>
      <c r="V73" s="8" t="s">
        <v>267</v>
      </c>
      <c r="W73" s="8" t="s">
        <v>415</v>
      </c>
      <c r="Z73">
        <f t="shared" si="13"/>
        <v>-2200</v>
      </c>
      <c r="AA73" s="109">
        <f t="shared" si="12"/>
        <v>-19800</v>
      </c>
    </row>
    <row r="74" spans="1:27">
      <c r="A74" s="8">
        <v>71</v>
      </c>
      <c r="B74" s="8" t="s">
        <v>195</v>
      </c>
      <c r="C74" s="8" t="s">
        <v>7</v>
      </c>
      <c r="D74" s="8" t="s">
        <v>196</v>
      </c>
      <c r="E74" s="8"/>
      <c r="F74" s="8">
        <v>50</v>
      </c>
      <c r="G74" s="8">
        <v>1</v>
      </c>
      <c r="H74" s="8">
        <v>490</v>
      </c>
      <c r="I74" s="8">
        <v>10500</v>
      </c>
      <c r="J74" s="137">
        <v>4.508</v>
      </c>
      <c r="K74" s="8" t="b">
        <f t="shared" si="14"/>
        <v>1</v>
      </c>
      <c r="L74" s="136">
        <v>2208.92</v>
      </c>
      <c r="M74" s="135">
        <f t="shared" si="15"/>
        <v>22</v>
      </c>
      <c r="N74" s="136">
        <f t="shared" si="16"/>
        <v>2208.92</v>
      </c>
      <c r="O74" s="136">
        <f t="shared" si="17"/>
        <v>0</v>
      </c>
      <c r="P74" s="136">
        <f t="shared" si="18"/>
        <v>0</v>
      </c>
      <c r="Q74" s="8">
        <v>490</v>
      </c>
      <c r="R74" s="8" t="s">
        <v>264</v>
      </c>
      <c r="S74" s="69">
        <v>64</v>
      </c>
      <c r="T74" s="8" t="s">
        <v>265</v>
      </c>
      <c r="U74" s="8" t="s">
        <v>266</v>
      </c>
      <c r="V74" s="8" t="s">
        <v>267</v>
      </c>
      <c r="W74" s="8" t="s">
        <v>415</v>
      </c>
      <c r="Z74">
        <f t="shared" si="13"/>
        <v>-10010</v>
      </c>
      <c r="AA74" s="109">
        <f t="shared" si="12"/>
        <v>-45125.08</v>
      </c>
    </row>
    <row r="75" spans="1:27">
      <c r="A75" s="8">
        <v>72</v>
      </c>
      <c r="B75" s="8" t="s">
        <v>198</v>
      </c>
      <c r="C75" s="8" t="s">
        <v>199</v>
      </c>
      <c r="D75" s="8" t="s">
        <v>200</v>
      </c>
      <c r="E75" s="8"/>
      <c r="F75" s="8">
        <v>50</v>
      </c>
      <c r="G75" s="8">
        <v>1</v>
      </c>
      <c r="H75" s="8">
        <v>480</v>
      </c>
      <c r="I75" s="8">
        <v>10500</v>
      </c>
      <c r="J75" s="137">
        <v>9.7859999999999996</v>
      </c>
      <c r="K75" s="8" t="b">
        <f t="shared" si="14"/>
        <v>1</v>
      </c>
      <c r="L75" s="136">
        <v>4697.28</v>
      </c>
      <c r="M75" s="135">
        <f t="shared" si="15"/>
        <v>22</v>
      </c>
      <c r="N75" s="136">
        <f t="shared" si="16"/>
        <v>4697.28</v>
      </c>
      <c r="O75" s="136">
        <f t="shared" si="17"/>
        <v>0</v>
      </c>
      <c r="P75" s="136">
        <f t="shared" si="18"/>
        <v>0</v>
      </c>
      <c r="Q75" s="8">
        <v>480</v>
      </c>
      <c r="R75" s="8" t="s">
        <v>264</v>
      </c>
      <c r="S75" s="69">
        <v>72</v>
      </c>
      <c r="T75" s="8" t="s">
        <v>265</v>
      </c>
      <c r="U75" s="8" t="s">
        <v>266</v>
      </c>
      <c r="V75" s="8" t="s">
        <v>267</v>
      </c>
      <c r="W75" s="8" t="s">
        <v>415</v>
      </c>
      <c r="Z75">
        <f t="shared" si="13"/>
        <v>-10020</v>
      </c>
      <c r="AA75" s="109">
        <f t="shared" si="12"/>
        <v>-98055.72</v>
      </c>
    </row>
    <row r="76" spans="1:27">
      <c r="A76" s="8">
        <v>73</v>
      </c>
      <c r="B76" s="8" t="s">
        <v>202</v>
      </c>
      <c r="C76" s="8" t="s">
        <v>7</v>
      </c>
      <c r="D76" s="8" t="s">
        <v>203</v>
      </c>
      <c r="E76" s="8"/>
      <c r="F76" s="8">
        <v>50</v>
      </c>
      <c r="G76" s="8">
        <v>1</v>
      </c>
      <c r="H76" s="8">
        <v>348</v>
      </c>
      <c r="I76" s="8">
        <v>14700</v>
      </c>
      <c r="J76" s="137">
        <v>15.554</v>
      </c>
      <c r="K76" s="8" t="b">
        <f t="shared" si="14"/>
        <v>1</v>
      </c>
      <c r="L76" s="136">
        <v>5412.7920000000004</v>
      </c>
      <c r="M76" s="135">
        <f t="shared" si="15"/>
        <v>43</v>
      </c>
      <c r="N76" s="136">
        <f t="shared" si="16"/>
        <v>5412.7920000000004</v>
      </c>
      <c r="O76" s="136">
        <f t="shared" si="17"/>
        <v>0</v>
      </c>
      <c r="P76" s="136">
        <f t="shared" si="18"/>
        <v>0</v>
      </c>
      <c r="Q76" s="8">
        <v>348</v>
      </c>
      <c r="R76" s="8" t="s">
        <v>264</v>
      </c>
      <c r="S76" s="69">
        <v>210</v>
      </c>
      <c r="T76" s="8" t="s">
        <v>265</v>
      </c>
      <c r="U76" s="8" t="s">
        <v>266</v>
      </c>
      <c r="V76" s="8" t="s">
        <v>267</v>
      </c>
      <c r="W76" s="8" t="s">
        <v>415</v>
      </c>
      <c r="Z76">
        <f t="shared" si="13"/>
        <v>-14352</v>
      </c>
      <c r="AA76" s="109">
        <f t="shared" si="12"/>
        <v>-223231.008</v>
      </c>
    </row>
    <row r="77" spans="1:27">
      <c r="A77" s="8">
        <v>74</v>
      </c>
      <c r="B77" s="8" t="s">
        <v>205</v>
      </c>
      <c r="C77" s="8" t="s">
        <v>7</v>
      </c>
      <c r="D77" s="8" t="s">
        <v>206</v>
      </c>
      <c r="E77" s="8"/>
      <c r="F77" s="8">
        <v>50</v>
      </c>
      <c r="G77" s="8">
        <v>2</v>
      </c>
      <c r="H77" s="8">
        <v>2500</v>
      </c>
      <c r="I77" s="8">
        <v>8640</v>
      </c>
      <c r="J77" s="103">
        <v>1.56</v>
      </c>
      <c r="K77" s="8" t="b">
        <f t="shared" si="14"/>
        <v>1</v>
      </c>
      <c r="L77" s="135">
        <v>3901.5</v>
      </c>
      <c r="M77" s="135">
        <f t="shared" si="15"/>
        <v>4</v>
      </c>
      <c r="N77" s="136">
        <f t="shared" si="16"/>
        <v>3900</v>
      </c>
      <c r="O77" s="136">
        <f t="shared" si="17"/>
        <v>-1.5</v>
      </c>
      <c r="P77" s="136">
        <f t="shared" si="18"/>
        <v>-6</v>
      </c>
      <c r="Q77" s="8">
        <v>2500</v>
      </c>
      <c r="R77" s="8" t="s">
        <v>264</v>
      </c>
      <c r="S77" s="69">
        <v>18</v>
      </c>
      <c r="T77" s="8" t="s">
        <v>265</v>
      </c>
      <c r="U77" s="8" t="s">
        <v>266</v>
      </c>
      <c r="V77" s="8" t="s">
        <v>267</v>
      </c>
      <c r="W77" s="8" t="s">
        <v>415</v>
      </c>
      <c r="Z77">
        <f t="shared" si="13"/>
        <v>-6140</v>
      </c>
      <c r="AA77" s="109">
        <f t="shared" si="12"/>
        <v>-9578.4</v>
      </c>
    </row>
    <row r="78" spans="1:27">
      <c r="A78" s="8">
        <v>75</v>
      </c>
      <c r="B78" s="8" t="s">
        <v>208</v>
      </c>
      <c r="C78" s="8" t="s">
        <v>7</v>
      </c>
      <c r="D78" s="8" t="s">
        <v>209</v>
      </c>
      <c r="E78" s="8"/>
      <c r="F78" s="8">
        <v>50</v>
      </c>
      <c r="G78" s="8">
        <v>1</v>
      </c>
      <c r="H78" s="8">
        <v>2500</v>
      </c>
      <c r="I78" s="8">
        <v>2120</v>
      </c>
      <c r="J78" s="103">
        <v>1.43</v>
      </c>
      <c r="K78" s="8" t="b">
        <f t="shared" si="14"/>
        <v>0</v>
      </c>
      <c r="L78" s="135">
        <v>3565.75</v>
      </c>
      <c r="M78" s="135"/>
      <c r="N78" s="135"/>
      <c r="O78" s="135"/>
      <c r="P78" s="135"/>
      <c r="Q78" s="8">
        <v>2500</v>
      </c>
      <c r="R78" s="8" t="s">
        <v>264</v>
      </c>
      <c r="S78" s="69">
        <v>72</v>
      </c>
      <c r="T78" s="8" t="s">
        <v>265</v>
      </c>
      <c r="U78" s="8" t="s">
        <v>266</v>
      </c>
      <c r="V78" s="8" t="s">
        <v>267</v>
      </c>
      <c r="W78" s="8" t="s">
        <v>415</v>
      </c>
      <c r="Z78">
        <f t="shared" si="13"/>
        <v>380</v>
      </c>
      <c r="AA78" s="109">
        <f t="shared" si="12"/>
        <v>543.4</v>
      </c>
    </row>
    <row r="79" spans="1:27">
      <c r="A79" s="8">
        <v>76</v>
      </c>
      <c r="B79" s="8" t="s">
        <v>211</v>
      </c>
      <c r="C79" s="8" t="s">
        <v>7</v>
      </c>
      <c r="D79" s="8" t="s">
        <v>212</v>
      </c>
      <c r="E79" s="8"/>
      <c r="F79" s="8">
        <v>50</v>
      </c>
      <c r="G79" s="8">
        <v>2</v>
      </c>
      <c r="H79" s="8">
        <v>2500</v>
      </c>
      <c r="I79" s="8">
        <v>8480</v>
      </c>
      <c r="J79" s="103">
        <v>4.37</v>
      </c>
      <c r="K79" s="8" t="b">
        <f t="shared" si="14"/>
        <v>1</v>
      </c>
      <c r="L79" s="135">
        <v>10922.5</v>
      </c>
      <c r="M79" s="135">
        <f>ROUNDUP(I79/Q79,0)</f>
        <v>4</v>
      </c>
      <c r="N79" s="136">
        <f>H79*J79</f>
        <v>10925</v>
      </c>
      <c r="O79" s="136">
        <f>N79-L79</f>
        <v>2.5</v>
      </c>
      <c r="P79" s="136">
        <f>M79*O79</f>
        <v>10</v>
      </c>
      <c r="Q79" s="8">
        <v>2500</v>
      </c>
      <c r="R79" s="8" t="s">
        <v>264</v>
      </c>
      <c r="S79" s="69">
        <v>84</v>
      </c>
      <c r="T79" s="8" t="s">
        <v>265</v>
      </c>
      <c r="U79" s="8" t="s">
        <v>266</v>
      </c>
      <c r="V79" s="8" t="s">
        <v>267</v>
      </c>
      <c r="W79" s="8" t="s">
        <v>415</v>
      </c>
      <c r="Z79">
        <f t="shared" si="13"/>
        <v>-5980</v>
      </c>
      <c r="AA79" s="109">
        <f t="shared" si="12"/>
        <v>-26132.600000000002</v>
      </c>
    </row>
    <row r="80" spans="1:27">
      <c r="A80" s="8">
        <v>77</v>
      </c>
      <c r="B80" s="8" t="s">
        <v>214</v>
      </c>
      <c r="C80" s="8" t="s">
        <v>7</v>
      </c>
      <c r="D80" s="8" t="s">
        <v>215</v>
      </c>
      <c r="E80" s="8"/>
      <c r="F80" s="8">
        <v>50</v>
      </c>
      <c r="G80" s="8">
        <v>1</v>
      </c>
      <c r="H80" s="8">
        <v>2500</v>
      </c>
      <c r="I80" s="8">
        <v>2200</v>
      </c>
      <c r="J80" s="103">
        <v>2.64</v>
      </c>
      <c r="K80" s="8" t="b">
        <f t="shared" si="14"/>
        <v>0</v>
      </c>
      <c r="L80" s="135">
        <v>6587.5</v>
      </c>
      <c r="M80" s="135"/>
      <c r="N80" s="135"/>
      <c r="O80" s="135"/>
      <c r="P80" s="135"/>
      <c r="Q80" s="8">
        <v>2500</v>
      </c>
      <c r="R80" s="8" t="s">
        <v>264</v>
      </c>
      <c r="S80" s="69">
        <v>17</v>
      </c>
      <c r="T80" s="8" t="s">
        <v>265</v>
      </c>
      <c r="U80" s="8" t="s">
        <v>266</v>
      </c>
      <c r="V80" s="8" t="s">
        <v>267</v>
      </c>
      <c r="W80" s="8" t="s">
        <v>415</v>
      </c>
      <c r="Z80">
        <f t="shared" si="13"/>
        <v>300</v>
      </c>
      <c r="AA80" s="109">
        <f t="shared" si="12"/>
        <v>792</v>
      </c>
    </row>
    <row r="81" spans="1:27">
      <c r="A81" s="8">
        <v>78</v>
      </c>
      <c r="B81" s="8" t="s">
        <v>217</v>
      </c>
      <c r="C81" s="8" t="s">
        <v>218</v>
      </c>
      <c r="D81" s="8" t="s">
        <v>219</v>
      </c>
      <c r="E81" s="8"/>
      <c r="F81" s="8">
        <v>50</v>
      </c>
      <c r="G81" s="8">
        <v>1</v>
      </c>
      <c r="H81" s="8">
        <v>3000</v>
      </c>
      <c r="I81" s="8">
        <v>2200</v>
      </c>
      <c r="J81" s="103">
        <v>0.68</v>
      </c>
      <c r="K81" s="8" t="b">
        <f t="shared" si="14"/>
        <v>0</v>
      </c>
      <c r="L81" s="135">
        <v>2050.1999999999998</v>
      </c>
      <c r="M81" s="135"/>
      <c r="N81" s="135"/>
      <c r="O81" s="135"/>
      <c r="P81" s="135"/>
      <c r="Q81" s="8">
        <v>3000</v>
      </c>
      <c r="R81" s="8" t="s">
        <v>264</v>
      </c>
      <c r="S81" s="69">
        <v>126</v>
      </c>
      <c r="T81" s="8" t="s">
        <v>265</v>
      </c>
      <c r="U81" s="8" t="s">
        <v>266</v>
      </c>
      <c r="V81" s="8" t="s">
        <v>267</v>
      </c>
      <c r="W81" s="8" t="s">
        <v>415</v>
      </c>
      <c r="Z81">
        <f t="shared" si="13"/>
        <v>800</v>
      </c>
      <c r="AA81" s="109">
        <f t="shared" si="12"/>
        <v>544</v>
      </c>
    </row>
    <row r="82" spans="1:27">
      <c r="A82" s="8">
        <v>79</v>
      </c>
      <c r="B82" s="8" t="s">
        <v>221</v>
      </c>
      <c r="C82" s="8" t="s">
        <v>222</v>
      </c>
      <c r="D82" s="8" t="s">
        <v>223</v>
      </c>
      <c r="E82" s="8"/>
      <c r="F82" s="8">
        <v>50</v>
      </c>
      <c r="G82" s="8">
        <v>1</v>
      </c>
      <c r="H82" s="8">
        <v>250</v>
      </c>
      <c r="I82" s="8">
        <v>19800</v>
      </c>
      <c r="J82" s="103">
        <v>1.65</v>
      </c>
      <c r="K82" s="8" t="b">
        <f t="shared" si="14"/>
        <v>1</v>
      </c>
      <c r="L82" s="135">
        <v>413.1</v>
      </c>
      <c r="M82" s="135">
        <f>ROUNDUP(I82/Q82,0)</f>
        <v>80</v>
      </c>
      <c r="N82" s="136">
        <f>H82*J82</f>
        <v>412.5</v>
      </c>
      <c r="O82" s="136">
        <f>N82-L82</f>
        <v>-0.60000000000002274</v>
      </c>
      <c r="P82" s="136">
        <f>M82*O82</f>
        <v>-48.000000000001819</v>
      </c>
      <c r="Q82" s="8">
        <v>250</v>
      </c>
      <c r="R82" s="8" t="s">
        <v>264</v>
      </c>
      <c r="S82" s="69">
        <v>158</v>
      </c>
      <c r="T82" s="8" t="s">
        <v>265</v>
      </c>
      <c r="U82" s="8" t="s">
        <v>266</v>
      </c>
      <c r="V82" s="8" t="s">
        <v>267</v>
      </c>
      <c r="W82" s="8" t="s">
        <v>415</v>
      </c>
      <c r="Z82">
        <f t="shared" si="13"/>
        <v>-19550</v>
      </c>
      <c r="AA82" s="109">
        <f t="shared" si="12"/>
        <v>-32257.5</v>
      </c>
    </row>
    <row r="83" spans="1:27">
      <c r="A83" s="8">
        <v>80</v>
      </c>
      <c r="B83" s="8" t="s">
        <v>225</v>
      </c>
      <c r="C83" s="8" t="s">
        <v>226</v>
      </c>
      <c r="D83" s="8" t="s">
        <v>219</v>
      </c>
      <c r="E83" s="8"/>
      <c r="F83" s="8">
        <v>50</v>
      </c>
      <c r="G83" s="8">
        <v>1</v>
      </c>
      <c r="H83" s="8">
        <v>5000</v>
      </c>
      <c r="I83" s="8">
        <v>2200</v>
      </c>
      <c r="J83" s="103">
        <v>1</v>
      </c>
      <c r="K83" s="8" t="b">
        <f t="shared" si="14"/>
        <v>0</v>
      </c>
      <c r="L83" s="135">
        <v>5000</v>
      </c>
      <c r="M83" s="135"/>
      <c r="N83" s="135"/>
      <c r="O83" s="135"/>
      <c r="P83" s="135"/>
      <c r="Q83" s="8">
        <v>5000</v>
      </c>
      <c r="R83" s="8" t="s">
        <v>264</v>
      </c>
      <c r="S83" s="69">
        <v>77</v>
      </c>
      <c r="T83" s="8" t="s">
        <v>265</v>
      </c>
      <c r="U83" s="8" t="s">
        <v>266</v>
      </c>
      <c r="V83" s="8" t="s">
        <v>267</v>
      </c>
      <c r="W83" s="8" t="s">
        <v>415</v>
      </c>
      <c r="Z83">
        <f t="shared" si="13"/>
        <v>2800</v>
      </c>
      <c r="AA83" s="109">
        <f t="shared" si="12"/>
        <v>2800</v>
      </c>
    </row>
    <row r="84" spans="1:27">
      <c r="A84" s="8">
        <v>81</v>
      </c>
      <c r="B84" s="8">
        <v>63048</v>
      </c>
      <c r="C84" s="8" t="s">
        <v>244</v>
      </c>
      <c r="D84" s="8" t="s">
        <v>248</v>
      </c>
      <c r="E84" s="15" t="s">
        <v>402</v>
      </c>
      <c r="F84" s="8">
        <v>50</v>
      </c>
      <c r="G84" s="8">
        <v>1</v>
      </c>
      <c r="H84" s="8">
        <v>50</v>
      </c>
      <c r="I84" s="8">
        <v>87360</v>
      </c>
      <c r="J84" s="104">
        <v>0</v>
      </c>
      <c r="K84" s="8" t="b">
        <f t="shared" si="14"/>
        <v>1</v>
      </c>
      <c r="L84" s="135">
        <v>0</v>
      </c>
      <c r="M84" s="135">
        <f t="shared" ref="M84:M85" si="19">ROUNDUP(I84/Q84,0)</f>
        <v>1748</v>
      </c>
      <c r="N84" s="136">
        <f t="shared" ref="N84:N85" si="20">H84*J84</f>
        <v>0</v>
      </c>
      <c r="O84" s="136">
        <f t="shared" ref="O84:O85" si="21">N84-L84</f>
        <v>0</v>
      </c>
      <c r="P84" s="136">
        <f t="shared" ref="P84:P85" si="22">M84*O84</f>
        <v>0</v>
      </c>
      <c r="Q84" s="8">
        <v>50</v>
      </c>
      <c r="R84" s="8" t="s">
        <v>264</v>
      </c>
      <c r="S84" s="69">
        <v>140</v>
      </c>
      <c r="T84" s="8" t="s">
        <v>404</v>
      </c>
      <c r="U84" s="8" t="s">
        <v>405</v>
      </c>
      <c r="V84" s="8" t="s">
        <v>267</v>
      </c>
      <c r="W84" s="8" t="s">
        <v>415</v>
      </c>
      <c r="Z84">
        <f t="shared" si="13"/>
        <v>-87310</v>
      </c>
      <c r="AA84" s="109">
        <f t="shared" si="12"/>
        <v>0</v>
      </c>
    </row>
    <row r="85" spans="1:27">
      <c r="A85" s="8">
        <v>82</v>
      </c>
      <c r="B85" s="8">
        <v>150150225</v>
      </c>
      <c r="C85" s="8" t="s">
        <v>41</v>
      </c>
      <c r="D85" s="8" t="s">
        <v>247</v>
      </c>
      <c r="E85" s="8"/>
      <c r="F85" s="8">
        <v>50</v>
      </c>
      <c r="G85" s="8">
        <v>1</v>
      </c>
      <c r="H85" s="8">
        <v>1000</v>
      </c>
      <c r="I85" s="8">
        <v>7200</v>
      </c>
      <c r="J85" s="103">
        <v>2.16</v>
      </c>
      <c r="K85" s="8" t="b">
        <f t="shared" si="14"/>
        <v>1</v>
      </c>
      <c r="L85" s="135">
        <v>2159</v>
      </c>
      <c r="M85" s="135">
        <f t="shared" si="19"/>
        <v>8</v>
      </c>
      <c r="N85" s="136">
        <f t="shared" si="20"/>
        <v>2160</v>
      </c>
      <c r="O85" s="136">
        <f t="shared" si="21"/>
        <v>1</v>
      </c>
      <c r="P85" s="136">
        <f t="shared" si="22"/>
        <v>8</v>
      </c>
      <c r="Q85" s="8">
        <v>1000</v>
      </c>
      <c r="R85" s="8" t="s">
        <v>264</v>
      </c>
      <c r="S85" s="69">
        <v>57</v>
      </c>
      <c r="T85" s="8" t="s">
        <v>265</v>
      </c>
      <c r="U85" s="8" t="s">
        <v>266</v>
      </c>
      <c r="V85" s="8" t="s">
        <v>267</v>
      </c>
      <c r="W85" s="8" t="s">
        <v>415</v>
      </c>
      <c r="Z85">
        <f t="shared" si="13"/>
        <v>-6200</v>
      </c>
      <c r="AA85" s="109">
        <f t="shared" si="12"/>
        <v>-13392</v>
      </c>
    </row>
    <row r="86" spans="1:27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69"/>
      <c r="T86" s="8"/>
      <c r="U86" s="8"/>
      <c r="V86" s="8"/>
      <c r="W86" s="8"/>
    </row>
    <row r="87" spans="1:2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69"/>
      <c r="T87" s="8"/>
      <c r="U87" s="8"/>
      <c r="V87" s="8"/>
      <c r="W87" s="8"/>
    </row>
    <row r="88" spans="1:27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34">
        <f>SUM(L4:L85)</f>
        <v>194496.242</v>
      </c>
      <c r="M88" s="134"/>
      <c r="N88" s="134"/>
      <c r="O88" s="134"/>
      <c r="P88" s="134"/>
      <c r="Q88" s="8"/>
      <c r="R88" s="8"/>
      <c r="S88" s="69"/>
      <c r="T88" s="8"/>
      <c r="U88" s="8"/>
      <c r="V88" s="8"/>
      <c r="W88" s="8"/>
    </row>
    <row r="89" spans="1:27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69"/>
      <c r="T89" s="8"/>
      <c r="U89" s="8"/>
      <c r="V89" s="8"/>
      <c r="W89" s="8"/>
    </row>
    <row r="90" spans="1:27">
      <c r="A90" s="8"/>
      <c r="B90" s="8"/>
      <c r="C90" s="8"/>
      <c r="D90" s="8"/>
      <c r="E90" s="8"/>
      <c r="F90" s="8"/>
      <c r="G90" s="8"/>
      <c r="H90" s="8"/>
      <c r="I90" s="8"/>
      <c r="J90" s="8" t="s">
        <v>237</v>
      </c>
      <c r="K90" s="8"/>
      <c r="L90" s="134">
        <f>L88/2000</f>
        <v>97.248120999999998</v>
      </c>
      <c r="M90" s="134"/>
      <c r="N90" s="134"/>
      <c r="O90" s="134"/>
      <c r="P90" s="134"/>
      <c r="Q90" s="8"/>
      <c r="R90" s="8"/>
      <c r="S90" s="69"/>
      <c r="T90" s="8"/>
      <c r="U90" s="8"/>
      <c r="V90" s="8"/>
      <c r="W90" s="8"/>
    </row>
    <row r="91" spans="1:27">
      <c r="A91" s="8"/>
      <c r="B91" s="8"/>
      <c r="C91" s="8"/>
      <c r="D91" s="8"/>
      <c r="E91" s="8"/>
      <c r="F91" s="8"/>
      <c r="G91" s="8"/>
      <c r="H91" s="8"/>
      <c r="I91" s="8"/>
      <c r="J91" s="8" t="s">
        <v>245</v>
      </c>
      <c r="K91" s="8"/>
      <c r="L91" s="134">
        <f>1.6*L90</f>
        <v>155.59699360000002</v>
      </c>
      <c r="M91" s="134"/>
      <c r="N91" s="134"/>
      <c r="O91" s="134"/>
      <c r="P91" s="134"/>
      <c r="Q91" s="8"/>
      <c r="R91" s="8"/>
      <c r="S91" s="69"/>
      <c r="T91" s="8"/>
      <c r="U91" s="8"/>
      <c r="V91" s="8"/>
      <c r="W91" s="8"/>
    </row>
    <row r="92" spans="1:27">
      <c r="A92" s="8"/>
      <c r="B92" s="8"/>
      <c r="C92" s="8"/>
      <c r="D92" s="8"/>
      <c r="E92" s="8"/>
      <c r="F92" s="8"/>
      <c r="G92" s="8"/>
      <c r="H92" s="8"/>
      <c r="I92" s="8"/>
      <c r="J92" s="8" t="s">
        <v>246</v>
      </c>
      <c r="K92" s="8"/>
      <c r="L92" s="63">
        <f>4.8*L91</f>
        <v>746.86556928000005</v>
      </c>
      <c r="M92" s="63"/>
      <c r="N92" s="63"/>
      <c r="O92" s="63"/>
      <c r="P92" s="63"/>
      <c r="Q92" s="8"/>
      <c r="R92" s="8"/>
      <c r="S92" s="69"/>
      <c r="T92" s="8"/>
      <c r="U92" s="8"/>
      <c r="V92" s="8"/>
      <c r="W92" s="8"/>
    </row>
  </sheetData>
  <autoFilter ref="A3:W85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4:X26"/>
  <sheetViews>
    <sheetView tabSelected="1" topLeftCell="F1" workbookViewId="0">
      <selection activeCell="U15" sqref="U15"/>
    </sheetView>
  </sheetViews>
  <sheetFormatPr defaultRowHeight="15" outlineLevelCol="1"/>
  <cols>
    <col min="1" max="2" width="9.140625" style="102"/>
    <col min="3" max="3" width="11.85546875" style="102" customWidth="1" outlineLevel="1"/>
    <col min="4" max="4" width="1.85546875" style="102" customWidth="1" outlineLevel="1"/>
    <col min="5" max="5" width="10.140625" style="102" customWidth="1" outlineLevel="1"/>
    <col min="6" max="6" width="12.140625" style="102" customWidth="1" outlineLevel="1"/>
    <col min="7" max="7" width="20.85546875" style="102" customWidth="1" outlineLevel="1"/>
    <col min="8" max="8" width="2.28515625" style="102" customWidth="1" outlineLevel="1"/>
    <col min="9" max="9" width="9.140625" style="102" customWidth="1" outlineLevel="1"/>
    <col min="10" max="10" width="1.7109375" style="102" customWidth="1" outlineLevel="1"/>
    <col min="11" max="11" width="16" style="102" customWidth="1" outlineLevel="1"/>
    <col min="12" max="12" width="3.5703125" style="102" customWidth="1" outlineLevel="1"/>
    <col min="13" max="13" width="20.28515625" style="102" customWidth="1" outlineLevel="1"/>
    <col min="14" max="14" width="18.7109375" style="102" customWidth="1" outlineLevel="1"/>
    <col min="15" max="15" width="2.7109375" style="102" customWidth="1" outlineLevel="1"/>
    <col min="16" max="16" width="10.85546875" style="102" customWidth="1" outlineLevel="1"/>
    <col min="17" max="17" width="4.7109375" style="102" customWidth="1" outlineLevel="1"/>
    <col min="18" max="20" width="9.140625" style="102"/>
    <col min="21" max="21" width="8.85546875" style="102" customWidth="1"/>
    <col min="22" max="22" width="2.5703125" style="102" customWidth="1"/>
    <col min="23" max="23" width="17.42578125" style="102" bestFit="1" customWidth="1"/>
    <col min="24" max="24" width="21.140625" style="102" customWidth="1"/>
    <col min="25" max="25" width="2" style="102" customWidth="1"/>
    <col min="26" max="26" width="12.5703125" style="102" customWidth="1"/>
    <col min="27" max="16384" width="9.140625" style="102"/>
  </cols>
  <sheetData>
    <row r="4" spans="3:24" ht="15.75" thickBot="1"/>
    <row r="5" spans="3:24" ht="15.75" thickBot="1">
      <c r="E5" s="138" t="s">
        <v>500</v>
      </c>
      <c r="F5" s="138"/>
      <c r="G5" s="138"/>
      <c r="U5" s="110"/>
      <c r="V5" s="110"/>
      <c r="W5" s="111" t="s">
        <v>520</v>
      </c>
      <c r="X5" s="113" t="s">
        <v>519</v>
      </c>
    </row>
    <row r="6" spans="3:24" ht="15.75" thickBot="1">
      <c r="C6" s="110"/>
      <c r="D6" s="110"/>
      <c r="E6" s="111" t="s">
        <v>501</v>
      </c>
      <c r="F6" s="112" t="s">
        <v>502</v>
      </c>
      <c r="G6" s="113" t="s">
        <v>503</v>
      </c>
      <c r="M6" s="114" t="s">
        <v>504</v>
      </c>
      <c r="U6" s="110"/>
      <c r="V6" s="110"/>
      <c r="W6" s="115"/>
      <c r="X6" s="115"/>
    </row>
    <row r="7" spans="3:24" ht="15.75" thickBot="1">
      <c r="C7" s="110"/>
      <c r="D7" s="110"/>
      <c r="E7" s="115"/>
      <c r="F7" s="115"/>
      <c r="G7" s="115"/>
      <c r="H7" s="110"/>
      <c r="U7" s="116" t="s">
        <v>517</v>
      </c>
      <c r="V7" s="110"/>
      <c r="W7" s="118">
        <f>'EPE quotation 220 units'!K88</f>
        <v>270868.78199999995</v>
      </c>
      <c r="X7" s="132">
        <f>'EPE Quotation MOQ Full RELL'!L88</f>
        <v>194496.242</v>
      </c>
    </row>
    <row r="8" spans="3:24" ht="15.75" thickBot="1">
      <c r="C8" s="116" t="s">
        <v>505</v>
      </c>
      <c r="D8" s="110"/>
      <c r="E8" s="117">
        <v>36964.97</v>
      </c>
      <c r="F8" s="118">
        <v>53690</v>
      </c>
      <c r="G8" s="119" t="s">
        <v>416</v>
      </c>
      <c r="U8" s="120" t="s">
        <v>506</v>
      </c>
      <c r="V8" s="110"/>
      <c r="W8" s="117">
        <f>W7/2000</f>
        <v>135.43439099999998</v>
      </c>
      <c r="X8" s="132">
        <f>X7/2000</f>
        <v>97.248120999999998</v>
      </c>
    </row>
    <row r="9" spans="3:24" ht="15.75" thickBot="1">
      <c r="C9" s="120" t="s">
        <v>506</v>
      </c>
      <c r="D9" s="110"/>
      <c r="E9" s="121">
        <v>184.82485</v>
      </c>
      <c r="F9" s="117">
        <v>268.45</v>
      </c>
      <c r="G9" s="119" t="s">
        <v>417</v>
      </c>
      <c r="M9" s="111" t="s">
        <v>501</v>
      </c>
      <c r="N9" s="113" t="s">
        <v>502</v>
      </c>
      <c r="P9" s="122" t="s">
        <v>507</v>
      </c>
      <c r="U9" s="110"/>
      <c r="V9" s="110"/>
      <c r="W9" s="115"/>
      <c r="X9" s="115"/>
    </row>
    <row r="10" spans="3:24" ht="15.75" thickBot="1">
      <c r="C10" s="110"/>
      <c r="D10" s="110"/>
      <c r="E10" s="110"/>
      <c r="F10" s="115"/>
      <c r="G10" s="115"/>
      <c r="H10" s="110"/>
      <c r="U10" s="110"/>
      <c r="V10" s="110"/>
      <c r="W10" s="115"/>
      <c r="X10" s="114" t="s">
        <v>518</v>
      </c>
    </row>
    <row r="11" spans="3:24" ht="18" customHeight="1" thickBot="1">
      <c r="C11" s="110"/>
      <c r="D11" s="110"/>
      <c r="E11" s="110"/>
      <c r="F11" s="115"/>
      <c r="G11" s="115"/>
      <c r="H11" s="110"/>
      <c r="K11" s="116" t="s">
        <v>508</v>
      </c>
      <c r="M11" s="110" t="s">
        <v>509</v>
      </c>
      <c r="N11" s="110" t="s">
        <v>510</v>
      </c>
      <c r="V11" s="110"/>
      <c r="W11" s="115"/>
    </row>
    <row r="12" spans="3:24">
      <c r="C12" s="116" t="s">
        <v>511</v>
      </c>
      <c r="D12" s="110"/>
      <c r="E12" s="123">
        <v>63466.768000000033</v>
      </c>
      <c r="F12" s="124">
        <v>67286.25</v>
      </c>
      <c r="G12" s="123" t="s">
        <v>512</v>
      </c>
      <c r="H12" s="110"/>
      <c r="K12" s="125" t="s">
        <v>513</v>
      </c>
      <c r="M12" s="126">
        <v>46804.537000000011</v>
      </c>
      <c r="N12" s="126">
        <v>5826.2999999999993</v>
      </c>
      <c r="P12" s="117">
        <f>(SUM(M12:N12)-E12)*-1</f>
        <v>10835.931000000019</v>
      </c>
      <c r="X12" s="133">
        <f>SUMIF('EPE Quotation MOQ Full RELL'!Z:Z,"&gt;0",'EPE Quotation MOQ Full RELL'!AA:AA)</f>
        <v>55209.5</v>
      </c>
    </row>
    <row r="13" spans="3:24" ht="15.75" thickBot="1">
      <c r="C13" s="120" t="s">
        <v>506</v>
      </c>
      <c r="D13" s="110"/>
      <c r="E13" s="123">
        <v>317.33384000000018</v>
      </c>
      <c r="F13" s="123">
        <v>336.43124999999998</v>
      </c>
      <c r="G13" s="123" t="s">
        <v>512</v>
      </c>
      <c r="H13" s="110"/>
      <c r="K13" s="120" t="s">
        <v>506</v>
      </c>
      <c r="M13" s="127">
        <f>M12/200</f>
        <v>234.02268500000005</v>
      </c>
      <c r="N13" s="127">
        <f>N12/200</f>
        <v>29.131499999999996</v>
      </c>
      <c r="P13" s="117">
        <f>(SUM(M13:N13)-E13)*-1</f>
        <v>54.179655000000139</v>
      </c>
    </row>
    <row r="14" spans="3:24" ht="15.75" thickBot="1"/>
    <row r="15" spans="3:24" ht="16.5" thickBot="1">
      <c r="K15" s="122" t="s">
        <v>495</v>
      </c>
      <c r="M15" s="139">
        <f>SUM(M12:N13)</f>
        <v>52893.991185000021</v>
      </c>
      <c r="N15" s="139"/>
      <c r="P15" s="128">
        <f>SUM(P12:P13)</f>
        <v>10890.110655000019</v>
      </c>
    </row>
    <row r="19" spans="11:13" ht="15.75" thickBot="1"/>
    <row r="20" spans="11:13" ht="45.75" thickBot="1">
      <c r="M20" s="129" t="s">
        <v>514</v>
      </c>
    </row>
    <row r="21" spans="11:13" ht="15.75" thickBot="1"/>
    <row r="22" spans="11:13">
      <c r="K22" s="116" t="s">
        <v>508</v>
      </c>
      <c r="M22" s="110" t="s">
        <v>515</v>
      </c>
    </row>
    <row r="23" spans="11:13">
      <c r="K23" s="125" t="s">
        <v>513</v>
      </c>
      <c r="M23" s="119">
        <v>14761.74</v>
      </c>
    </row>
    <row r="24" spans="11:13" ht="15.75" thickBot="1">
      <c r="K24" s="120" t="s">
        <v>506</v>
      </c>
      <c r="M24" s="117">
        <f>M23/200</f>
        <v>73.808700000000002</v>
      </c>
    </row>
    <row r="25" spans="11:13" ht="15.75" thickBot="1"/>
    <row r="26" spans="11:13" ht="15.75" thickBot="1">
      <c r="K26" s="130" t="s">
        <v>516</v>
      </c>
      <c r="M26" s="131">
        <f>SUM(M23:M24)</f>
        <v>14835.548699999999</v>
      </c>
    </row>
  </sheetData>
  <mergeCells count="2">
    <mergeCell ref="E5:G5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MAXREFDEF104_COMPLETE</vt:lpstr>
      <vt:lpstr>EPE quotation 220 units</vt:lpstr>
      <vt:lpstr>EPE Quotation 50 units</vt:lpstr>
      <vt:lpstr>EPE Quotation MOQ Full RELL</vt:lpstr>
      <vt:lpstr>Resume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2023-07-05T20:14:57Z</dcterms:modified>
</cp:coreProperties>
</file>