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520" windowHeight="12015" activeTab="1"/>
  </bookViews>
  <sheets>
    <sheet name="MAXREFDEF104_COMPLETE" sheetId="2" r:id="rId1"/>
    <sheet name="LEVEL_BOM" sheetId="3" r:id="rId2"/>
  </sheets>
  <definedNames>
    <definedName name="_xlnm._FilterDatabase" localSheetId="0" hidden="1">MAXREFDEF104_COMPLETE!$A$1:$X$86</definedName>
  </definedNames>
  <calcPr calcId="125725"/>
</workbook>
</file>

<file path=xl/calcChain.xml><?xml version="1.0" encoding="utf-8"?>
<calcChain xmlns="http://schemas.openxmlformats.org/spreadsheetml/2006/main">
  <c r="P87" i="2"/>
  <c r="O87"/>
  <c r="K87"/>
  <c r="P75"/>
  <c r="P94"/>
  <c r="O94"/>
  <c r="N94"/>
  <c r="K94"/>
  <c r="N93"/>
  <c r="O93" s="1"/>
  <c r="K93"/>
  <c r="P92"/>
  <c r="O92"/>
  <c r="N92"/>
  <c r="K92"/>
  <c r="O91"/>
  <c r="K91"/>
  <c r="P91" s="1"/>
  <c r="O90"/>
  <c r="K90"/>
  <c r="P90" s="1"/>
  <c r="P89"/>
  <c r="O89"/>
  <c r="N89"/>
  <c r="K89"/>
  <c r="N88"/>
  <c r="O88" s="1"/>
  <c r="K88"/>
  <c r="M97" i="3"/>
  <c r="M96"/>
  <c r="M95"/>
  <c r="M94"/>
  <c r="M93"/>
  <c r="M92"/>
  <c r="M91"/>
  <c r="M90"/>
  <c r="N85" i="2"/>
  <c r="O85" s="1"/>
  <c r="K85"/>
  <c r="P93" l="1"/>
  <c r="P88"/>
  <c r="P85"/>
  <c r="M89" i="3" l="1"/>
  <c r="M88"/>
  <c r="M6"/>
  <c r="M26"/>
  <c r="M87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2"/>
  <c r="M4"/>
  <c r="M3"/>
  <c r="K3" i="2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6"/>
  <c r="K77"/>
  <c r="K78"/>
  <c r="K79"/>
  <c r="K80"/>
  <c r="K81"/>
  <c r="K82"/>
  <c r="K83"/>
  <c r="K84"/>
  <c r="K86"/>
  <c r="K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6"/>
  <c r="O97" s="1"/>
  <c r="O2"/>
  <c r="P9"/>
  <c r="P28"/>
  <c r="P86"/>
  <c r="N84"/>
  <c r="O84" s="1"/>
  <c r="N83"/>
  <c r="O83" s="1"/>
  <c r="P82"/>
  <c r="P71"/>
  <c r="P3"/>
  <c r="P12"/>
  <c r="P19"/>
  <c r="P97" l="1"/>
  <c r="P83"/>
  <c r="P84"/>
  <c r="O99" l="1"/>
  <c r="O100" s="1"/>
  <c r="O101" s="1"/>
  <c r="P99"/>
  <c r="P100" s="1"/>
  <c r="P101" s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<sst xmlns="http://schemas.openxmlformats.org/spreadsheetml/2006/main" count="2713" uniqueCount="668">
  <si>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</si>
  <si>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</si>
  <si>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</si>
  <si>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</si>
  <si>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</si>
  <si>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</si>
  <si>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</si>
  <si>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</si>
  <si>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</si>
  <si>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</si>
  <si>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</si>
  <si>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</si>
  <si>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</si>
  <si>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</si>
  <si>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</si>
  <si>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</si>
  <si>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</si>
  <si>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</si>
  <si>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</si>
  <si>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</si>
  <si>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</si>
  <si>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</si>
  <si>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</si>
  <si>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</si>
  <si>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</si>
  <si>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</si>
  <si>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</si>
  <si>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</si>
  <si>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</si>
  <si>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</si>
  <si>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</si>
  <si>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</si>
  <si>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</si>
  <si>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</si>
  <si>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</si>
  <si>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</si>
  <si>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</si>
  <si>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</si>
  <si>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</si>
  <si>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</si>
  <si>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</si>
  <si>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</si>
  <si>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</si>
  <si>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</si>
  <si>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</si>
  <si>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CAP CER 10UF 10V X5R 0402</t>
  </si>
  <si>
    <t>490-GRM155R61A106ME11JTR-ND</t>
  </si>
  <si>
    <t>CAP; SMT (0402); 10UF;20%; 10V; X5R; CERAMIC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</si>
  <si>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</si>
  <si>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</si>
  <si>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</si>
  <si>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</si>
  <si>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</si>
  <si>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</si>
  <si>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</si>
  <si>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</si>
  <si>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</si>
  <si>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</si>
  <si>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</si>
  <si>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</si>
  <si>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</si>
  <si>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</si>
  <si>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</si>
  <si>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</si>
  <si>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</si>
  <si>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</si>
  <si>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</si>
  <si>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</si>
  <si>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</si>
  <si>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</si>
  <si>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</si>
  <si>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</si>
  <si>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</si>
  <si>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</si>
  <si>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</si>
  <si>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</si>
  <si>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</si>
  <si>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</si>
  <si>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</si>
  <si>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</si>
  <si>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</si>
  <si>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</si>
  <si>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</si>
  <si>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</si>
  <si>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</si>
  <si>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</si>
  <si>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</si>
  <si>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</si>
  <si>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</si>
  <si>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</si>
  <si>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</si>
  <si>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</si>
  <si>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</si>
  <si>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</si>
  <si>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</si>
  <si>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</si>
  <si>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</si>
  <si>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</si>
  <si>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</si>
  <si>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</si>
  <si>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</si>
  <si>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</si>
  <si>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</si>
  <si>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</si>
  <si>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</si>
  <si>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</si>
  <si>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</si>
  <si>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</si>
  <si>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</si>
  <si>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</si>
  <si>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</si>
  <si>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</si>
  <si>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</si>
  <si>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</si>
  <si>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</si>
  <si>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</si>
  <si>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</si>
  <si>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</si>
  <si>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</si>
  <si>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</si>
  <si>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</si>
  <si>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</si>
  <si>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</si>
  <si>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</si>
  <si>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</si>
  <si>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</si>
  <si>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</si>
  <si>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</si>
  <si>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</si>
  <si>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</si>
  <si>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</si>
  <si>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</si>
  <si>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</si>
  <si>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</si>
  <si>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</si>
  <si>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</si>
  <si>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</si>
  <si>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</si>
  <si>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</si>
  <si>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</si>
  <si>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</si>
  <si>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</si>
  <si>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</si>
  <si>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</si>
  <si>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</si>
  <si>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</si>
  <si>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</si>
  <si>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</si>
  <si>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</si>
  <si>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</si>
  <si>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</si>
  <si>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</si>
  <si>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</si>
  <si>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</si>
  <si>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</si>
  <si>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</si>
  <si>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</si>
  <si>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</si>
  <si>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</si>
  <si>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</si>
  <si>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</si>
  <si>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</si>
  <si>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</si>
  <si>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</si>
  <si>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</si>
  <si>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</si>
  <si>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</si>
  <si>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</si>
  <si>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</si>
  <si>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</si>
  <si>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</si>
  <si>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</si>
  <si>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</si>
  <si>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</si>
  <si>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</si>
  <si>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</si>
  <si>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</si>
  <si>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</si>
  <si>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</si>
  <si>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</si>
  <si>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</si>
  <si>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</si>
  <si>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</si>
  <si>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</si>
  <si>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</si>
  <si>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</si>
  <si>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</si>
  <si>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</si>
  <si>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</si>
  <si>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</si>
  <si>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</si>
  <si>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</si>
  <si>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</si>
  <si>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</si>
  <si>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</si>
  <si>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</si>
  <si>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</si>
  <si>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</si>
  <si>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</si>
  <si>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</si>
  <si>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</si>
  <si>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</si>
  <si>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</si>
  <si>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</si>
  <si>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</si>
  <si>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</si>
  <si>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</si>
  <si>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</si>
  <si>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</si>
  <si>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</si>
  <si>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</si>
  <si>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</si>
  <si>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</si>
  <si>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</si>
  <si>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</si>
  <si>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</si>
  <si>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</si>
  <si>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</si>
  <si>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</si>
  <si>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</si>
  <si>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</si>
  <si>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</si>
  <si>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</si>
  <si>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</si>
  <si>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</si>
  <si>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</si>
  <si>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</si>
  <si>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</si>
  <si>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</si>
  <si>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</si>
  <si>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KEMET</t>
  </si>
  <si>
    <t>CAP CER 1UF 10V X5R 0402</t>
  </si>
  <si>
    <t>617.082</t>
  </si>
  <si>
    <t>399-C0402C105K8PAC7867CT-ND</t>
  </si>
  <si>
    <t>CAP; SMT (0402); 1UF; 10%; 10V; X5R; CERAMIC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</si>
  <si>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</si>
  <si>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</si>
  <si>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</si>
  <si>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</si>
  <si>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</si>
  <si>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</si>
  <si>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</si>
  <si>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</si>
  <si>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</si>
  <si>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</si>
  <si>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</si>
  <si>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</si>
  <si>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</si>
  <si>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</si>
  <si>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</si>
  <si>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</si>
  <si>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</si>
  <si>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</si>
  <si>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</si>
  <si>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</si>
  <si>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</si>
  <si>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</si>
  <si>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</si>
  <si>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</si>
  <si>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</si>
  <si>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</si>
  <si>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</si>
  <si>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</si>
  <si>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</si>
  <si>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</si>
  <si>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</si>
  <si>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</si>
  <si>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</si>
  <si>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</si>
  <si>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</si>
  <si>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</si>
  <si>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</si>
  <si>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</si>
  <si>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</si>
  <si>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</si>
  <si>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</si>
  <si>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</si>
  <si>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</si>
  <si>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</si>
  <si>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</si>
  <si>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</si>
  <si>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</si>
  <si>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</si>
  <si>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</si>
  <si>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</si>
  <si>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</si>
  <si>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</si>
  <si>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</si>
  <si>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</si>
  <si>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</si>
  <si>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</si>
  <si>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</si>
  <si>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</si>
  <si>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</si>
  <si>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</si>
  <si>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</si>
  <si>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</si>
  <si>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</si>
  <si>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</si>
  <si>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</si>
  <si>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</si>
  <si>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</si>
  <si>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</si>
  <si>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</si>
  <si>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</si>
  <si>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</si>
  <si>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</si>
  <si>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</si>
  <si>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</si>
  <si>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</si>
  <si>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</si>
  <si>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</si>
  <si>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</si>
  <si>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</si>
  <si>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</si>
  <si>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</si>
  <si>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</si>
  <si>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</si>
  <si>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</si>
  <si>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</si>
  <si>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</si>
  <si>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</si>
  <si>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</si>
  <si>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</si>
  <si>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</si>
  <si>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</si>
  <si>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</si>
  <si>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</si>
  <si>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</si>
  <si>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</si>
  <si>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</si>
  <si>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</si>
  <si>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</si>
  <si>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</si>
  <si>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</si>
  <si>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</si>
  <si>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</si>
  <si>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</si>
  <si>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</si>
  <si>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</si>
  <si>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</si>
  <si>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</si>
  <si>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</si>
  <si>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</si>
  <si>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</si>
  <si>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</si>
  <si>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</si>
  <si>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</si>
  <si>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</si>
  <si>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</si>
  <si>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</si>
  <si>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</si>
  <si>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</si>
  <si>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</si>
  <si>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</si>
  <si>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</si>
  <si>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</si>
  <si>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</si>
  <si>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</si>
  <si>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</si>
  <si>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</si>
  <si>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</si>
  <si>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</si>
  <si>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</si>
  <si>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</si>
  <si>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</si>
  <si>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</si>
  <si>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</si>
  <si>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</si>
  <si>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</si>
  <si>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</si>
  <si>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</si>
  <si>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</si>
  <si>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</si>
  <si>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</si>
  <si>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</si>
  <si>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</si>
  <si>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</si>
  <si>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</si>
  <si>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</si>
  <si>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</si>
  <si>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</si>
  <si>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</si>
  <si>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</si>
  <si>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</si>
  <si>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</si>
  <si>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</si>
  <si>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</si>
  <si>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</si>
  <si>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</si>
  <si>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</si>
  <si>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</si>
  <si>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</si>
  <si>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</si>
  <si>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</si>
  <si>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</si>
  <si>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</si>
  <si>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</si>
  <si>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</si>
  <si>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</si>
  <si>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</si>
  <si>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</si>
  <si>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</si>
  <si>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</si>
  <si>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</si>
  <si>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</si>
  <si>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</si>
  <si>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</si>
  <si>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</si>
  <si>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</si>
  <si>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</si>
  <si>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</si>
  <si>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</si>
  <si>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</si>
  <si>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</si>
  <si>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</si>
  <si>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</si>
  <si>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</si>
  <si>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</si>
  <si>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</si>
  <si>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</si>
  <si>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</si>
  <si>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</si>
  <si>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</si>
  <si>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</si>
  <si>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</si>
  <si>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</si>
  <si>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</si>
  <si>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</si>
  <si>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</si>
  <si>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</si>
  <si>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</si>
  <si>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</si>
  <si>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</si>
  <si>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</si>
  <si>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</si>
  <si>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</si>
  <si>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</si>
  <si>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</si>
  <si>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</si>
  <si>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</si>
  <si>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</si>
  <si>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</si>
  <si>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</si>
  <si>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</si>
  <si>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</si>
  <si>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</si>
  <si>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</si>
  <si>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</si>
  <si>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</si>
  <si>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</si>
  <si>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</si>
  <si>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</si>
  <si>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</si>
  <si>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</si>
  <si>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</si>
  <si>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</si>
  <si>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</si>
  <si>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</si>
  <si>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</si>
  <si>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</si>
  <si>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</si>
  <si>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</si>
  <si>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</si>
  <si>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</si>
  <si>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</si>
  <si>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</si>
  <si>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</si>
  <si>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</si>
  <si>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</si>
  <si>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</si>
  <si>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</si>
  <si>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</si>
  <si>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</si>
  <si>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</si>
  <si>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</si>
  <si>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</si>
  <si>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</si>
  <si>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</si>
  <si>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</si>
  <si>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</si>
  <si>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</si>
  <si>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</si>
  <si>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</si>
  <si>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</si>
  <si>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</si>
  <si>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</si>
  <si>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</si>
  <si>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</si>
  <si>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</si>
  <si>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0</t>
  </si>
  <si>
    <t>Tray</t>
  </si>
  <si>
    <t>175-MAX32670GTL+-ND</t>
  </si>
  <si>
    <t>EVKIT PART - IC; MAX32674CGWGZ+; PACKAGE OUTLINE</t>
  </si>
  <si>
    <t>31</t>
  </si>
  <si>
    <t>U2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</si>
  <si>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</si>
  <si>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</si>
  <si>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</si>
  <si>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</si>
  <si>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</si>
  <si>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</si>
  <si>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</si>
  <si>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</si>
  <si>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</si>
  <si>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</si>
  <si>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</si>
  <si>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</si>
  <si>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</si>
  <si>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</si>
  <si>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</si>
  <si>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</si>
  <si>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</si>
  <si>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</si>
  <si>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</si>
  <si>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</si>
  <si>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</si>
  <si>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</si>
  <si>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</si>
  <si>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</si>
  <si>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</si>
  <si>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</si>
  <si>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</si>
  <si>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</si>
  <si>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</si>
  <si>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</si>
  <si>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</si>
  <si>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</si>
  <si>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</si>
  <si>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</si>
  <si>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</si>
  <si>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</si>
  <si>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</si>
  <si>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</si>
  <si>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</si>
  <si>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</si>
  <si>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</si>
  <si>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</si>
  <si>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</si>
  <si>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</si>
  <si>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</si>
  <si>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</si>
  <si>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</si>
  <si>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</si>
  <si>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</si>
  <si>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</si>
  <si>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</si>
  <si>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</si>
  <si>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</si>
  <si>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</si>
  <si>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</si>
  <si>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</si>
  <si>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</si>
  <si>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</si>
  <si>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</si>
  <si>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</si>
  <si>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</si>
  <si>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</si>
  <si>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</si>
  <si>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</si>
  <si>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</si>
  <si>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</si>
  <si>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</si>
  <si>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</si>
  <si>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</si>
  <si>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</si>
  <si>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288.564</t>
  </si>
  <si>
    <t>399-C0603C105K3RAC7867CT-ND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</si>
  <si>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</si>
  <si>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</si>
  <si>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</si>
  <si>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</si>
  <si>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</si>
  <si>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</si>
  <si>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</si>
  <si>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</si>
  <si>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</si>
  <si>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</si>
  <si>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</si>
  <si>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</si>
  <si>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</si>
  <si>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</si>
  <si>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</si>
  <si>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</si>
  <si>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</si>
  <si>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</si>
  <si>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</si>
  <si>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</si>
  <si>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</si>
  <si>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</si>
  <si>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</si>
  <si>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</si>
  <si>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</si>
  <si>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</si>
  <si>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</si>
  <si>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</si>
  <si>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</si>
  <si>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</si>
  <si>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</si>
  <si>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</si>
  <si>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</si>
  <si>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</si>
  <si>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</si>
  <si>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</si>
  <si>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</si>
  <si>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</si>
  <si>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</si>
  <si>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</si>
  <si>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</si>
  <si>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est. USD CIF</t>
  </si>
  <si>
    <t>est. Unit BRL</t>
  </si>
  <si>
    <t>Maxim/Analog Devices</t>
  </si>
  <si>
    <t>Not found on Brokers</t>
  </si>
  <si>
    <t>Host board to sensor board flex cable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</si>
  <si>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</si>
  <si>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</si>
  <si>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</si>
  <si>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</si>
  <si>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</si>
  <si>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</si>
  <si>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</si>
  <si>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</si>
  <si>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</si>
  <si>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</si>
  <si>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</si>
  <si>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</si>
  <si>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</si>
  <si>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</si>
  <si>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</si>
  <si>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</si>
  <si>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</si>
  <si>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</si>
  <si>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</si>
  <si>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</si>
  <si>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Normal</t>
  </si>
  <si>
    <t>Total Unit Price</t>
  </si>
  <si>
    <t>Total Manufacturing Price</t>
  </si>
  <si>
    <t>GRM155R61A106ME11D</t>
  </si>
  <si>
    <t>C0603C105K3RACTU</t>
  </si>
  <si>
    <t>C0402C105K8PACTU</t>
  </si>
  <si>
    <t>Group</t>
  </si>
  <si>
    <t>Level</t>
  </si>
  <si>
    <t>A</t>
  </si>
  <si>
    <t>B</t>
  </si>
  <si>
    <t>C</t>
  </si>
  <si>
    <t>D</t>
  </si>
  <si>
    <t>MAX32674CGWGZ+</t>
  </si>
  <si>
    <t>IC MCU 32BIT  PACKAGE OUTLINE DRAWING: 21-100151; PACKAGE CODE: W241H2+1; WLP24</t>
  </si>
  <si>
    <t>BATERIA RECARREGÁVEL LI-POLIMERO 3,7V 1000MAH</t>
  </si>
  <si>
    <t>STA - Brasil</t>
  </si>
  <si>
    <t>RONTEK</t>
  </si>
  <si>
    <t>PCB BOARD 2 Layers</t>
  </si>
  <si>
    <t>Abitec</t>
  </si>
  <si>
    <t>ABITEC - BRAZIL</t>
  </si>
  <si>
    <t xml:space="preserve">Silver plated ECG bottom terminal </t>
  </si>
  <si>
    <t>Silver plated Temperature terminal</t>
  </si>
  <si>
    <t>Male type C connector with solder board</t>
  </si>
  <si>
    <t>Female Magnetic pogo pin contact 2.8mm pitch 2 poles</t>
  </si>
  <si>
    <t>USB charger cable with magnectic pogo pin 2.8mm pitch 2 poles</t>
  </si>
  <si>
    <t>Microfast - BRAZIL</t>
  </si>
  <si>
    <t>RTLECS</t>
  </si>
  <si>
    <t>CUSTOM 0.4mm pitch 6 pos flat cable 40mm</t>
  </si>
  <si>
    <t>Top ECG Contact Board</t>
  </si>
  <si>
    <t>SW</t>
  </si>
  <si>
    <t>Flex02</t>
  </si>
  <si>
    <t>J</t>
  </si>
  <si>
    <t>Cable</t>
  </si>
  <si>
    <t>CUSTOM 2-key membrane keyboard 10x20mm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</si>
</sst>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5" borderId="1" applyNumberFormat="0" applyAlignment="0" applyProtection="0"/>
  </cellStyleXfs>
  <cellXfs count="36">
    <xf numFmtId="0" fontId="0" fillId="0" borderId="0" xfId="0"/>
    <xf numFmtId="0" fontId="0" fillId="0" borderId="0" xfId="0" applyNumberFormat="1" applyFont="1"/>
    <xf numFmtId="0" fontId="3" fillId="3" borderId="0" xfId="3" applyNumberFormat="1"/>
    <xf numFmtId="0" fontId="2" fillId="2" borderId="0" xfId="2" applyNumberFormat="1"/>
    <xf numFmtId="0" fontId="0" fillId="0" borderId="0" xfId="0" applyNumberFormat="1"/>
    <xf numFmtId="0" fontId="4" fillId="0" borderId="0" xfId="0" applyFont="1"/>
    <xf numFmtId="1" fontId="0" fillId="0" borderId="0" xfId="0" applyNumberFormat="1" applyFont="1"/>
    <xf numFmtId="164" fontId="0" fillId="0" borderId="0" xfId="0" applyNumberFormat="1" applyFont="1"/>
    <xf numFmtId="164" fontId="3" fillId="3" borderId="0" xfId="3" applyNumberFormat="1"/>
    <xf numFmtId="164" fontId="2" fillId="2" borderId="0" xfId="2" applyNumberFormat="1"/>
    <xf numFmtId="164" fontId="0" fillId="0" borderId="0" xfId="0" applyNumberFormat="1"/>
    <xf numFmtId="165" fontId="0" fillId="0" borderId="0" xfId="1" applyNumberFormat="1" applyFont="1"/>
    <xf numFmtId="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0" xfId="0" applyFont="1" applyFill="1"/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2" fillId="2" borderId="0" xfId="2" applyNumberForma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3" fillId="3" borderId="0" xfId="3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6" borderId="0" xfId="0" applyNumberFormat="1" applyFill="1"/>
    <xf numFmtId="0" fontId="0" fillId="6" borderId="0" xfId="0" applyFill="1"/>
    <xf numFmtId="0" fontId="9" fillId="5" borderId="1" xfId="4" applyNumberFormat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0" borderId="0" xfId="0" applyNumberFormat="1" applyFont="1" applyAlignment="1">
      <alignment horizontal="center"/>
    </xf>
  </cellXfs>
  <cellStyles count="5">
    <cellStyle name="Bad" xfId="2" builtinId="27"/>
    <cellStyle name="Currency" xfId="1" builtinId="4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opLeftCell="A73" workbookViewId="0">
      <selection activeCell="A97" sqref="A97"/>
    </sheetView>
  </sheetViews>
  <sheetFormatPr defaultRowHeight="15"/>
  <cols>
    <col min="1" max="1" width="10.5703125" style="35" bestFit="1" customWidth="1"/>
    <col min="2" max="2" width="27.7109375" style="1" bestFit="1" customWidth="1"/>
    <col min="3" max="3" width="35.42578125" style="1" bestFit="1" customWidth="1"/>
    <col min="4" max="4" width="82.5703125" style="1" bestFit="1" customWidth="1"/>
    <col min="5" max="5" width="35.42578125" style="1" customWidth="1"/>
    <col min="6" max="6" width="13.85546875" style="1" bestFit="1" customWidth="1"/>
    <col min="7" max="7" width="20.140625" style="1" bestFit="1" customWidth="1"/>
    <col min="8" max="8" width="15.7109375" style="1" bestFit="1" customWidth="1"/>
    <col min="9" max="9" width="15.140625" style="1" bestFit="1" customWidth="1"/>
    <col min="10" max="10" width="13.28515625" style="1" bestFit="1" customWidth="1"/>
    <col min="11" max="11" width="16.7109375" style="1" bestFit="1" customWidth="1"/>
    <col min="12" max="12" width="15.7109375" style="1" bestFit="1" customWidth="1"/>
    <col min="13" max="13" width="123" style="1" bestFit="1" customWidth="1"/>
    <col min="14" max="14" width="15.42578125" style="7" bestFit="1" customWidth="1"/>
    <col min="15" max="15" width="20.42578125" style="7" bestFit="1" customWidth="1"/>
    <col min="16" max="16" width="29.85546875" style="7" bestFit="1" customWidth="1"/>
    <col min="17" max="17" width="11.28515625" style="1" bestFit="1" customWidth="1"/>
    <col min="18" max="18" width="53.5703125" style="1" bestFit="1" customWidth="1"/>
    <col min="19" max="19" width="31.5703125" style="1" bestFit="1" customWidth="1"/>
    <col min="20" max="20" width="16.28515625" style="1" bestFit="1" customWidth="1"/>
    <col min="21" max="21" width="84.140625" style="1" customWidth="1"/>
    <col min="22" max="22" width="71.7109375" style="1" bestFit="1" customWidth="1"/>
    <col min="23" max="23" width="32.7109375" style="1" bestFit="1" customWidth="1"/>
    <col min="24" max="24" width="22.140625" style="1" bestFit="1" customWidth="1"/>
  </cols>
  <sheetData>
    <row r="1" spans="1:24" s="14" customFormat="1">
      <c r="A1" s="12" t="s">
        <v>0</v>
      </c>
      <c r="B1" s="12" t="s">
        <v>592</v>
      </c>
      <c r="C1" s="12" t="s">
        <v>1</v>
      </c>
      <c r="D1" s="12" t="s">
        <v>591</v>
      </c>
      <c r="E1" s="12" t="s">
        <v>630</v>
      </c>
      <c r="F1" s="12" t="s">
        <v>593</v>
      </c>
      <c r="G1" s="12" t="s">
        <v>594</v>
      </c>
      <c r="H1" s="12" t="s">
        <v>2</v>
      </c>
      <c r="I1" s="12" t="s">
        <v>3</v>
      </c>
      <c r="J1" s="12" t="s">
        <v>595</v>
      </c>
      <c r="K1" s="12" t="s">
        <v>600</v>
      </c>
      <c r="L1" s="12" t="s">
        <v>596</v>
      </c>
      <c r="M1" s="12" t="s">
        <v>597</v>
      </c>
      <c r="N1" s="13" t="s">
        <v>598</v>
      </c>
      <c r="O1" s="13" t="s">
        <v>635</v>
      </c>
      <c r="P1" s="13" t="s">
        <v>636</v>
      </c>
      <c r="Q1" s="12" t="s">
        <v>599</v>
      </c>
      <c r="R1" s="12" t="s">
        <v>601</v>
      </c>
      <c r="S1" s="12" t="s">
        <v>602</v>
      </c>
      <c r="T1" s="12" t="s">
        <v>4</v>
      </c>
      <c r="U1" s="12" t="s">
        <v>603</v>
      </c>
      <c r="V1" s="12" t="s">
        <v>5</v>
      </c>
      <c r="W1" s="12" t="s">
        <v>604</v>
      </c>
      <c r="X1" s="12" t="s">
        <v>605</v>
      </c>
    </row>
    <row r="2" spans="1:24">
      <c r="A2" s="35">
        <v>1</v>
      </c>
      <c r="B2" s="1" t="s">
        <v>6</v>
      </c>
      <c r="C2" s="1" t="s">
        <v>7</v>
      </c>
      <c r="D2" s="1" t="s">
        <v>8</v>
      </c>
      <c r="E2" s="1" t="s">
        <v>631</v>
      </c>
      <c r="F2" s="1" t="s">
        <v>9</v>
      </c>
      <c r="G2" s="4" t="s">
        <v>634</v>
      </c>
      <c r="H2" s="1">
        <v>200</v>
      </c>
      <c r="J2" s="1">
        <v>1</v>
      </c>
      <c r="K2" s="1">
        <f>H2*J2</f>
        <v>200</v>
      </c>
      <c r="L2" s="1" t="s">
        <v>10</v>
      </c>
      <c r="M2" t="s">
        <v>11</v>
      </c>
      <c r="N2" s="7">
        <v>7.6800000000000002E-3</v>
      </c>
      <c r="O2" s="7">
        <f>H2*J2*N2</f>
        <v>1.536</v>
      </c>
      <c r="P2" s="7">
        <v>115.2</v>
      </c>
      <c r="Q2" s="1">
        <v>15000</v>
      </c>
      <c r="R2" s="1" t="s">
        <v>12</v>
      </c>
      <c r="S2" s="1" t="s">
        <v>11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</row>
    <row r="3" spans="1:24">
      <c r="A3" s="35">
        <v>2</v>
      </c>
      <c r="B3" s="1" t="s">
        <v>19</v>
      </c>
      <c r="C3" s="1" t="s">
        <v>20</v>
      </c>
      <c r="D3" s="1" t="s">
        <v>21</v>
      </c>
      <c r="E3" s="4" t="s">
        <v>632</v>
      </c>
      <c r="F3" s="1" t="s">
        <v>17</v>
      </c>
      <c r="G3" s="4" t="s">
        <v>634</v>
      </c>
      <c r="H3" s="1">
        <v>200</v>
      </c>
      <c r="J3" s="1">
        <v>1</v>
      </c>
      <c r="K3" s="1">
        <f t="shared" ref="K3:K66" si="0">H3*J3</f>
        <v>200</v>
      </c>
      <c r="M3" t="s">
        <v>582</v>
      </c>
      <c r="N3" s="7">
        <v>4.4400000000000004</v>
      </c>
      <c r="O3" s="7">
        <f t="shared" ref="O3:O66" si="1">H3*J3*N3</f>
        <v>888.00000000000011</v>
      </c>
      <c r="P3" s="8">
        <f>N3*J3*K3</f>
        <v>888.00000000000011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16</v>
      </c>
      <c r="X3" s="1" t="s">
        <v>18</v>
      </c>
    </row>
    <row r="4" spans="1:24">
      <c r="A4" s="35">
        <v>3</v>
      </c>
      <c r="B4" s="3" t="s">
        <v>29</v>
      </c>
      <c r="C4" s="3" t="s">
        <v>20</v>
      </c>
      <c r="D4" s="3" t="s">
        <v>28</v>
      </c>
      <c r="E4" s="3"/>
      <c r="F4" s="3" t="s">
        <v>17</v>
      </c>
      <c r="G4" s="3" t="s">
        <v>612</v>
      </c>
      <c r="H4" s="1">
        <v>200</v>
      </c>
      <c r="J4" s="1">
        <v>1</v>
      </c>
      <c r="K4" s="1">
        <f t="shared" si="0"/>
        <v>200</v>
      </c>
      <c r="M4" t="s">
        <v>611</v>
      </c>
      <c r="O4" s="7">
        <f t="shared" si="1"/>
        <v>0</v>
      </c>
      <c r="P4" s="9"/>
      <c r="R4" s="1" t="s">
        <v>28</v>
      </c>
      <c r="S4" s="1" t="s">
        <v>29</v>
      </c>
      <c r="T4" s="1" t="s">
        <v>16</v>
      </c>
      <c r="V4" s="1" t="s">
        <v>30</v>
      </c>
      <c r="X4" s="1" t="s">
        <v>17</v>
      </c>
    </row>
    <row r="5" spans="1:24">
      <c r="A5" s="35">
        <v>4</v>
      </c>
      <c r="B5" s="1" t="s">
        <v>31</v>
      </c>
      <c r="C5" s="1" t="s">
        <v>7</v>
      </c>
      <c r="D5" s="1" t="s">
        <v>32</v>
      </c>
      <c r="E5" s="1" t="s">
        <v>631</v>
      </c>
      <c r="F5" s="1" t="s">
        <v>33</v>
      </c>
      <c r="G5" s="4" t="s">
        <v>634</v>
      </c>
      <c r="H5" s="1">
        <v>200</v>
      </c>
      <c r="J5" s="1">
        <v>5</v>
      </c>
      <c r="K5" s="1">
        <f t="shared" si="0"/>
        <v>1000</v>
      </c>
      <c r="L5" s="1" t="s">
        <v>10</v>
      </c>
      <c r="M5" t="s">
        <v>34</v>
      </c>
      <c r="N5" s="7">
        <v>5.1429999999999997E-2</v>
      </c>
      <c r="O5" s="7">
        <f t="shared" si="1"/>
        <v>51.43</v>
      </c>
      <c r="P5" s="7">
        <v>514.29999999999995</v>
      </c>
      <c r="Q5" s="1">
        <v>10000</v>
      </c>
      <c r="R5" s="1" t="s">
        <v>35</v>
      </c>
      <c r="S5" s="1" t="s">
        <v>34</v>
      </c>
      <c r="T5" s="1" t="s">
        <v>13</v>
      </c>
      <c r="U5" s="1" t="s">
        <v>36</v>
      </c>
      <c r="V5" s="1" t="s">
        <v>37</v>
      </c>
      <c r="W5" s="1" t="s">
        <v>16</v>
      </c>
      <c r="X5" s="1" t="s">
        <v>18</v>
      </c>
    </row>
    <row r="6" spans="1:24">
      <c r="A6" s="35">
        <v>5</v>
      </c>
      <c r="B6" s="1" t="s">
        <v>38</v>
      </c>
      <c r="C6" s="1" t="s">
        <v>7</v>
      </c>
      <c r="D6" s="1" t="s">
        <v>39</v>
      </c>
      <c r="E6" s="1" t="s">
        <v>631</v>
      </c>
      <c r="F6" s="1" t="s">
        <v>40</v>
      </c>
      <c r="G6" s="4" t="s">
        <v>634</v>
      </c>
      <c r="H6" s="1">
        <v>200</v>
      </c>
      <c r="J6" s="1">
        <v>3</v>
      </c>
      <c r="K6" s="1">
        <f t="shared" si="0"/>
        <v>600</v>
      </c>
      <c r="L6" s="1" t="s">
        <v>10</v>
      </c>
      <c r="M6" t="s">
        <v>41</v>
      </c>
      <c r="N6" s="7">
        <v>3.2820000000000002E-2</v>
      </c>
      <c r="O6" s="7">
        <f t="shared" si="1"/>
        <v>19.692</v>
      </c>
      <c r="P6" s="7">
        <v>328.2</v>
      </c>
      <c r="Q6" s="1">
        <v>10000</v>
      </c>
      <c r="R6" s="1" t="s">
        <v>42</v>
      </c>
      <c r="S6" s="1" t="s">
        <v>41</v>
      </c>
      <c r="T6" s="1" t="s">
        <v>13</v>
      </c>
      <c r="U6" s="1" t="s">
        <v>43</v>
      </c>
      <c r="V6" s="1" t="s">
        <v>44</v>
      </c>
      <c r="W6" s="1" t="s">
        <v>16</v>
      </c>
      <c r="X6" s="1" t="s">
        <v>18</v>
      </c>
    </row>
    <row r="7" spans="1:24">
      <c r="A7" s="35">
        <v>6</v>
      </c>
      <c r="B7" s="2" t="s">
        <v>637</v>
      </c>
      <c r="C7" s="4" t="s">
        <v>7</v>
      </c>
      <c r="D7" s="1" t="s">
        <v>45</v>
      </c>
      <c r="E7" s="1" t="s">
        <v>631</v>
      </c>
      <c r="F7" s="1" t="s">
        <v>17</v>
      </c>
      <c r="G7" s="4" t="s">
        <v>634</v>
      </c>
      <c r="H7" s="1">
        <v>200</v>
      </c>
      <c r="J7" s="1">
        <v>3</v>
      </c>
      <c r="K7" s="1">
        <f t="shared" si="0"/>
        <v>600</v>
      </c>
      <c r="L7" s="1" t="s">
        <v>10</v>
      </c>
      <c r="M7" t="s">
        <v>46</v>
      </c>
      <c r="N7" s="7">
        <v>1.8180000000000002E-2</v>
      </c>
      <c r="O7" s="7">
        <f t="shared" si="1"/>
        <v>10.908000000000001</v>
      </c>
      <c r="P7" s="7">
        <v>727.2</v>
      </c>
      <c r="Q7" s="1">
        <v>1</v>
      </c>
      <c r="R7" s="1" t="s">
        <v>47</v>
      </c>
      <c r="T7" s="1" t="s">
        <v>13</v>
      </c>
      <c r="V7" s="1" t="s">
        <v>48</v>
      </c>
      <c r="W7" s="1" t="s">
        <v>16</v>
      </c>
      <c r="X7" s="1" t="s">
        <v>18</v>
      </c>
    </row>
    <row r="8" spans="1:24">
      <c r="A8" s="35">
        <v>7</v>
      </c>
      <c r="B8" s="2" t="s">
        <v>638</v>
      </c>
      <c r="C8" s="1" t="s">
        <v>230</v>
      </c>
      <c r="D8" s="1" t="s">
        <v>49</v>
      </c>
      <c r="E8" s="1" t="s">
        <v>631</v>
      </c>
      <c r="F8" s="1" t="s">
        <v>566</v>
      </c>
      <c r="G8" s="4" t="s">
        <v>634</v>
      </c>
      <c r="H8" s="1">
        <v>200</v>
      </c>
      <c r="J8" s="1">
        <v>1</v>
      </c>
      <c r="K8" s="1">
        <f t="shared" si="0"/>
        <v>200</v>
      </c>
      <c r="L8" s="1" t="s">
        <v>72</v>
      </c>
      <c r="M8" t="s">
        <v>567</v>
      </c>
      <c r="N8" s="7">
        <v>0.27</v>
      </c>
      <c r="O8" s="7">
        <f t="shared" si="1"/>
        <v>54</v>
      </c>
      <c r="P8" s="7">
        <v>15.62</v>
      </c>
      <c r="Q8" s="1">
        <v>1</v>
      </c>
      <c r="R8" s="1" t="s">
        <v>51</v>
      </c>
      <c r="T8" s="1" t="s">
        <v>13</v>
      </c>
      <c r="V8" s="1" t="s">
        <v>52</v>
      </c>
      <c r="W8" s="1" t="s">
        <v>16</v>
      </c>
      <c r="X8" s="1" t="s">
        <v>18</v>
      </c>
    </row>
    <row r="9" spans="1:24">
      <c r="A9" s="35">
        <v>8</v>
      </c>
      <c r="B9" s="1" t="s">
        <v>53</v>
      </c>
      <c r="C9" s="1" t="s">
        <v>7</v>
      </c>
      <c r="D9" s="1" t="s">
        <v>54</v>
      </c>
      <c r="E9" s="4" t="s">
        <v>632</v>
      </c>
      <c r="F9" s="1" t="s">
        <v>17</v>
      </c>
      <c r="G9" s="4" t="s">
        <v>634</v>
      </c>
      <c r="H9" s="1">
        <v>200</v>
      </c>
      <c r="J9" s="1">
        <v>1</v>
      </c>
      <c r="K9" s="1">
        <f t="shared" si="0"/>
        <v>200</v>
      </c>
      <c r="L9" s="1" t="s">
        <v>10</v>
      </c>
      <c r="M9" t="s">
        <v>620</v>
      </c>
      <c r="N9" s="7">
        <v>5.0000000000000001E-3</v>
      </c>
      <c r="O9" s="7">
        <f t="shared" si="1"/>
        <v>1</v>
      </c>
      <c r="P9" s="8">
        <f>N9*J9*K9</f>
        <v>1</v>
      </c>
      <c r="Q9" s="1">
        <v>1</v>
      </c>
      <c r="R9" s="1" t="s">
        <v>56</v>
      </c>
      <c r="S9" s="1" t="s">
        <v>55</v>
      </c>
      <c r="T9" s="1" t="s">
        <v>13</v>
      </c>
      <c r="U9" s="1" t="s">
        <v>57</v>
      </c>
      <c r="V9" s="1" t="s">
        <v>58</v>
      </c>
      <c r="W9" s="1" t="s">
        <v>16</v>
      </c>
      <c r="X9" s="1" t="s">
        <v>18</v>
      </c>
    </row>
    <row r="10" spans="1:24">
      <c r="A10" s="35">
        <v>9</v>
      </c>
      <c r="B10" s="1" t="s">
        <v>59</v>
      </c>
      <c r="C10" s="1" t="s">
        <v>60</v>
      </c>
      <c r="D10" s="1" t="s">
        <v>61</v>
      </c>
      <c r="E10" s="1" t="s">
        <v>631</v>
      </c>
      <c r="F10" s="1" t="s">
        <v>62</v>
      </c>
      <c r="G10" s="4" t="s">
        <v>634</v>
      </c>
      <c r="H10" s="1">
        <v>200</v>
      </c>
      <c r="J10" s="1">
        <v>1</v>
      </c>
      <c r="K10" s="1">
        <f t="shared" si="0"/>
        <v>200</v>
      </c>
      <c r="L10" s="1" t="s">
        <v>10</v>
      </c>
      <c r="M10" t="s">
        <v>63</v>
      </c>
      <c r="N10" s="7">
        <v>7.7200000000000003E-3</v>
      </c>
      <c r="O10" s="7">
        <f t="shared" si="1"/>
        <v>1.544</v>
      </c>
      <c r="P10" s="7">
        <v>77.2</v>
      </c>
      <c r="Q10" s="1">
        <v>10000</v>
      </c>
      <c r="R10" s="1" t="s">
        <v>64</v>
      </c>
      <c r="S10" s="1" t="s">
        <v>63</v>
      </c>
      <c r="T10" s="1" t="s">
        <v>65</v>
      </c>
      <c r="U10" s="1" t="s">
        <v>66</v>
      </c>
      <c r="V10" s="1" t="s">
        <v>67</v>
      </c>
      <c r="W10" s="1" t="s">
        <v>16</v>
      </c>
      <c r="X10" s="1" t="s">
        <v>18</v>
      </c>
    </row>
    <row r="11" spans="1:24">
      <c r="A11" s="35">
        <v>10</v>
      </c>
      <c r="B11" s="1" t="s">
        <v>68</v>
      </c>
      <c r="C11" s="1" t="s">
        <v>69</v>
      </c>
      <c r="D11" s="1" t="s">
        <v>70</v>
      </c>
      <c r="E11" s="1" t="s">
        <v>631</v>
      </c>
      <c r="F11" s="1" t="s">
        <v>71</v>
      </c>
      <c r="G11" s="4" t="s">
        <v>634</v>
      </c>
      <c r="H11" s="1">
        <v>200</v>
      </c>
      <c r="J11" s="1">
        <v>1</v>
      </c>
      <c r="K11" s="1">
        <f t="shared" si="0"/>
        <v>200</v>
      </c>
      <c r="L11" s="1" t="s">
        <v>72</v>
      </c>
      <c r="M11" t="s">
        <v>73</v>
      </c>
      <c r="N11" s="7">
        <v>3.4099999999999998E-2</v>
      </c>
      <c r="O11" s="7">
        <f t="shared" si="1"/>
        <v>6.8199999999999994</v>
      </c>
      <c r="P11" s="7">
        <v>5.12</v>
      </c>
      <c r="Q11" s="1">
        <v>1</v>
      </c>
      <c r="R11" s="1" t="s">
        <v>74</v>
      </c>
      <c r="S11" s="1" t="s">
        <v>68</v>
      </c>
      <c r="T11" s="1" t="s">
        <v>75</v>
      </c>
      <c r="U11" s="1" t="s">
        <v>76</v>
      </c>
      <c r="V11" s="1" t="s">
        <v>77</v>
      </c>
      <c r="W11" s="1" t="s">
        <v>16</v>
      </c>
      <c r="X11" s="1" t="s">
        <v>18</v>
      </c>
    </row>
    <row r="12" spans="1:24">
      <c r="A12" s="35">
        <v>11</v>
      </c>
      <c r="B12" s="1" t="s">
        <v>78</v>
      </c>
      <c r="C12" s="1" t="s">
        <v>79</v>
      </c>
      <c r="D12" s="1" t="s">
        <v>80</v>
      </c>
      <c r="E12" s="4" t="s">
        <v>632</v>
      </c>
      <c r="F12" s="1" t="s">
        <v>17</v>
      </c>
      <c r="G12" s="4" t="s">
        <v>634</v>
      </c>
      <c r="H12" s="1">
        <v>200</v>
      </c>
      <c r="J12" s="1">
        <v>1</v>
      </c>
      <c r="K12" s="1">
        <f t="shared" si="0"/>
        <v>200</v>
      </c>
      <c r="M12" t="s">
        <v>619</v>
      </c>
      <c r="N12" s="7">
        <v>1.94</v>
      </c>
      <c r="O12" s="7">
        <f t="shared" si="1"/>
        <v>388</v>
      </c>
      <c r="P12" s="8">
        <f>N12*J12*K12</f>
        <v>388</v>
      </c>
      <c r="R12" s="1" t="s">
        <v>81</v>
      </c>
      <c r="S12" s="1" t="s">
        <v>78</v>
      </c>
      <c r="T12" s="1" t="s">
        <v>82</v>
      </c>
      <c r="U12" s="1" t="s">
        <v>83</v>
      </c>
      <c r="V12" s="1" t="s">
        <v>84</v>
      </c>
      <c r="W12" s="1" t="s">
        <v>16</v>
      </c>
      <c r="X12" s="1" t="s">
        <v>18</v>
      </c>
    </row>
    <row r="13" spans="1:24">
      <c r="A13" s="35">
        <v>12</v>
      </c>
      <c r="B13" s="1" t="s">
        <v>85</v>
      </c>
      <c r="C13" s="1" t="s">
        <v>86</v>
      </c>
      <c r="D13" s="1" t="s">
        <v>87</v>
      </c>
      <c r="E13" s="1" t="s">
        <v>631</v>
      </c>
      <c r="F13" s="1" t="s">
        <v>88</v>
      </c>
      <c r="G13" s="4" t="s">
        <v>634</v>
      </c>
      <c r="H13" s="1">
        <v>200</v>
      </c>
      <c r="J13" s="1">
        <v>1</v>
      </c>
      <c r="K13" s="1">
        <f t="shared" si="0"/>
        <v>200</v>
      </c>
      <c r="L13" s="1" t="s">
        <v>72</v>
      </c>
      <c r="M13" t="s">
        <v>89</v>
      </c>
      <c r="N13" s="7">
        <v>2.2879999999999998</v>
      </c>
      <c r="O13" s="7">
        <f t="shared" si="1"/>
        <v>457.59999999999997</v>
      </c>
      <c r="P13" s="7">
        <v>343.2</v>
      </c>
      <c r="Q13" s="1">
        <v>1</v>
      </c>
      <c r="R13" s="1" t="s">
        <v>90</v>
      </c>
      <c r="S13" s="1" t="s">
        <v>85</v>
      </c>
      <c r="T13" s="1" t="s">
        <v>91</v>
      </c>
      <c r="U13" s="1" t="s">
        <v>92</v>
      </c>
      <c r="V13" s="1" t="s">
        <v>93</v>
      </c>
      <c r="W13" s="1" t="s">
        <v>94</v>
      </c>
      <c r="X13" s="1" t="s">
        <v>18</v>
      </c>
    </row>
    <row r="14" spans="1:24">
      <c r="A14" s="35">
        <v>13</v>
      </c>
      <c r="B14" s="1" t="s">
        <v>568</v>
      </c>
      <c r="C14" s="1" t="s">
        <v>569</v>
      </c>
      <c r="D14" s="1" t="s">
        <v>317</v>
      </c>
      <c r="E14" s="1" t="s">
        <v>631</v>
      </c>
      <c r="F14" s="1" t="s">
        <v>570</v>
      </c>
      <c r="G14" s="4" t="s">
        <v>634</v>
      </c>
      <c r="H14" s="1">
        <v>200</v>
      </c>
      <c r="J14" s="1">
        <v>1</v>
      </c>
      <c r="K14" s="1">
        <f t="shared" si="0"/>
        <v>200</v>
      </c>
      <c r="L14" s="1" t="s">
        <v>72</v>
      </c>
      <c r="M14" t="s">
        <v>571</v>
      </c>
      <c r="N14" s="7">
        <v>0.34449999999999997</v>
      </c>
      <c r="O14" s="7">
        <f t="shared" si="1"/>
        <v>68.899999999999991</v>
      </c>
      <c r="P14" s="7">
        <v>51.68</v>
      </c>
      <c r="Q14" s="1">
        <v>1</v>
      </c>
      <c r="R14" s="1" t="s">
        <v>96</v>
      </c>
      <c r="S14" s="1" t="s">
        <v>571</v>
      </c>
      <c r="T14" s="1" t="s">
        <v>305</v>
      </c>
      <c r="U14" s="1" t="s">
        <v>572</v>
      </c>
      <c r="V14" s="1" t="s">
        <v>97</v>
      </c>
      <c r="W14" s="1" t="s">
        <v>16</v>
      </c>
      <c r="X14" s="1" t="s">
        <v>50</v>
      </c>
    </row>
    <row r="15" spans="1:24">
      <c r="A15" s="35">
        <v>14</v>
      </c>
      <c r="B15" s="1" t="s">
        <v>98</v>
      </c>
      <c r="C15" s="1" t="s">
        <v>99</v>
      </c>
      <c r="D15" s="1" t="s">
        <v>100</v>
      </c>
      <c r="E15" s="1" t="s">
        <v>631</v>
      </c>
      <c r="F15" s="1" t="s">
        <v>101</v>
      </c>
      <c r="G15" s="4" t="s">
        <v>634</v>
      </c>
      <c r="H15" s="1">
        <v>200</v>
      </c>
      <c r="J15" s="1">
        <v>5</v>
      </c>
      <c r="K15" s="1">
        <f t="shared" si="0"/>
        <v>1000</v>
      </c>
      <c r="L15" s="1" t="s">
        <v>72</v>
      </c>
      <c r="M15" t="s">
        <v>102</v>
      </c>
      <c r="N15" s="7">
        <v>8.7200000000000003E-3</v>
      </c>
      <c r="O15" s="7">
        <f t="shared" si="1"/>
        <v>8.7200000000000006</v>
      </c>
      <c r="P15" s="7">
        <v>6.54</v>
      </c>
      <c r="Q15" s="1">
        <v>1</v>
      </c>
      <c r="R15" s="1" t="s">
        <v>103</v>
      </c>
      <c r="S15" s="1" t="s">
        <v>98</v>
      </c>
      <c r="T15" s="1" t="s">
        <v>65</v>
      </c>
      <c r="U15" s="1" t="s">
        <v>104</v>
      </c>
      <c r="V15" s="1" t="s">
        <v>105</v>
      </c>
      <c r="W15" s="1" t="s">
        <v>94</v>
      </c>
      <c r="X15" s="1" t="s">
        <v>18</v>
      </c>
    </row>
    <row r="16" spans="1:24">
      <c r="A16" s="35">
        <v>15</v>
      </c>
      <c r="B16" s="1" t="s">
        <v>106</v>
      </c>
      <c r="C16" s="1" t="s">
        <v>107</v>
      </c>
      <c r="D16" s="1" t="s">
        <v>108</v>
      </c>
      <c r="E16" s="1" t="s">
        <v>631</v>
      </c>
      <c r="F16" s="1" t="s">
        <v>109</v>
      </c>
      <c r="G16" s="4" t="s">
        <v>634</v>
      </c>
      <c r="H16" s="1">
        <v>200</v>
      </c>
      <c r="J16" s="1">
        <v>5</v>
      </c>
      <c r="K16" s="1">
        <f t="shared" si="0"/>
        <v>1000</v>
      </c>
      <c r="L16" s="1" t="s">
        <v>72</v>
      </c>
      <c r="M16" t="s">
        <v>110</v>
      </c>
      <c r="N16" s="7">
        <v>6.1799999999999997E-3</v>
      </c>
      <c r="O16" s="7">
        <f t="shared" si="1"/>
        <v>6.18</v>
      </c>
      <c r="P16" s="7">
        <v>4.6399999999999997</v>
      </c>
      <c r="Q16" s="1">
        <v>1</v>
      </c>
      <c r="R16" s="1" t="s">
        <v>111</v>
      </c>
      <c r="S16" s="1" t="s">
        <v>112</v>
      </c>
      <c r="T16" s="1" t="s">
        <v>13</v>
      </c>
      <c r="U16" s="1" t="s">
        <v>113</v>
      </c>
      <c r="V16" s="1" t="s">
        <v>114</v>
      </c>
      <c r="W16" s="1" t="s">
        <v>94</v>
      </c>
      <c r="X16" s="1" t="s">
        <v>18</v>
      </c>
    </row>
    <row r="17" spans="1:24">
      <c r="A17" s="35">
        <v>16</v>
      </c>
      <c r="B17" s="1" t="s">
        <v>115</v>
      </c>
      <c r="C17" s="1" t="s">
        <v>107</v>
      </c>
      <c r="D17" s="1" t="s">
        <v>116</v>
      </c>
      <c r="E17" s="1" t="s">
        <v>631</v>
      </c>
      <c r="F17" s="1" t="s">
        <v>117</v>
      </c>
      <c r="G17" s="4" t="s">
        <v>634</v>
      </c>
      <c r="H17" s="1">
        <v>200</v>
      </c>
      <c r="J17" s="1">
        <v>2</v>
      </c>
      <c r="K17" s="1">
        <f t="shared" si="0"/>
        <v>400</v>
      </c>
      <c r="L17" s="1" t="s">
        <v>72</v>
      </c>
      <c r="M17" t="s">
        <v>118</v>
      </c>
      <c r="N17" s="7">
        <v>1.1900000000000001E-2</v>
      </c>
      <c r="O17" s="7">
        <f t="shared" si="1"/>
        <v>4.7600000000000007</v>
      </c>
      <c r="P17" s="7">
        <v>3.57</v>
      </c>
      <c r="Q17" s="1">
        <v>1</v>
      </c>
      <c r="R17" s="1" t="s">
        <v>119</v>
      </c>
      <c r="S17" s="1" t="s">
        <v>120</v>
      </c>
      <c r="T17" s="1" t="s">
        <v>13</v>
      </c>
      <c r="U17" s="1" t="s">
        <v>121</v>
      </c>
      <c r="V17" s="1" t="s">
        <v>122</v>
      </c>
      <c r="W17" s="1" t="s">
        <v>94</v>
      </c>
      <c r="X17" s="1" t="s">
        <v>18</v>
      </c>
    </row>
    <row r="18" spans="1:24">
      <c r="A18" s="35">
        <v>17</v>
      </c>
      <c r="B18" s="1" t="s">
        <v>123</v>
      </c>
      <c r="C18" s="1" t="s">
        <v>107</v>
      </c>
      <c r="D18" s="1" t="s">
        <v>124</v>
      </c>
      <c r="E18" s="1" t="s">
        <v>631</v>
      </c>
      <c r="F18" s="1" t="s">
        <v>125</v>
      </c>
      <c r="G18" s="4" t="s">
        <v>634</v>
      </c>
      <c r="H18" s="1">
        <v>200</v>
      </c>
      <c r="J18" s="1">
        <v>1</v>
      </c>
      <c r="K18" s="1">
        <f t="shared" si="0"/>
        <v>200</v>
      </c>
      <c r="L18" s="1" t="s">
        <v>72</v>
      </c>
      <c r="M18" t="s">
        <v>126</v>
      </c>
      <c r="N18" s="7">
        <v>1.1900000000000001E-2</v>
      </c>
      <c r="O18" s="7">
        <f t="shared" si="1"/>
        <v>2.3800000000000003</v>
      </c>
      <c r="P18" s="7">
        <v>1.78</v>
      </c>
      <c r="Q18" s="1">
        <v>1</v>
      </c>
      <c r="R18" s="1" t="s">
        <v>127</v>
      </c>
      <c r="S18" s="1" t="s">
        <v>128</v>
      </c>
      <c r="T18" s="1" t="s">
        <v>13</v>
      </c>
      <c r="U18" s="1" t="s">
        <v>121</v>
      </c>
      <c r="V18" s="1" t="s">
        <v>129</v>
      </c>
      <c r="W18" s="1" t="s">
        <v>94</v>
      </c>
      <c r="X18" s="1" t="s">
        <v>18</v>
      </c>
    </row>
    <row r="19" spans="1:24">
      <c r="A19" s="35">
        <v>18</v>
      </c>
      <c r="B19" s="5" t="s">
        <v>583</v>
      </c>
      <c r="C19" s="1" t="s">
        <v>20</v>
      </c>
      <c r="D19" s="1" t="s">
        <v>130</v>
      </c>
      <c r="E19" s="4" t="s">
        <v>632</v>
      </c>
      <c r="F19" s="1" t="s">
        <v>17</v>
      </c>
      <c r="G19" s="4" t="s">
        <v>634</v>
      </c>
      <c r="H19" s="1">
        <v>200</v>
      </c>
      <c r="J19" s="1">
        <v>1</v>
      </c>
      <c r="K19" s="1">
        <f t="shared" si="0"/>
        <v>200</v>
      </c>
      <c r="M19" t="s">
        <v>618</v>
      </c>
      <c r="N19" s="7">
        <v>11.75</v>
      </c>
      <c r="O19" s="7">
        <f t="shared" si="1"/>
        <v>2350</v>
      </c>
      <c r="P19" s="8">
        <f>N19*J19*K19</f>
        <v>2350</v>
      </c>
      <c r="R19" s="1" t="s">
        <v>131</v>
      </c>
      <c r="S19" s="1" t="s">
        <v>132</v>
      </c>
      <c r="T19" s="1" t="s">
        <v>25</v>
      </c>
      <c r="U19" s="1" t="s">
        <v>618</v>
      </c>
      <c r="V19" s="1" t="s">
        <v>27</v>
      </c>
      <c r="W19" s="1" t="s">
        <v>16</v>
      </c>
      <c r="X19" s="1" t="s">
        <v>18</v>
      </c>
    </row>
    <row r="20" spans="1:24">
      <c r="A20" s="35">
        <v>19</v>
      </c>
      <c r="B20" s="1" t="s">
        <v>133</v>
      </c>
      <c r="C20" s="1" t="s">
        <v>134</v>
      </c>
      <c r="D20" s="1" t="s">
        <v>135</v>
      </c>
      <c r="E20" s="1" t="s">
        <v>631</v>
      </c>
      <c r="F20" s="1" t="s">
        <v>136</v>
      </c>
      <c r="G20" s="4" t="s">
        <v>634</v>
      </c>
      <c r="H20" s="1">
        <v>200</v>
      </c>
      <c r="J20" s="1">
        <v>3</v>
      </c>
      <c r="K20" s="1">
        <f t="shared" si="0"/>
        <v>600</v>
      </c>
      <c r="L20" s="1" t="s">
        <v>72</v>
      </c>
      <c r="M20" t="s">
        <v>137</v>
      </c>
      <c r="N20" s="7">
        <v>1.1832</v>
      </c>
      <c r="O20" s="7">
        <f t="shared" si="1"/>
        <v>709.92000000000007</v>
      </c>
      <c r="P20" s="7">
        <v>532.44000000000005</v>
      </c>
      <c r="Q20" s="1">
        <v>1</v>
      </c>
      <c r="R20" s="1" t="s">
        <v>138</v>
      </c>
      <c r="S20" s="1" t="s">
        <v>133</v>
      </c>
      <c r="T20" s="1" t="s">
        <v>139</v>
      </c>
      <c r="U20" s="1" t="s">
        <v>140</v>
      </c>
      <c r="V20" s="1" t="s">
        <v>141</v>
      </c>
      <c r="W20" s="1" t="s">
        <v>16</v>
      </c>
      <c r="X20" s="1" t="s">
        <v>18</v>
      </c>
    </row>
    <row r="21" spans="1:24">
      <c r="A21" s="35">
        <v>20</v>
      </c>
      <c r="B21" s="1" t="s">
        <v>142</v>
      </c>
      <c r="C21" s="1" t="s">
        <v>143</v>
      </c>
      <c r="D21" s="1" t="s">
        <v>144</v>
      </c>
      <c r="E21" s="1" t="s">
        <v>631</v>
      </c>
      <c r="F21" s="1" t="s">
        <v>145</v>
      </c>
      <c r="G21" s="4" t="s">
        <v>634</v>
      </c>
      <c r="H21" s="1">
        <v>200</v>
      </c>
      <c r="J21" s="1">
        <v>1</v>
      </c>
      <c r="K21" s="1">
        <f t="shared" si="0"/>
        <v>200</v>
      </c>
      <c r="L21" s="1" t="s">
        <v>72</v>
      </c>
      <c r="M21" t="s">
        <v>146</v>
      </c>
      <c r="N21" s="7">
        <v>0.97099999999999997</v>
      </c>
      <c r="O21" s="7">
        <f t="shared" si="1"/>
        <v>194.2</v>
      </c>
      <c r="P21" s="7">
        <v>145.65</v>
      </c>
      <c r="Q21" s="1">
        <v>1</v>
      </c>
      <c r="R21" s="1" t="s">
        <v>147</v>
      </c>
      <c r="S21" s="1" t="s">
        <v>142</v>
      </c>
      <c r="T21" s="1" t="s">
        <v>148</v>
      </c>
      <c r="U21" s="1" t="s">
        <v>149</v>
      </c>
      <c r="V21" s="1" t="s">
        <v>150</v>
      </c>
      <c r="W21" s="1" t="s">
        <v>16</v>
      </c>
      <c r="X21" s="1" t="s">
        <v>18</v>
      </c>
    </row>
    <row r="22" spans="1:24">
      <c r="A22" s="35">
        <v>21</v>
      </c>
      <c r="B22" s="1" t="s">
        <v>151</v>
      </c>
      <c r="C22" s="1" t="s">
        <v>152</v>
      </c>
      <c r="D22" s="1" t="s">
        <v>153</v>
      </c>
      <c r="E22" s="1" t="s">
        <v>631</v>
      </c>
      <c r="F22" s="1" t="s">
        <v>154</v>
      </c>
      <c r="G22" s="4" t="s">
        <v>634</v>
      </c>
      <c r="H22" s="1">
        <v>200</v>
      </c>
      <c r="J22" s="1">
        <v>1</v>
      </c>
      <c r="K22" s="1">
        <f t="shared" si="0"/>
        <v>200</v>
      </c>
      <c r="L22" s="1" t="s">
        <v>72</v>
      </c>
      <c r="M22" t="s">
        <v>155</v>
      </c>
      <c r="N22" s="7">
        <v>1.4435</v>
      </c>
      <c r="O22" s="7">
        <f t="shared" si="1"/>
        <v>288.7</v>
      </c>
      <c r="P22" s="7">
        <v>216.52</v>
      </c>
      <c r="Q22" s="1">
        <v>1</v>
      </c>
      <c r="R22" s="1" t="s">
        <v>156</v>
      </c>
      <c r="S22" s="1" t="s">
        <v>157</v>
      </c>
      <c r="T22" s="1" t="s">
        <v>158</v>
      </c>
      <c r="U22" s="1" t="s">
        <v>159</v>
      </c>
      <c r="V22" s="1" t="s">
        <v>160</v>
      </c>
      <c r="W22" s="1" t="s">
        <v>16</v>
      </c>
      <c r="X22" s="1" t="s">
        <v>18</v>
      </c>
    </row>
    <row r="23" spans="1:24">
      <c r="A23" s="35">
        <v>22</v>
      </c>
      <c r="B23" s="1" t="s">
        <v>161</v>
      </c>
      <c r="C23" s="1" t="s">
        <v>162</v>
      </c>
      <c r="D23" s="1" t="s">
        <v>163</v>
      </c>
      <c r="E23" s="1" t="s">
        <v>631</v>
      </c>
      <c r="F23" s="1" t="s">
        <v>164</v>
      </c>
      <c r="G23" s="4" t="s">
        <v>634</v>
      </c>
      <c r="H23" s="1">
        <v>200</v>
      </c>
      <c r="J23" s="1">
        <v>1</v>
      </c>
      <c r="K23" s="1">
        <f t="shared" si="0"/>
        <v>200</v>
      </c>
      <c r="L23" s="1" t="s">
        <v>72</v>
      </c>
      <c r="M23" t="s">
        <v>165</v>
      </c>
      <c r="N23" s="7">
        <v>0.43319999999999997</v>
      </c>
      <c r="O23" s="7">
        <f t="shared" si="1"/>
        <v>86.64</v>
      </c>
      <c r="P23" s="7">
        <v>64.98</v>
      </c>
      <c r="Q23" s="1">
        <v>1</v>
      </c>
      <c r="R23" s="1" t="s">
        <v>166</v>
      </c>
      <c r="S23" s="1" t="s">
        <v>167</v>
      </c>
      <c r="T23" s="1" t="s">
        <v>91</v>
      </c>
      <c r="U23" s="1" t="s">
        <v>168</v>
      </c>
      <c r="V23" s="1" t="s">
        <v>169</v>
      </c>
      <c r="W23" s="1" t="s">
        <v>16</v>
      </c>
      <c r="X23" s="1" t="s">
        <v>18</v>
      </c>
    </row>
    <row r="24" spans="1:24">
      <c r="A24" s="35">
        <v>23</v>
      </c>
      <c r="B24" s="1" t="s">
        <v>170</v>
      </c>
      <c r="C24" s="1" t="s">
        <v>69</v>
      </c>
      <c r="D24" s="1" t="s">
        <v>171</v>
      </c>
      <c r="E24" s="1" t="s">
        <v>631</v>
      </c>
      <c r="F24" s="1" t="s">
        <v>172</v>
      </c>
      <c r="G24" s="4" t="s">
        <v>634</v>
      </c>
      <c r="H24" s="1">
        <v>200</v>
      </c>
      <c r="J24" s="1">
        <v>1</v>
      </c>
      <c r="K24" s="1">
        <f t="shared" si="0"/>
        <v>200</v>
      </c>
      <c r="L24" s="1" t="s">
        <v>72</v>
      </c>
      <c r="M24" s="1" t="s">
        <v>173</v>
      </c>
      <c r="N24" s="7">
        <v>3.5099999999999999E-2</v>
      </c>
      <c r="O24" s="7">
        <f t="shared" si="1"/>
        <v>7.02</v>
      </c>
      <c r="P24" s="7">
        <v>5.26</v>
      </c>
      <c r="Q24" s="1">
        <v>1</v>
      </c>
      <c r="R24" s="1" t="s">
        <v>174</v>
      </c>
      <c r="S24" s="1" t="s">
        <v>170</v>
      </c>
      <c r="T24" s="1" t="s">
        <v>175</v>
      </c>
      <c r="U24" s="1" t="s">
        <v>76</v>
      </c>
      <c r="V24" s="1" t="s">
        <v>15</v>
      </c>
      <c r="W24" s="1" t="s">
        <v>16</v>
      </c>
      <c r="X24" s="1" t="s">
        <v>18</v>
      </c>
    </row>
    <row r="25" spans="1:24">
      <c r="A25" s="35">
        <v>24</v>
      </c>
      <c r="B25" s="1" t="s">
        <v>176</v>
      </c>
      <c r="C25" s="1" t="s">
        <v>69</v>
      </c>
      <c r="D25" s="1" t="s">
        <v>177</v>
      </c>
      <c r="E25" s="1" t="s">
        <v>631</v>
      </c>
      <c r="F25" s="1" t="s">
        <v>178</v>
      </c>
      <c r="G25" s="4" t="s">
        <v>634</v>
      </c>
      <c r="H25" s="1">
        <v>200</v>
      </c>
      <c r="J25" s="1">
        <v>1</v>
      </c>
      <c r="K25" s="1">
        <f t="shared" si="0"/>
        <v>200</v>
      </c>
      <c r="L25" s="1" t="s">
        <v>72</v>
      </c>
      <c r="M25" s="1" t="s">
        <v>179</v>
      </c>
      <c r="N25" s="7">
        <v>0.1226</v>
      </c>
      <c r="O25" s="7">
        <f t="shared" si="1"/>
        <v>24.52</v>
      </c>
      <c r="P25" s="7">
        <v>18.39</v>
      </c>
      <c r="Q25" s="1">
        <v>1</v>
      </c>
      <c r="R25" s="1" t="s">
        <v>180</v>
      </c>
      <c r="S25" s="1" t="s">
        <v>176</v>
      </c>
      <c r="T25" s="1" t="s">
        <v>75</v>
      </c>
      <c r="U25" s="1" t="s">
        <v>76</v>
      </c>
      <c r="V25" s="1" t="s">
        <v>181</v>
      </c>
      <c r="W25" s="1" t="s">
        <v>16</v>
      </c>
      <c r="X25" s="1" t="s">
        <v>18</v>
      </c>
    </row>
    <row r="26" spans="1:24">
      <c r="A26" s="35">
        <v>25</v>
      </c>
      <c r="B26" s="1" t="s">
        <v>182</v>
      </c>
      <c r="C26" s="1" t="s">
        <v>69</v>
      </c>
      <c r="D26" s="1" t="s">
        <v>183</v>
      </c>
      <c r="E26" s="1" t="s">
        <v>631</v>
      </c>
      <c r="F26" s="1" t="s">
        <v>184</v>
      </c>
      <c r="G26" s="4" t="s">
        <v>634</v>
      </c>
      <c r="H26" s="1">
        <v>200</v>
      </c>
      <c r="J26" s="1">
        <v>4</v>
      </c>
      <c r="K26" s="1">
        <f t="shared" si="0"/>
        <v>800</v>
      </c>
      <c r="L26" s="1" t="s">
        <v>72</v>
      </c>
      <c r="M26" s="1" t="s">
        <v>185</v>
      </c>
      <c r="N26" s="7">
        <v>0.11362</v>
      </c>
      <c r="O26" s="7">
        <f t="shared" si="1"/>
        <v>90.896000000000001</v>
      </c>
      <c r="P26" s="7">
        <v>68.17</v>
      </c>
      <c r="Q26" s="1">
        <v>1</v>
      </c>
      <c r="R26" s="1" t="s">
        <v>186</v>
      </c>
      <c r="S26" s="1" t="s">
        <v>182</v>
      </c>
      <c r="T26" s="1" t="s">
        <v>75</v>
      </c>
      <c r="U26" s="1" t="s">
        <v>76</v>
      </c>
      <c r="V26" s="1" t="s">
        <v>187</v>
      </c>
      <c r="W26" s="1" t="s">
        <v>16</v>
      </c>
      <c r="X26" s="1" t="s">
        <v>18</v>
      </c>
    </row>
    <row r="27" spans="1:24">
      <c r="A27" s="35">
        <v>26</v>
      </c>
      <c r="B27" s="1" t="s">
        <v>188</v>
      </c>
      <c r="C27" s="1" t="s">
        <v>69</v>
      </c>
      <c r="D27" s="1" t="s">
        <v>189</v>
      </c>
      <c r="E27" s="1" t="s">
        <v>631</v>
      </c>
      <c r="F27" s="1" t="s">
        <v>190</v>
      </c>
      <c r="G27" s="4" t="s">
        <v>634</v>
      </c>
      <c r="H27" s="1">
        <v>200</v>
      </c>
      <c r="J27" s="1">
        <v>1</v>
      </c>
      <c r="K27" s="1">
        <f t="shared" si="0"/>
        <v>200</v>
      </c>
      <c r="L27" s="1" t="s">
        <v>72</v>
      </c>
      <c r="M27" s="1" t="s">
        <v>191</v>
      </c>
      <c r="N27" s="7">
        <v>6.4100000000000004E-2</v>
      </c>
      <c r="O27" s="7">
        <f t="shared" si="1"/>
        <v>12.82</v>
      </c>
      <c r="P27" s="7">
        <v>9.6199999999999992</v>
      </c>
      <c r="Q27" s="1">
        <v>1</v>
      </c>
      <c r="R27" s="1" t="s">
        <v>192</v>
      </c>
      <c r="S27" s="1" t="s">
        <v>188</v>
      </c>
      <c r="T27" s="1" t="s">
        <v>193</v>
      </c>
      <c r="U27" s="1" t="s">
        <v>76</v>
      </c>
      <c r="V27" s="1" t="s">
        <v>194</v>
      </c>
      <c r="W27" s="1" t="s">
        <v>16</v>
      </c>
      <c r="X27" s="1" t="s">
        <v>195</v>
      </c>
    </row>
    <row r="28" spans="1:24">
      <c r="A28" s="35">
        <v>27</v>
      </c>
      <c r="B28" s="4" t="s">
        <v>621</v>
      </c>
      <c r="C28" s="1" t="s">
        <v>7</v>
      </c>
      <c r="D28" s="1" t="s">
        <v>196</v>
      </c>
      <c r="E28" s="4" t="s">
        <v>632</v>
      </c>
      <c r="F28" s="1" t="s">
        <v>17</v>
      </c>
      <c r="G28" s="4" t="s">
        <v>634</v>
      </c>
      <c r="H28" s="1">
        <v>200</v>
      </c>
      <c r="J28" s="1">
        <v>2</v>
      </c>
      <c r="K28" s="1">
        <f t="shared" si="0"/>
        <v>400</v>
      </c>
      <c r="L28" s="1" t="s">
        <v>10</v>
      </c>
      <c r="M28" t="s">
        <v>622</v>
      </c>
      <c r="N28" s="7">
        <v>5.0000000000000001E-3</v>
      </c>
      <c r="O28" s="7">
        <f t="shared" si="1"/>
        <v>2</v>
      </c>
      <c r="P28" s="8">
        <f>N28*J28*K28</f>
        <v>4</v>
      </c>
      <c r="Q28" s="1">
        <v>1</v>
      </c>
      <c r="R28" s="1" t="s">
        <v>198</v>
      </c>
      <c r="S28" s="1" t="s">
        <v>197</v>
      </c>
      <c r="T28" s="1" t="s">
        <v>13</v>
      </c>
      <c r="U28" s="1" t="s">
        <v>199</v>
      </c>
      <c r="V28" s="1" t="s">
        <v>200</v>
      </c>
      <c r="W28" s="1" t="s">
        <v>16</v>
      </c>
      <c r="X28" s="1" t="s">
        <v>18</v>
      </c>
    </row>
    <row r="29" spans="1:24">
      <c r="A29" s="35">
        <v>28</v>
      </c>
      <c r="B29" s="1" t="s">
        <v>31</v>
      </c>
      <c r="C29" s="1" t="s">
        <v>7</v>
      </c>
      <c r="D29" s="1" t="s">
        <v>32</v>
      </c>
      <c r="E29" s="1" t="s">
        <v>631</v>
      </c>
      <c r="F29" s="1" t="s">
        <v>33</v>
      </c>
      <c r="G29" s="4" t="s">
        <v>634</v>
      </c>
      <c r="H29" s="1">
        <v>200</v>
      </c>
      <c r="J29" s="1">
        <v>7</v>
      </c>
      <c r="K29" s="1">
        <f t="shared" si="0"/>
        <v>1400</v>
      </c>
      <c r="L29" s="1" t="s">
        <v>10</v>
      </c>
      <c r="M29" s="1" t="s">
        <v>34</v>
      </c>
      <c r="N29" s="7">
        <v>5.1429999999999997E-2</v>
      </c>
      <c r="O29" s="7">
        <f t="shared" si="1"/>
        <v>72.001999999999995</v>
      </c>
      <c r="P29" s="7">
        <v>514.29999999999995</v>
      </c>
      <c r="Q29" s="1">
        <v>10000</v>
      </c>
      <c r="R29" s="1" t="s">
        <v>201</v>
      </c>
      <c r="S29" s="1" t="s">
        <v>34</v>
      </c>
      <c r="T29" s="1" t="s">
        <v>13</v>
      </c>
      <c r="U29" s="1" t="s">
        <v>36</v>
      </c>
      <c r="V29" s="1" t="s">
        <v>202</v>
      </c>
      <c r="W29" s="1" t="s">
        <v>16</v>
      </c>
      <c r="X29" s="1" t="s">
        <v>18</v>
      </c>
    </row>
    <row r="30" spans="1:24">
      <c r="A30" s="35">
        <v>29</v>
      </c>
      <c r="B30" s="1" t="s">
        <v>203</v>
      </c>
      <c r="C30" s="1" t="s">
        <v>7</v>
      </c>
      <c r="D30" s="1" t="s">
        <v>204</v>
      </c>
      <c r="E30" s="1" t="s">
        <v>631</v>
      </c>
      <c r="F30" s="1" t="s">
        <v>205</v>
      </c>
      <c r="G30" s="4" t="s">
        <v>634</v>
      </c>
      <c r="H30" s="1">
        <v>200</v>
      </c>
      <c r="J30" s="1">
        <v>3</v>
      </c>
      <c r="K30" s="1">
        <f t="shared" si="0"/>
        <v>600</v>
      </c>
      <c r="L30" s="1" t="s">
        <v>10</v>
      </c>
      <c r="M30" s="1" t="s">
        <v>206</v>
      </c>
      <c r="N30" s="7">
        <v>5.8959999999999999E-2</v>
      </c>
      <c r="O30" s="7">
        <f t="shared" si="1"/>
        <v>35.375999999999998</v>
      </c>
      <c r="P30" s="7">
        <v>2948</v>
      </c>
      <c r="Q30" s="1">
        <v>50000</v>
      </c>
      <c r="R30" s="1" t="s">
        <v>207</v>
      </c>
      <c r="S30" s="1" t="s">
        <v>206</v>
      </c>
      <c r="T30" s="1" t="s">
        <v>13</v>
      </c>
      <c r="V30" s="1" t="s">
        <v>208</v>
      </c>
      <c r="W30" s="1" t="s">
        <v>16</v>
      </c>
      <c r="X30" s="1" t="s">
        <v>18</v>
      </c>
    </row>
    <row r="31" spans="1:24">
      <c r="A31" s="35">
        <v>30</v>
      </c>
      <c r="B31" s="1" t="s">
        <v>209</v>
      </c>
      <c r="C31" s="1" t="s">
        <v>7</v>
      </c>
      <c r="D31" s="1" t="s">
        <v>210</v>
      </c>
      <c r="E31" s="1" t="s">
        <v>631</v>
      </c>
      <c r="F31" s="1" t="s">
        <v>211</v>
      </c>
      <c r="G31" s="4" t="s">
        <v>634</v>
      </c>
      <c r="H31" s="1">
        <v>200</v>
      </c>
      <c r="J31" s="1">
        <v>7</v>
      </c>
      <c r="K31" s="1">
        <f t="shared" si="0"/>
        <v>1400</v>
      </c>
      <c r="L31" s="1" t="s">
        <v>10</v>
      </c>
      <c r="M31" s="1" t="s">
        <v>212</v>
      </c>
      <c r="N31" s="7">
        <v>4.1599999999999996E-3</v>
      </c>
      <c r="O31" s="7">
        <f t="shared" si="1"/>
        <v>5.8239999999999998</v>
      </c>
      <c r="P31" s="7">
        <v>208</v>
      </c>
      <c r="Q31" s="1">
        <v>50000</v>
      </c>
      <c r="R31" s="1" t="s">
        <v>213</v>
      </c>
      <c r="S31" s="1" t="s">
        <v>212</v>
      </c>
      <c r="T31" s="1" t="s">
        <v>13</v>
      </c>
      <c r="U31" s="1" t="s">
        <v>214</v>
      </c>
      <c r="V31" s="1" t="s">
        <v>215</v>
      </c>
      <c r="W31" s="1" t="s">
        <v>16</v>
      </c>
      <c r="X31" s="1" t="s">
        <v>18</v>
      </c>
    </row>
    <row r="32" spans="1:24">
      <c r="A32" s="35">
        <v>31</v>
      </c>
      <c r="B32" s="1" t="s">
        <v>216</v>
      </c>
      <c r="C32" s="1" t="s">
        <v>7</v>
      </c>
      <c r="D32" s="1" t="s">
        <v>217</v>
      </c>
      <c r="E32" s="1" t="s">
        <v>631</v>
      </c>
      <c r="F32" s="1" t="s">
        <v>218</v>
      </c>
      <c r="G32" s="4" t="s">
        <v>634</v>
      </c>
      <c r="H32" s="1">
        <v>200</v>
      </c>
      <c r="J32" s="1">
        <v>1</v>
      </c>
      <c r="K32" s="1">
        <f t="shared" si="0"/>
        <v>200</v>
      </c>
      <c r="L32" s="1" t="s">
        <v>10</v>
      </c>
      <c r="M32" s="1" t="s">
        <v>219</v>
      </c>
      <c r="N32" s="7">
        <v>0.15059</v>
      </c>
      <c r="O32" s="7">
        <f t="shared" si="1"/>
        <v>30.118000000000002</v>
      </c>
      <c r="P32" s="7">
        <v>1505.9</v>
      </c>
      <c r="Q32" s="1">
        <v>10000</v>
      </c>
      <c r="R32" s="1" t="s">
        <v>220</v>
      </c>
      <c r="S32" s="1" t="s">
        <v>219</v>
      </c>
      <c r="T32" s="1" t="s">
        <v>13</v>
      </c>
      <c r="U32" s="1" t="s">
        <v>221</v>
      </c>
      <c r="V32" s="1" t="s">
        <v>222</v>
      </c>
      <c r="W32" s="1" t="s">
        <v>16</v>
      </c>
      <c r="X32" s="1" t="s">
        <v>18</v>
      </c>
    </row>
    <row r="33" spans="1:24">
      <c r="A33" s="35">
        <v>32</v>
      </c>
      <c r="B33" s="1" t="s">
        <v>223</v>
      </c>
      <c r="C33" s="1" t="s">
        <v>7</v>
      </c>
      <c r="D33" s="1" t="s">
        <v>224</v>
      </c>
      <c r="E33" s="1" t="s">
        <v>631</v>
      </c>
      <c r="F33" s="1" t="s">
        <v>225</v>
      </c>
      <c r="G33" s="4" t="s">
        <v>634</v>
      </c>
      <c r="H33" s="1">
        <v>200</v>
      </c>
      <c r="J33" s="1">
        <v>1</v>
      </c>
      <c r="K33" s="1">
        <f t="shared" si="0"/>
        <v>200</v>
      </c>
      <c r="L33" s="1" t="s">
        <v>10</v>
      </c>
      <c r="M33" s="1" t="s">
        <v>226</v>
      </c>
      <c r="N33" s="7">
        <v>2.0200000000000001E-3</v>
      </c>
      <c r="O33" s="7">
        <f t="shared" si="1"/>
        <v>0.40400000000000003</v>
      </c>
      <c r="P33" s="7">
        <v>30.3</v>
      </c>
      <c r="Q33" s="1">
        <v>15000</v>
      </c>
      <c r="R33" s="1" t="s">
        <v>227</v>
      </c>
      <c r="S33" s="1" t="s">
        <v>226</v>
      </c>
      <c r="T33" s="1" t="s">
        <v>13</v>
      </c>
      <c r="U33" s="1" t="s">
        <v>228</v>
      </c>
      <c r="V33" s="1" t="s">
        <v>229</v>
      </c>
      <c r="W33" s="1" t="s">
        <v>16</v>
      </c>
      <c r="X33" s="1" t="s">
        <v>18</v>
      </c>
    </row>
    <row r="34" spans="1:24">
      <c r="A34" s="35">
        <v>33</v>
      </c>
      <c r="B34" s="15" t="s">
        <v>639</v>
      </c>
      <c r="C34" s="1" t="s">
        <v>230</v>
      </c>
      <c r="D34" s="1" t="s">
        <v>231</v>
      </c>
      <c r="E34" s="1" t="s">
        <v>631</v>
      </c>
      <c r="F34" s="1" t="s">
        <v>232</v>
      </c>
      <c r="G34" s="4" t="s">
        <v>634</v>
      </c>
      <c r="H34" s="1">
        <v>200</v>
      </c>
      <c r="J34" s="1">
        <v>14</v>
      </c>
      <c r="K34" s="1">
        <f t="shared" si="0"/>
        <v>2800</v>
      </c>
      <c r="L34" s="1" t="s">
        <v>72</v>
      </c>
      <c r="M34" s="1" t="s">
        <v>233</v>
      </c>
      <c r="N34" s="7">
        <v>0.11</v>
      </c>
      <c r="O34" s="7">
        <f t="shared" si="1"/>
        <v>308</v>
      </c>
      <c r="P34" s="7">
        <v>43.39</v>
      </c>
      <c r="Q34" s="1">
        <v>1</v>
      </c>
      <c r="R34" s="1" t="s">
        <v>234</v>
      </c>
      <c r="T34" s="1" t="s">
        <v>148</v>
      </c>
      <c r="V34" s="1" t="s">
        <v>235</v>
      </c>
      <c r="W34" s="1" t="s">
        <v>16</v>
      </c>
      <c r="X34" s="1" t="s">
        <v>18</v>
      </c>
    </row>
    <row r="35" spans="1:24">
      <c r="A35" s="35">
        <v>34</v>
      </c>
      <c r="B35" s="1" t="s">
        <v>236</v>
      </c>
      <c r="C35" s="1" t="s">
        <v>60</v>
      </c>
      <c r="D35" s="1" t="s">
        <v>237</v>
      </c>
      <c r="E35" s="1" t="s">
        <v>631</v>
      </c>
      <c r="F35" s="1" t="s">
        <v>238</v>
      </c>
      <c r="G35" s="4" t="s">
        <v>634</v>
      </c>
      <c r="H35" s="1">
        <v>200</v>
      </c>
      <c r="J35" s="1">
        <v>7</v>
      </c>
      <c r="K35" s="1">
        <f t="shared" si="0"/>
        <v>1400</v>
      </c>
      <c r="L35" s="1" t="s">
        <v>72</v>
      </c>
      <c r="M35" s="1" t="s">
        <v>239</v>
      </c>
      <c r="N35" s="7">
        <v>0.17355000000000001</v>
      </c>
      <c r="O35" s="7">
        <f t="shared" si="1"/>
        <v>242.97000000000003</v>
      </c>
      <c r="P35" s="7">
        <v>182.23</v>
      </c>
      <c r="Q35" s="1">
        <v>1</v>
      </c>
      <c r="R35" s="1" t="s">
        <v>240</v>
      </c>
      <c r="S35" s="1" t="s">
        <v>236</v>
      </c>
      <c r="T35" s="1" t="s">
        <v>65</v>
      </c>
      <c r="U35" s="1" t="s">
        <v>241</v>
      </c>
      <c r="V35" s="1" t="s">
        <v>242</v>
      </c>
      <c r="W35" s="1" t="s">
        <v>16</v>
      </c>
      <c r="X35" s="1" t="s">
        <v>18</v>
      </c>
    </row>
    <row r="36" spans="1:24">
      <c r="A36" s="35">
        <v>35</v>
      </c>
      <c r="B36" s="1" t="s">
        <v>243</v>
      </c>
      <c r="C36" s="1" t="s">
        <v>7</v>
      </c>
      <c r="D36" s="1" t="s">
        <v>244</v>
      </c>
      <c r="E36" s="1" t="s">
        <v>631</v>
      </c>
      <c r="F36" s="1" t="s">
        <v>245</v>
      </c>
      <c r="G36" s="4" t="s">
        <v>634</v>
      </c>
      <c r="H36" s="1">
        <v>200</v>
      </c>
      <c r="J36" s="1">
        <v>3</v>
      </c>
      <c r="K36" s="1">
        <f t="shared" si="0"/>
        <v>600</v>
      </c>
      <c r="L36" s="1" t="s">
        <v>10</v>
      </c>
      <c r="M36" s="1" t="s">
        <v>246</v>
      </c>
      <c r="N36" s="7">
        <v>7.2480000000000003E-2</v>
      </c>
      <c r="O36" s="7">
        <f t="shared" si="1"/>
        <v>43.488</v>
      </c>
      <c r="P36" s="7">
        <v>1087.2</v>
      </c>
      <c r="Q36" s="1">
        <v>15000</v>
      </c>
      <c r="R36" s="1" t="s">
        <v>247</v>
      </c>
      <c r="S36" s="1" t="s">
        <v>246</v>
      </c>
      <c r="T36" s="1" t="s">
        <v>13</v>
      </c>
      <c r="U36" s="1" t="s">
        <v>248</v>
      </c>
      <c r="V36" s="1" t="s">
        <v>249</v>
      </c>
      <c r="W36" s="1" t="s">
        <v>16</v>
      </c>
      <c r="X36" s="1" t="s">
        <v>18</v>
      </c>
    </row>
    <row r="37" spans="1:24">
      <c r="A37" s="35">
        <v>36</v>
      </c>
      <c r="B37" s="1" t="s">
        <v>250</v>
      </c>
      <c r="C37" s="1" t="s">
        <v>7</v>
      </c>
      <c r="D37" s="1" t="s">
        <v>251</v>
      </c>
      <c r="E37" s="1" t="s">
        <v>631</v>
      </c>
      <c r="F37" s="1" t="s">
        <v>252</v>
      </c>
      <c r="G37" s="4" t="s">
        <v>634</v>
      </c>
      <c r="H37" s="1">
        <v>200</v>
      </c>
      <c r="J37" s="1">
        <v>1</v>
      </c>
      <c r="K37" s="1">
        <f t="shared" si="0"/>
        <v>200</v>
      </c>
      <c r="L37" s="1" t="s">
        <v>72</v>
      </c>
      <c r="M37" s="1" t="s">
        <v>253</v>
      </c>
      <c r="N37" s="7">
        <v>4.4999999999999997E-3</v>
      </c>
      <c r="O37" s="7">
        <f t="shared" si="1"/>
        <v>0.89999999999999991</v>
      </c>
      <c r="P37" s="7">
        <v>0.68</v>
      </c>
      <c r="Q37" s="1">
        <v>1</v>
      </c>
      <c r="R37" s="1" t="s">
        <v>254</v>
      </c>
      <c r="S37" s="1" t="s">
        <v>250</v>
      </c>
      <c r="T37" s="1" t="s">
        <v>13</v>
      </c>
      <c r="U37" s="1" t="s">
        <v>255</v>
      </c>
      <c r="V37" s="1" t="s">
        <v>256</v>
      </c>
      <c r="W37" s="1" t="s">
        <v>16</v>
      </c>
      <c r="X37" s="1" t="s">
        <v>18</v>
      </c>
    </row>
    <row r="38" spans="1:24">
      <c r="A38" s="35">
        <v>37</v>
      </c>
      <c r="B38" s="1" t="s">
        <v>257</v>
      </c>
      <c r="C38" s="1" t="s">
        <v>7</v>
      </c>
      <c r="D38" s="1" t="s">
        <v>258</v>
      </c>
      <c r="E38" s="1" t="s">
        <v>631</v>
      </c>
      <c r="F38" s="1" t="s">
        <v>259</v>
      </c>
      <c r="G38" s="4" t="s">
        <v>634</v>
      </c>
      <c r="H38" s="1">
        <v>200</v>
      </c>
      <c r="J38" s="1">
        <v>5</v>
      </c>
      <c r="K38" s="1">
        <f t="shared" si="0"/>
        <v>1000</v>
      </c>
      <c r="L38" s="1" t="s">
        <v>10</v>
      </c>
      <c r="M38" s="1" t="s">
        <v>260</v>
      </c>
      <c r="N38" s="7">
        <v>6.0600000000000003E-3</v>
      </c>
      <c r="O38" s="7">
        <f t="shared" si="1"/>
        <v>6.0600000000000005</v>
      </c>
      <c r="P38" s="7">
        <v>90.9</v>
      </c>
      <c r="Q38" s="1">
        <v>15000</v>
      </c>
      <c r="R38" s="1" t="s">
        <v>261</v>
      </c>
      <c r="S38" s="1" t="s">
        <v>260</v>
      </c>
      <c r="T38" s="1" t="s">
        <v>13</v>
      </c>
      <c r="U38" s="1" t="s">
        <v>262</v>
      </c>
      <c r="V38" s="1" t="s">
        <v>263</v>
      </c>
      <c r="W38" s="1" t="s">
        <v>16</v>
      </c>
      <c r="X38" s="1" t="s">
        <v>18</v>
      </c>
    </row>
    <row r="39" spans="1:24">
      <c r="A39" s="35">
        <v>38</v>
      </c>
      <c r="B39" s="1" t="s">
        <v>264</v>
      </c>
      <c r="C39" s="1" t="s">
        <v>69</v>
      </c>
      <c r="D39" s="1" t="s">
        <v>265</v>
      </c>
      <c r="E39" s="1" t="s">
        <v>631</v>
      </c>
      <c r="F39" s="1" t="s">
        <v>266</v>
      </c>
      <c r="G39" s="4" t="s">
        <v>634</v>
      </c>
      <c r="H39" s="1">
        <v>200</v>
      </c>
      <c r="J39" s="1">
        <v>1</v>
      </c>
      <c r="K39" s="1">
        <f t="shared" si="0"/>
        <v>200</v>
      </c>
      <c r="L39" s="1" t="s">
        <v>72</v>
      </c>
      <c r="M39" s="1" t="s">
        <v>267</v>
      </c>
      <c r="N39" s="7">
        <v>5.7599999999999998E-2</v>
      </c>
      <c r="O39" s="7">
        <f t="shared" si="1"/>
        <v>11.52</v>
      </c>
      <c r="P39" s="7">
        <v>8.64</v>
      </c>
      <c r="Q39" s="1">
        <v>1</v>
      </c>
      <c r="R39" s="1" t="s">
        <v>268</v>
      </c>
      <c r="S39" s="1" t="s">
        <v>264</v>
      </c>
      <c r="T39" s="1" t="s">
        <v>175</v>
      </c>
      <c r="U39" s="1" t="s">
        <v>76</v>
      </c>
      <c r="V39" s="1" t="s">
        <v>269</v>
      </c>
      <c r="W39" s="1" t="s">
        <v>16</v>
      </c>
      <c r="X39" s="1" t="s">
        <v>18</v>
      </c>
    </row>
    <row r="40" spans="1:24">
      <c r="A40" s="35">
        <v>39</v>
      </c>
      <c r="B40" s="1" t="s">
        <v>270</v>
      </c>
      <c r="C40" s="1" t="s">
        <v>69</v>
      </c>
      <c r="D40" s="1" t="s">
        <v>271</v>
      </c>
      <c r="E40" s="1" t="s">
        <v>631</v>
      </c>
      <c r="F40" s="1" t="s">
        <v>272</v>
      </c>
      <c r="G40" s="4" t="s">
        <v>634</v>
      </c>
      <c r="H40" s="1">
        <v>200</v>
      </c>
      <c r="J40" s="1">
        <v>1</v>
      </c>
      <c r="K40" s="1">
        <f t="shared" si="0"/>
        <v>200</v>
      </c>
      <c r="L40" s="1" t="s">
        <v>72</v>
      </c>
      <c r="M40" s="1" t="s">
        <v>273</v>
      </c>
      <c r="N40" s="7">
        <v>3.0700000000000002E-2</v>
      </c>
      <c r="O40" s="7">
        <f t="shared" si="1"/>
        <v>6.1400000000000006</v>
      </c>
      <c r="P40" s="7">
        <v>4.5999999999999996</v>
      </c>
      <c r="Q40" s="1">
        <v>1</v>
      </c>
      <c r="R40" s="1" t="s">
        <v>274</v>
      </c>
      <c r="S40" s="1" t="s">
        <v>270</v>
      </c>
      <c r="T40" s="1" t="s">
        <v>193</v>
      </c>
      <c r="U40" s="1" t="s">
        <v>76</v>
      </c>
      <c r="V40" s="1" t="s">
        <v>275</v>
      </c>
      <c r="W40" s="1" t="s">
        <v>16</v>
      </c>
      <c r="X40" s="1" t="s">
        <v>195</v>
      </c>
    </row>
    <row r="41" spans="1:24">
      <c r="A41" s="35">
        <v>40</v>
      </c>
      <c r="B41" s="1" t="s">
        <v>276</v>
      </c>
      <c r="C41" s="1" t="s">
        <v>277</v>
      </c>
      <c r="D41" s="1" t="s">
        <v>278</v>
      </c>
      <c r="E41" s="1" t="s">
        <v>631</v>
      </c>
      <c r="F41" s="1" t="s">
        <v>279</v>
      </c>
      <c r="G41" s="4" t="s">
        <v>634</v>
      </c>
      <c r="H41" s="1">
        <v>200</v>
      </c>
      <c r="J41" s="1">
        <v>1</v>
      </c>
      <c r="K41" s="1">
        <f t="shared" si="0"/>
        <v>200</v>
      </c>
      <c r="L41" s="1" t="s">
        <v>72</v>
      </c>
      <c r="M41" s="1" t="s">
        <v>280</v>
      </c>
      <c r="N41" s="7">
        <v>0.10299999999999999</v>
      </c>
      <c r="O41" s="7">
        <f t="shared" si="1"/>
        <v>20.599999999999998</v>
      </c>
      <c r="P41" s="7">
        <v>15.45</v>
      </c>
      <c r="Q41" s="1">
        <v>1</v>
      </c>
      <c r="R41" s="1" t="s">
        <v>281</v>
      </c>
      <c r="S41" s="1" t="s">
        <v>282</v>
      </c>
      <c r="T41" s="1" t="s">
        <v>158</v>
      </c>
      <c r="U41" s="1" t="s">
        <v>283</v>
      </c>
      <c r="V41" s="1" t="s">
        <v>284</v>
      </c>
      <c r="W41" s="1" t="s">
        <v>94</v>
      </c>
      <c r="X41" s="1" t="s">
        <v>18</v>
      </c>
    </row>
    <row r="42" spans="1:24">
      <c r="A42" s="35">
        <v>41</v>
      </c>
      <c r="B42" s="1" t="s">
        <v>285</v>
      </c>
      <c r="C42" s="1" t="s">
        <v>69</v>
      </c>
      <c r="D42" s="1" t="s">
        <v>54</v>
      </c>
      <c r="E42" s="1" t="s">
        <v>631</v>
      </c>
      <c r="F42" s="1" t="s">
        <v>286</v>
      </c>
      <c r="G42" s="4" t="s">
        <v>634</v>
      </c>
      <c r="H42" s="1">
        <v>200</v>
      </c>
      <c r="J42" s="1">
        <v>1</v>
      </c>
      <c r="K42" s="1">
        <f t="shared" si="0"/>
        <v>200</v>
      </c>
      <c r="L42" s="1" t="s">
        <v>72</v>
      </c>
      <c r="M42" s="1" t="s">
        <v>287</v>
      </c>
      <c r="N42" s="7">
        <v>2.47E-2</v>
      </c>
      <c r="O42" s="7">
        <f t="shared" si="1"/>
        <v>4.9399999999999995</v>
      </c>
      <c r="P42" s="7">
        <v>3.7</v>
      </c>
      <c r="Q42" s="1">
        <v>1</v>
      </c>
      <c r="R42" s="1" t="s">
        <v>288</v>
      </c>
      <c r="S42" s="1" t="s">
        <v>285</v>
      </c>
      <c r="T42" s="1" t="s">
        <v>75</v>
      </c>
      <c r="U42" s="1" t="s">
        <v>76</v>
      </c>
      <c r="V42" s="1" t="s">
        <v>289</v>
      </c>
      <c r="W42" s="1" t="s">
        <v>16</v>
      </c>
      <c r="X42" s="1" t="s">
        <v>18</v>
      </c>
    </row>
    <row r="43" spans="1:24">
      <c r="A43" s="35">
        <v>42</v>
      </c>
      <c r="B43" s="1" t="s">
        <v>290</v>
      </c>
      <c r="C43" s="1" t="s">
        <v>291</v>
      </c>
      <c r="D43" s="1" t="s">
        <v>292</v>
      </c>
      <c r="E43" s="1" t="s">
        <v>631</v>
      </c>
      <c r="F43" s="1" t="s">
        <v>293</v>
      </c>
      <c r="G43" s="4" t="s">
        <v>634</v>
      </c>
      <c r="H43" s="1">
        <v>200</v>
      </c>
      <c r="J43" s="1">
        <v>1</v>
      </c>
      <c r="K43" s="1">
        <f t="shared" si="0"/>
        <v>200</v>
      </c>
      <c r="L43" s="1" t="s">
        <v>72</v>
      </c>
      <c r="M43" s="1" t="s">
        <v>294</v>
      </c>
      <c r="N43" s="7">
        <v>0.46239999999999998</v>
      </c>
      <c r="O43" s="7">
        <f t="shared" si="1"/>
        <v>92.47999999999999</v>
      </c>
      <c r="P43" s="7">
        <v>69.36</v>
      </c>
      <c r="Q43" s="1">
        <v>1</v>
      </c>
      <c r="R43" s="1" t="s">
        <v>295</v>
      </c>
      <c r="S43" s="1" t="s">
        <v>290</v>
      </c>
      <c r="T43" s="1" t="s">
        <v>296</v>
      </c>
      <c r="U43" s="1" t="s">
        <v>297</v>
      </c>
      <c r="V43" s="1" t="s">
        <v>298</v>
      </c>
      <c r="W43" s="1" t="s">
        <v>16</v>
      </c>
      <c r="X43" s="1" t="s">
        <v>18</v>
      </c>
    </row>
    <row r="44" spans="1:24">
      <c r="A44" s="35">
        <v>43</v>
      </c>
      <c r="B44" s="1" t="s">
        <v>299</v>
      </c>
      <c r="C44" s="1" t="s">
        <v>300</v>
      </c>
      <c r="D44" s="1" t="s">
        <v>301</v>
      </c>
      <c r="E44" s="1" t="s">
        <v>631</v>
      </c>
      <c r="F44" s="1" t="s">
        <v>302</v>
      </c>
      <c r="G44" s="4" t="s">
        <v>634</v>
      </c>
      <c r="H44" s="1">
        <v>200</v>
      </c>
      <c r="J44" s="1">
        <v>1</v>
      </c>
      <c r="K44" s="1">
        <f t="shared" si="0"/>
        <v>200</v>
      </c>
      <c r="L44" s="1" t="s">
        <v>72</v>
      </c>
      <c r="M44" s="1" t="s">
        <v>303</v>
      </c>
      <c r="N44" s="7">
        <v>0.58689999999999998</v>
      </c>
      <c r="O44" s="7">
        <f t="shared" si="1"/>
        <v>117.38</v>
      </c>
      <c r="P44" s="7">
        <v>88.04</v>
      </c>
      <c r="Q44" s="1">
        <v>1</v>
      </c>
      <c r="R44" s="1" t="s">
        <v>304</v>
      </c>
      <c r="S44" s="1" t="s">
        <v>299</v>
      </c>
      <c r="T44" s="1" t="s">
        <v>305</v>
      </c>
      <c r="U44" s="1" t="s">
        <v>306</v>
      </c>
      <c r="V44" s="1" t="s">
        <v>307</v>
      </c>
      <c r="W44" s="1" t="s">
        <v>16</v>
      </c>
      <c r="X44" s="1" t="s">
        <v>18</v>
      </c>
    </row>
    <row r="45" spans="1:24">
      <c r="A45" s="35">
        <v>44</v>
      </c>
      <c r="B45" s="4" t="s">
        <v>308</v>
      </c>
      <c r="C45" s="1" t="s">
        <v>309</v>
      </c>
      <c r="D45" s="1" t="s">
        <v>310</v>
      </c>
      <c r="E45" s="1" t="s">
        <v>631</v>
      </c>
      <c r="F45" s="1" t="s">
        <v>311</v>
      </c>
      <c r="G45" s="4" t="s">
        <v>634</v>
      </c>
      <c r="H45" s="1">
        <v>200</v>
      </c>
      <c r="J45" s="2">
        <v>2</v>
      </c>
      <c r="K45" s="1">
        <f t="shared" si="0"/>
        <v>400</v>
      </c>
      <c r="L45" s="1" t="s">
        <v>72</v>
      </c>
      <c r="M45" s="1" t="s">
        <v>312</v>
      </c>
      <c r="N45" s="7">
        <v>0.84440000000000004</v>
      </c>
      <c r="O45" s="7">
        <f t="shared" si="1"/>
        <v>337.76</v>
      </c>
      <c r="P45" s="7">
        <v>337.76</v>
      </c>
      <c r="Q45" s="1">
        <v>1</v>
      </c>
      <c r="R45" s="1" t="s">
        <v>313</v>
      </c>
      <c r="S45" s="1" t="s">
        <v>314</v>
      </c>
      <c r="T45" s="1" t="s">
        <v>82</v>
      </c>
      <c r="U45" s="1" t="s">
        <v>315</v>
      </c>
      <c r="V45" s="1" t="s">
        <v>93</v>
      </c>
      <c r="W45" s="1" t="s">
        <v>16</v>
      </c>
      <c r="X45" s="1" t="s">
        <v>18</v>
      </c>
    </row>
    <row r="46" spans="1:24">
      <c r="A46" s="35">
        <v>45</v>
      </c>
      <c r="B46" s="1" t="s">
        <v>316</v>
      </c>
      <c r="C46" s="1" t="s">
        <v>309</v>
      </c>
      <c r="D46" s="1" t="s">
        <v>317</v>
      </c>
      <c r="E46" s="1" t="s">
        <v>631</v>
      </c>
      <c r="F46" s="1" t="s">
        <v>318</v>
      </c>
      <c r="G46" s="4" t="s">
        <v>634</v>
      </c>
      <c r="H46" s="1">
        <v>200</v>
      </c>
      <c r="J46" s="1">
        <v>1</v>
      </c>
      <c r="K46" s="1">
        <f t="shared" si="0"/>
        <v>200</v>
      </c>
      <c r="L46" s="1" t="s">
        <v>72</v>
      </c>
      <c r="M46" s="1" t="s">
        <v>319</v>
      </c>
      <c r="N46" s="7">
        <v>1.3998999999999999</v>
      </c>
      <c r="O46" s="7">
        <f t="shared" si="1"/>
        <v>279.97999999999996</v>
      </c>
      <c r="P46" s="7">
        <v>209.98</v>
      </c>
      <c r="Q46" s="1">
        <v>1</v>
      </c>
      <c r="R46" s="1" t="s">
        <v>320</v>
      </c>
      <c r="S46" s="1" t="s">
        <v>316</v>
      </c>
      <c r="T46" s="1" t="s">
        <v>82</v>
      </c>
      <c r="U46" s="1" t="s">
        <v>321</v>
      </c>
      <c r="V46" s="1" t="s">
        <v>97</v>
      </c>
      <c r="W46" s="1" t="s">
        <v>16</v>
      </c>
      <c r="X46" s="1" t="s">
        <v>18</v>
      </c>
    </row>
    <row r="47" spans="1:24">
      <c r="A47" s="35">
        <v>46</v>
      </c>
      <c r="B47" s="1" t="s">
        <v>322</v>
      </c>
      <c r="C47" s="1" t="s">
        <v>323</v>
      </c>
      <c r="D47" s="1" t="s">
        <v>324</v>
      </c>
      <c r="E47" s="1" t="s">
        <v>631</v>
      </c>
      <c r="F47" s="1" t="s">
        <v>325</v>
      </c>
      <c r="G47" s="4" t="s">
        <v>634</v>
      </c>
      <c r="H47" s="1">
        <v>200</v>
      </c>
      <c r="J47" s="1">
        <v>1</v>
      </c>
      <c r="K47" s="1">
        <f t="shared" si="0"/>
        <v>200</v>
      </c>
      <c r="L47" s="1" t="s">
        <v>72</v>
      </c>
      <c r="M47" s="1" t="s">
        <v>326</v>
      </c>
      <c r="N47" s="7">
        <v>2.0207000000000002</v>
      </c>
      <c r="O47" s="7">
        <f t="shared" si="1"/>
        <v>404.14000000000004</v>
      </c>
      <c r="P47" s="7">
        <v>303.10000000000002</v>
      </c>
      <c r="Q47" s="1">
        <v>1</v>
      </c>
      <c r="R47" s="1" t="s">
        <v>327</v>
      </c>
      <c r="S47" s="1" t="s">
        <v>322</v>
      </c>
      <c r="T47" s="1" t="s">
        <v>91</v>
      </c>
      <c r="U47" s="1" t="s">
        <v>328</v>
      </c>
      <c r="V47" s="1" t="s">
        <v>329</v>
      </c>
      <c r="W47" s="1" t="s">
        <v>16</v>
      </c>
      <c r="X47" s="1" t="s">
        <v>18</v>
      </c>
    </row>
    <row r="48" spans="1:24">
      <c r="A48" s="35">
        <v>47</v>
      </c>
      <c r="B48" s="1" t="s">
        <v>330</v>
      </c>
      <c r="C48" s="1" t="s">
        <v>7</v>
      </c>
      <c r="D48" s="1" t="s">
        <v>331</v>
      </c>
      <c r="E48" s="1" t="s">
        <v>631</v>
      </c>
      <c r="F48" s="1" t="s">
        <v>332</v>
      </c>
      <c r="G48" s="4" t="s">
        <v>634</v>
      </c>
      <c r="H48" s="1">
        <v>200</v>
      </c>
      <c r="J48" s="1">
        <v>4</v>
      </c>
      <c r="K48" s="1">
        <f t="shared" si="0"/>
        <v>800</v>
      </c>
      <c r="L48" s="1" t="s">
        <v>72</v>
      </c>
      <c r="M48" s="1" t="s">
        <v>333</v>
      </c>
      <c r="N48" s="7">
        <v>0.18514</v>
      </c>
      <c r="O48" s="7">
        <f t="shared" si="1"/>
        <v>148.11199999999999</v>
      </c>
      <c r="P48" s="7">
        <v>111.08</v>
      </c>
      <c r="Q48" s="1">
        <v>1</v>
      </c>
      <c r="R48" s="1" t="s">
        <v>334</v>
      </c>
      <c r="S48" s="1" t="s">
        <v>335</v>
      </c>
      <c r="T48" s="1" t="s">
        <v>336</v>
      </c>
      <c r="U48" s="1" t="s">
        <v>337</v>
      </c>
      <c r="V48" s="1" t="s">
        <v>338</v>
      </c>
      <c r="W48" s="1" t="s">
        <v>16</v>
      </c>
      <c r="X48" s="1" t="s">
        <v>18</v>
      </c>
    </row>
    <row r="49" spans="1:24">
      <c r="A49" s="35">
        <v>48</v>
      </c>
      <c r="B49" s="1" t="s">
        <v>339</v>
      </c>
      <c r="C49" s="1" t="s">
        <v>69</v>
      </c>
      <c r="D49" s="1" t="s">
        <v>340</v>
      </c>
      <c r="E49" s="1" t="s">
        <v>631</v>
      </c>
      <c r="F49" s="1" t="s">
        <v>341</v>
      </c>
      <c r="G49" s="4" t="s">
        <v>634</v>
      </c>
      <c r="H49" s="1">
        <v>200</v>
      </c>
      <c r="J49" s="1">
        <v>1</v>
      </c>
      <c r="K49" s="1">
        <f t="shared" si="0"/>
        <v>200</v>
      </c>
      <c r="L49" s="1" t="s">
        <v>72</v>
      </c>
      <c r="M49" s="1" t="s">
        <v>342</v>
      </c>
      <c r="N49" s="7">
        <v>0.20219999999999999</v>
      </c>
      <c r="O49" s="7">
        <f t="shared" si="1"/>
        <v>40.44</v>
      </c>
      <c r="P49" s="7">
        <v>30.33</v>
      </c>
      <c r="Q49" s="1">
        <v>1</v>
      </c>
      <c r="R49" s="1" t="s">
        <v>343</v>
      </c>
      <c r="S49" s="1" t="s">
        <v>339</v>
      </c>
      <c r="T49" s="1" t="s">
        <v>344</v>
      </c>
      <c r="U49" s="1" t="s">
        <v>345</v>
      </c>
      <c r="V49" s="1" t="s">
        <v>346</v>
      </c>
      <c r="W49" s="1" t="s">
        <v>16</v>
      </c>
      <c r="X49" s="1" t="s">
        <v>18</v>
      </c>
    </row>
    <row r="50" spans="1:24">
      <c r="A50" s="35">
        <v>49</v>
      </c>
      <c r="B50" s="1" t="s">
        <v>347</v>
      </c>
      <c r="C50" s="1" t="s">
        <v>7</v>
      </c>
      <c r="D50" s="1" t="s">
        <v>348</v>
      </c>
      <c r="E50" s="1" t="s">
        <v>631</v>
      </c>
      <c r="F50" s="1" t="s">
        <v>349</v>
      </c>
      <c r="G50" s="4" t="s">
        <v>634</v>
      </c>
      <c r="H50" s="1">
        <v>200</v>
      </c>
      <c r="J50" s="1">
        <v>1</v>
      </c>
      <c r="K50" s="1">
        <f t="shared" si="0"/>
        <v>200</v>
      </c>
      <c r="L50" s="1" t="s">
        <v>72</v>
      </c>
      <c r="M50" s="1" t="s">
        <v>350</v>
      </c>
      <c r="N50" s="7">
        <v>5.4100000000000002E-2</v>
      </c>
      <c r="O50" s="7">
        <f t="shared" si="1"/>
        <v>10.82</v>
      </c>
      <c r="P50" s="7">
        <v>8.1199999999999992</v>
      </c>
      <c r="Q50" s="1">
        <v>1</v>
      </c>
      <c r="R50" s="1" t="s">
        <v>351</v>
      </c>
      <c r="S50" s="1" t="s">
        <v>352</v>
      </c>
      <c r="T50" s="1" t="s">
        <v>13</v>
      </c>
      <c r="U50" s="1" t="s">
        <v>353</v>
      </c>
      <c r="V50" s="1" t="s">
        <v>354</v>
      </c>
      <c r="W50" s="1" t="s">
        <v>16</v>
      </c>
      <c r="X50" s="1" t="s">
        <v>18</v>
      </c>
    </row>
    <row r="51" spans="1:24">
      <c r="A51" s="35">
        <v>50</v>
      </c>
      <c r="B51" s="1" t="s">
        <v>355</v>
      </c>
      <c r="C51" s="1" t="s">
        <v>356</v>
      </c>
      <c r="D51" s="1" t="s">
        <v>357</v>
      </c>
      <c r="E51" s="1" t="s">
        <v>631</v>
      </c>
      <c r="F51" s="1" t="s">
        <v>358</v>
      </c>
      <c r="G51" s="4" t="s">
        <v>634</v>
      </c>
      <c r="H51" s="1">
        <v>200</v>
      </c>
      <c r="J51" s="1">
        <v>1</v>
      </c>
      <c r="K51" s="1">
        <f t="shared" si="0"/>
        <v>200</v>
      </c>
      <c r="L51" s="1" t="s">
        <v>72</v>
      </c>
      <c r="M51" s="1" t="s">
        <v>359</v>
      </c>
      <c r="N51" s="7">
        <v>0.1123</v>
      </c>
      <c r="O51" s="7">
        <f t="shared" si="1"/>
        <v>22.46</v>
      </c>
      <c r="P51" s="7">
        <v>16.84</v>
      </c>
      <c r="Q51" s="1">
        <v>1</v>
      </c>
      <c r="R51" s="1" t="s">
        <v>360</v>
      </c>
      <c r="S51" s="1" t="s">
        <v>355</v>
      </c>
      <c r="T51" s="1" t="s">
        <v>361</v>
      </c>
      <c r="U51" s="1" t="s">
        <v>362</v>
      </c>
      <c r="V51" s="1" t="s">
        <v>363</v>
      </c>
      <c r="W51" s="1" t="s">
        <v>16</v>
      </c>
      <c r="X51" s="1" t="s">
        <v>18</v>
      </c>
    </row>
    <row r="52" spans="1:24">
      <c r="A52" s="35">
        <v>51</v>
      </c>
      <c r="B52" s="1" t="s">
        <v>106</v>
      </c>
      <c r="C52" s="1" t="s">
        <v>107</v>
      </c>
      <c r="D52" s="1" t="s">
        <v>108</v>
      </c>
      <c r="E52" s="1" t="s">
        <v>631</v>
      </c>
      <c r="F52" s="1" t="s">
        <v>109</v>
      </c>
      <c r="G52" s="4" t="s">
        <v>634</v>
      </c>
      <c r="H52" s="1">
        <v>200</v>
      </c>
      <c r="J52" s="1">
        <v>1</v>
      </c>
      <c r="K52" s="1">
        <f t="shared" si="0"/>
        <v>200</v>
      </c>
      <c r="L52" s="1" t="s">
        <v>72</v>
      </c>
      <c r="M52" s="1" t="s">
        <v>110</v>
      </c>
      <c r="N52" s="7">
        <v>1.01E-2</v>
      </c>
      <c r="O52" s="7">
        <f t="shared" si="1"/>
        <v>2.02</v>
      </c>
      <c r="P52" s="7">
        <v>1.52</v>
      </c>
      <c r="Q52" s="1">
        <v>1</v>
      </c>
      <c r="R52" s="1" t="s">
        <v>364</v>
      </c>
      <c r="S52" s="1" t="s">
        <v>112</v>
      </c>
      <c r="T52" s="1" t="s">
        <v>13</v>
      </c>
      <c r="U52" s="1" t="s">
        <v>113</v>
      </c>
      <c r="V52" s="1" t="s">
        <v>365</v>
      </c>
      <c r="W52" s="1" t="s">
        <v>94</v>
      </c>
      <c r="X52" s="1" t="s">
        <v>18</v>
      </c>
    </row>
    <row r="53" spans="1:24">
      <c r="A53" s="35">
        <v>52</v>
      </c>
      <c r="B53" s="1" t="s">
        <v>366</v>
      </c>
      <c r="C53" s="1" t="s">
        <v>107</v>
      </c>
      <c r="D53" s="1" t="s">
        <v>367</v>
      </c>
      <c r="E53" s="1" t="s">
        <v>631</v>
      </c>
      <c r="F53" s="1" t="s">
        <v>368</v>
      </c>
      <c r="G53" s="4" t="s">
        <v>634</v>
      </c>
      <c r="H53" s="1">
        <v>200</v>
      </c>
      <c r="J53" s="1">
        <v>2</v>
      </c>
      <c r="K53" s="1">
        <f t="shared" si="0"/>
        <v>400</v>
      </c>
      <c r="L53" s="1" t="s">
        <v>72</v>
      </c>
      <c r="M53" s="1" t="s">
        <v>369</v>
      </c>
      <c r="N53" s="7">
        <v>2.1999999999999999E-2</v>
      </c>
      <c r="O53" s="7">
        <f t="shared" si="1"/>
        <v>8.7999999999999989</v>
      </c>
      <c r="P53" s="7">
        <v>6.6</v>
      </c>
      <c r="Q53" s="1">
        <v>1</v>
      </c>
      <c r="R53" s="1" t="s">
        <v>370</v>
      </c>
      <c r="S53" s="1" t="s">
        <v>366</v>
      </c>
      <c r="T53" s="1" t="s">
        <v>336</v>
      </c>
      <c r="U53" s="1" t="s">
        <v>121</v>
      </c>
      <c r="V53" s="1" t="s">
        <v>371</v>
      </c>
      <c r="W53" s="1" t="s">
        <v>16</v>
      </c>
      <c r="X53" s="1" t="s">
        <v>18</v>
      </c>
    </row>
    <row r="54" spans="1:24">
      <c r="A54" s="35">
        <v>53</v>
      </c>
      <c r="B54" s="1" t="s">
        <v>573</v>
      </c>
      <c r="C54" s="1" t="s">
        <v>107</v>
      </c>
      <c r="D54" s="1" t="s">
        <v>372</v>
      </c>
      <c r="E54" s="1" t="s">
        <v>631</v>
      </c>
      <c r="F54" s="1" t="s">
        <v>574</v>
      </c>
      <c r="G54" s="4" t="s">
        <v>634</v>
      </c>
      <c r="H54" s="1">
        <v>200</v>
      </c>
      <c r="J54" s="1">
        <v>2</v>
      </c>
      <c r="K54" s="1">
        <f t="shared" si="0"/>
        <v>400</v>
      </c>
      <c r="L54" s="1" t="s">
        <v>72</v>
      </c>
      <c r="M54" s="1" t="s">
        <v>575</v>
      </c>
      <c r="N54" s="7">
        <v>2.1999999999999999E-2</v>
      </c>
      <c r="O54" s="7">
        <f t="shared" si="1"/>
        <v>8.7999999999999989</v>
      </c>
      <c r="P54" s="7">
        <v>6.6</v>
      </c>
      <c r="Q54" s="1">
        <v>1</v>
      </c>
      <c r="R54" s="1" t="s">
        <v>373</v>
      </c>
      <c r="S54" s="1" t="s">
        <v>575</v>
      </c>
      <c r="T54" s="1" t="s">
        <v>336</v>
      </c>
      <c r="U54" s="1" t="s">
        <v>121</v>
      </c>
      <c r="V54" s="1" t="s">
        <v>375</v>
      </c>
      <c r="W54" s="1" t="s">
        <v>16</v>
      </c>
      <c r="X54" s="1" t="s">
        <v>18</v>
      </c>
    </row>
    <row r="55" spans="1:24">
      <c r="A55" s="35">
        <v>54</v>
      </c>
      <c r="B55" s="1" t="s">
        <v>376</v>
      </c>
      <c r="C55" s="1" t="s">
        <v>107</v>
      </c>
      <c r="D55" s="1" t="s">
        <v>377</v>
      </c>
      <c r="E55" s="1" t="s">
        <v>631</v>
      </c>
      <c r="F55" s="1" t="s">
        <v>378</v>
      </c>
      <c r="G55" s="4" t="s">
        <v>634</v>
      </c>
      <c r="H55" s="1">
        <v>200</v>
      </c>
      <c r="J55" s="1">
        <v>3</v>
      </c>
      <c r="K55" s="1">
        <f t="shared" si="0"/>
        <v>600</v>
      </c>
      <c r="L55" s="1" t="s">
        <v>72</v>
      </c>
      <c r="M55" s="1" t="s">
        <v>379</v>
      </c>
      <c r="N55" s="7">
        <v>2.1999999999999999E-2</v>
      </c>
      <c r="O55" s="7">
        <f t="shared" si="1"/>
        <v>13.2</v>
      </c>
      <c r="P55" s="7">
        <v>9.9</v>
      </c>
      <c r="Q55" s="1">
        <v>1</v>
      </c>
      <c r="R55" s="1" t="s">
        <v>380</v>
      </c>
      <c r="S55" s="1" t="s">
        <v>381</v>
      </c>
      <c r="T55" s="1" t="s">
        <v>336</v>
      </c>
      <c r="U55" s="1" t="s">
        <v>121</v>
      </c>
      <c r="V55" s="1" t="s">
        <v>382</v>
      </c>
      <c r="W55" s="1" t="s">
        <v>16</v>
      </c>
      <c r="X55" s="1" t="s">
        <v>18</v>
      </c>
    </row>
    <row r="56" spans="1:24">
      <c r="A56" s="35">
        <v>55</v>
      </c>
      <c r="B56" s="1" t="s">
        <v>383</v>
      </c>
      <c r="C56" s="1" t="s">
        <v>107</v>
      </c>
      <c r="D56" s="1" t="s">
        <v>384</v>
      </c>
      <c r="E56" s="1" t="s">
        <v>631</v>
      </c>
      <c r="F56" s="1" t="s">
        <v>385</v>
      </c>
      <c r="G56" s="4" t="s">
        <v>634</v>
      </c>
      <c r="H56" s="1">
        <v>200</v>
      </c>
      <c r="J56" s="1">
        <v>1</v>
      </c>
      <c r="K56" s="1">
        <f t="shared" si="0"/>
        <v>200</v>
      </c>
      <c r="L56" s="1" t="s">
        <v>72</v>
      </c>
      <c r="M56" s="1" t="s">
        <v>386</v>
      </c>
      <c r="N56" s="7">
        <v>1.01E-2</v>
      </c>
      <c r="O56" s="7">
        <f t="shared" si="1"/>
        <v>2.02</v>
      </c>
      <c r="P56" s="7">
        <v>1.52</v>
      </c>
      <c r="Q56" s="1">
        <v>1</v>
      </c>
      <c r="R56" s="1" t="s">
        <v>387</v>
      </c>
      <c r="S56" s="1" t="s">
        <v>388</v>
      </c>
      <c r="T56" s="1" t="s">
        <v>13</v>
      </c>
      <c r="U56" s="1" t="s">
        <v>389</v>
      </c>
      <c r="V56" s="1" t="s">
        <v>390</v>
      </c>
      <c r="W56" s="1" t="s">
        <v>94</v>
      </c>
      <c r="X56" s="1" t="s">
        <v>18</v>
      </c>
    </row>
    <row r="57" spans="1:24">
      <c r="A57" s="35">
        <v>56</v>
      </c>
      <c r="B57" s="1" t="s">
        <v>391</v>
      </c>
      <c r="C57" s="1" t="s">
        <v>107</v>
      </c>
      <c r="D57" s="1" t="s">
        <v>392</v>
      </c>
      <c r="E57" s="1" t="s">
        <v>631</v>
      </c>
      <c r="F57" s="1" t="s">
        <v>393</v>
      </c>
      <c r="G57" s="4" t="s">
        <v>634</v>
      </c>
      <c r="H57" s="1">
        <v>200</v>
      </c>
      <c r="J57" s="1">
        <v>1</v>
      </c>
      <c r="K57" s="1">
        <f t="shared" si="0"/>
        <v>200</v>
      </c>
      <c r="L57" s="1" t="s">
        <v>72</v>
      </c>
      <c r="M57" s="1" t="s">
        <v>394</v>
      </c>
      <c r="N57" s="7">
        <v>0.12959999999999999</v>
      </c>
      <c r="O57" s="7">
        <f t="shared" si="1"/>
        <v>25.919999999999998</v>
      </c>
      <c r="P57" s="7">
        <v>19.440000000000001</v>
      </c>
      <c r="Q57" s="1">
        <v>1</v>
      </c>
      <c r="R57" s="1" t="s">
        <v>395</v>
      </c>
      <c r="S57" s="1" t="s">
        <v>396</v>
      </c>
      <c r="T57" s="1" t="s">
        <v>336</v>
      </c>
      <c r="U57" s="1" t="s">
        <v>397</v>
      </c>
      <c r="V57" s="1" t="s">
        <v>398</v>
      </c>
      <c r="W57" s="1" t="s">
        <v>16</v>
      </c>
      <c r="X57" s="1" t="s">
        <v>18</v>
      </c>
    </row>
    <row r="58" spans="1:24">
      <c r="A58" s="35">
        <v>57</v>
      </c>
      <c r="B58" s="1" t="s">
        <v>576</v>
      </c>
      <c r="C58" s="1" t="s">
        <v>107</v>
      </c>
      <c r="D58" s="1" t="s">
        <v>399</v>
      </c>
      <c r="E58" s="1" t="s">
        <v>631</v>
      </c>
      <c r="F58" s="1" t="s">
        <v>577</v>
      </c>
      <c r="G58" s="4" t="s">
        <v>634</v>
      </c>
      <c r="H58" s="1">
        <v>200</v>
      </c>
      <c r="J58" s="1">
        <v>4</v>
      </c>
      <c r="K58" s="1">
        <f t="shared" si="0"/>
        <v>800</v>
      </c>
      <c r="L58" s="1" t="s">
        <v>72</v>
      </c>
      <c r="M58" s="1" t="s">
        <v>578</v>
      </c>
      <c r="N58" s="7">
        <v>1.346E-2</v>
      </c>
      <c r="O58" s="7">
        <f t="shared" si="1"/>
        <v>10.768000000000001</v>
      </c>
      <c r="P58" s="7">
        <v>8.08</v>
      </c>
      <c r="Q58" s="1">
        <v>1</v>
      </c>
      <c r="R58" s="1" t="s">
        <v>400</v>
      </c>
      <c r="S58" s="1" t="s">
        <v>578</v>
      </c>
      <c r="T58" s="1" t="s">
        <v>336</v>
      </c>
      <c r="U58" s="1" t="s">
        <v>121</v>
      </c>
      <c r="V58" s="1" t="s">
        <v>401</v>
      </c>
      <c r="W58" s="1" t="s">
        <v>16</v>
      </c>
      <c r="X58" s="1" t="s">
        <v>18</v>
      </c>
    </row>
    <row r="59" spans="1:24">
      <c r="A59" s="35">
        <v>58</v>
      </c>
      <c r="B59" s="1" t="s">
        <v>402</v>
      </c>
      <c r="C59" s="1" t="s">
        <v>107</v>
      </c>
      <c r="D59" s="1" t="s">
        <v>403</v>
      </c>
      <c r="E59" s="1" t="s">
        <v>631</v>
      </c>
      <c r="F59" s="1" t="s">
        <v>404</v>
      </c>
      <c r="G59" s="4" t="s">
        <v>634</v>
      </c>
      <c r="H59" s="1">
        <v>200</v>
      </c>
      <c r="J59" s="1">
        <v>3</v>
      </c>
      <c r="K59" s="1">
        <f t="shared" si="0"/>
        <v>600</v>
      </c>
      <c r="L59" s="1" t="s">
        <v>10</v>
      </c>
      <c r="M59" s="1" t="s">
        <v>405</v>
      </c>
      <c r="N59" s="7">
        <v>3.3300000000000001E-3</v>
      </c>
      <c r="O59" s="7">
        <f t="shared" si="1"/>
        <v>1.998</v>
      </c>
      <c r="P59" s="7">
        <v>49.95</v>
      </c>
      <c r="Q59" s="1">
        <v>15000</v>
      </c>
      <c r="R59" s="1" t="s">
        <v>406</v>
      </c>
      <c r="S59" s="1" t="s">
        <v>405</v>
      </c>
      <c r="T59" s="1" t="s">
        <v>336</v>
      </c>
      <c r="U59" s="1" t="s">
        <v>389</v>
      </c>
      <c r="V59" s="1" t="s">
        <v>407</v>
      </c>
      <c r="W59" s="1" t="s">
        <v>16</v>
      </c>
      <c r="X59" s="1" t="s">
        <v>18</v>
      </c>
    </row>
    <row r="60" spans="1:24">
      <c r="A60" s="35">
        <v>59</v>
      </c>
      <c r="B60" s="1" t="s">
        <v>408</v>
      </c>
      <c r="C60" s="1" t="s">
        <v>107</v>
      </c>
      <c r="D60" s="1" t="s">
        <v>100</v>
      </c>
      <c r="E60" s="1" t="s">
        <v>631</v>
      </c>
      <c r="F60" s="1" t="s">
        <v>409</v>
      </c>
      <c r="G60" s="4" t="s">
        <v>634</v>
      </c>
      <c r="H60" s="1">
        <v>200</v>
      </c>
      <c r="J60" s="1">
        <v>27</v>
      </c>
      <c r="K60" s="1">
        <f t="shared" si="0"/>
        <v>5400</v>
      </c>
      <c r="L60" s="1" t="s">
        <v>72</v>
      </c>
      <c r="M60" s="1" t="s">
        <v>410</v>
      </c>
      <c r="N60" s="7">
        <v>5.3499999999999997E-3</v>
      </c>
      <c r="O60" s="7">
        <f t="shared" si="1"/>
        <v>28.889999999999997</v>
      </c>
      <c r="P60" s="7">
        <v>21.67</v>
      </c>
      <c r="Q60" s="1">
        <v>1</v>
      </c>
      <c r="R60" s="1" t="s">
        <v>411</v>
      </c>
      <c r="S60" s="1" t="s">
        <v>412</v>
      </c>
      <c r="T60" s="1" t="s">
        <v>336</v>
      </c>
      <c r="U60" s="1" t="s">
        <v>413</v>
      </c>
      <c r="V60" s="1" t="s">
        <v>414</v>
      </c>
      <c r="W60" s="1" t="s">
        <v>16</v>
      </c>
      <c r="X60" s="1" t="s">
        <v>18</v>
      </c>
    </row>
    <row r="61" spans="1:24">
      <c r="A61" s="35">
        <v>60</v>
      </c>
      <c r="B61" s="1" t="s">
        <v>415</v>
      </c>
      <c r="C61" s="1" t="s">
        <v>107</v>
      </c>
      <c r="D61" s="1" t="s">
        <v>416</v>
      </c>
      <c r="E61" s="1" t="s">
        <v>631</v>
      </c>
      <c r="F61" s="1" t="s">
        <v>417</v>
      </c>
      <c r="G61" s="4" t="s">
        <v>634</v>
      </c>
      <c r="H61" s="1">
        <v>200</v>
      </c>
      <c r="J61" s="1">
        <v>1</v>
      </c>
      <c r="K61" s="1">
        <f t="shared" si="0"/>
        <v>200</v>
      </c>
      <c r="L61" s="1" t="s">
        <v>72</v>
      </c>
      <c r="M61" s="1" t="s">
        <v>418</v>
      </c>
      <c r="N61" s="7">
        <v>1.1900000000000001E-2</v>
      </c>
      <c r="O61" s="7">
        <f t="shared" si="1"/>
        <v>2.3800000000000003</v>
      </c>
      <c r="P61" s="7">
        <v>1.78</v>
      </c>
      <c r="Q61" s="1">
        <v>1</v>
      </c>
      <c r="R61" s="1" t="s">
        <v>419</v>
      </c>
      <c r="S61" s="1" t="s">
        <v>420</v>
      </c>
      <c r="T61" s="1" t="s">
        <v>13</v>
      </c>
      <c r="U61" s="1" t="s">
        <v>121</v>
      </c>
      <c r="V61" s="1" t="s">
        <v>421</v>
      </c>
      <c r="W61" s="1" t="s">
        <v>94</v>
      </c>
      <c r="X61" s="1" t="s">
        <v>18</v>
      </c>
    </row>
    <row r="62" spans="1:24">
      <c r="A62" s="35">
        <v>61</v>
      </c>
      <c r="B62" s="1" t="s">
        <v>579</v>
      </c>
      <c r="C62" s="1" t="s">
        <v>107</v>
      </c>
      <c r="D62" s="1" t="s">
        <v>422</v>
      </c>
      <c r="E62" s="1" t="s">
        <v>631</v>
      </c>
      <c r="F62" s="1" t="s">
        <v>580</v>
      </c>
      <c r="G62" s="4" t="s">
        <v>634</v>
      </c>
      <c r="H62" s="1">
        <v>200</v>
      </c>
      <c r="J62" s="1">
        <v>1</v>
      </c>
      <c r="K62" s="1">
        <f t="shared" si="0"/>
        <v>200</v>
      </c>
      <c r="L62" s="1" t="s">
        <v>72</v>
      </c>
      <c r="M62" s="1" t="s">
        <v>581</v>
      </c>
      <c r="N62" s="7">
        <v>2.1999999999999999E-2</v>
      </c>
      <c r="O62" s="7">
        <f t="shared" si="1"/>
        <v>4.3999999999999995</v>
      </c>
      <c r="P62" s="7">
        <v>3.3</v>
      </c>
      <c r="Q62" s="1">
        <v>1</v>
      </c>
      <c r="R62" s="1" t="s">
        <v>423</v>
      </c>
      <c r="S62" s="1" t="s">
        <v>581</v>
      </c>
      <c r="T62" s="1" t="s">
        <v>336</v>
      </c>
      <c r="U62" s="1" t="s">
        <v>121</v>
      </c>
      <c r="V62" s="1" t="s">
        <v>424</v>
      </c>
      <c r="W62" s="1" t="s">
        <v>16</v>
      </c>
      <c r="X62" s="1" t="s">
        <v>18</v>
      </c>
    </row>
    <row r="63" spans="1:24">
      <c r="A63" s="35">
        <v>62</v>
      </c>
      <c r="B63" s="1" t="s">
        <v>425</v>
      </c>
      <c r="C63" s="1" t="s">
        <v>99</v>
      </c>
      <c r="D63" s="1" t="s">
        <v>426</v>
      </c>
      <c r="E63" s="1" t="s">
        <v>631</v>
      </c>
      <c r="F63" s="1" t="s">
        <v>427</v>
      </c>
      <c r="G63" s="4" t="s">
        <v>634</v>
      </c>
      <c r="H63" s="1">
        <v>200</v>
      </c>
      <c r="J63" s="1">
        <v>1</v>
      </c>
      <c r="K63" s="1">
        <f t="shared" si="0"/>
        <v>200</v>
      </c>
      <c r="L63" s="1" t="s">
        <v>10</v>
      </c>
      <c r="M63" s="1" t="s">
        <v>428</v>
      </c>
      <c r="N63" s="7">
        <v>1.355E-2</v>
      </c>
      <c r="O63" s="7">
        <f t="shared" si="1"/>
        <v>2.71</v>
      </c>
      <c r="P63" s="7">
        <v>135.5</v>
      </c>
      <c r="Q63" s="1">
        <v>10000</v>
      </c>
      <c r="R63" s="1" t="s">
        <v>429</v>
      </c>
      <c r="S63" s="1" t="s">
        <v>428</v>
      </c>
      <c r="T63" s="1" t="s">
        <v>430</v>
      </c>
      <c r="U63" s="1" t="s">
        <v>431</v>
      </c>
      <c r="V63" s="1" t="s">
        <v>432</v>
      </c>
      <c r="W63" s="1" t="s">
        <v>16</v>
      </c>
      <c r="X63" s="1" t="s">
        <v>18</v>
      </c>
    </row>
    <row r="64" spans="1:24">
      <c r="A64" s="35">
        <v>63</v>
      </c>
      <c r="B64" s="1" t="s">
        <v>433</v>
      </c>
      <c r="C64" s="1" t="s">
        <v>107</v>
      </c>
      <c r="D64" s="1" t="s">
        <v>434</v>
      </c>
      <c r="E64" s="1" t="s">
        <v>631</v>
      </c>
      <c r="F64" s="1" t="s">
        <v>435</v>
      </c>
      <c r="G64" s="4" t="s">
        <v>634</v>
      </c>
      <c r="H64" s="1">
        <v>200</v>
      </c>
      <c r="J64" s="1">
        <v>1</v>
      </c>
      <c r="K64" s="1">
        <f t="shared" si="0"/>
        <v>200</v>
      </c>
      <c r="L64" s="1" t="s">
        <v>10</v>
      </c>
      <c r="M64" s="1" t="s">
        <v>436</v>
      </c>
      <c r="N64" s="7">
        <v>2.8300000000000001E-3</v>
      </c>
      <c r="O64" s="7">
        <f t="shared" si="1"/>
        <v>0.56600000000000006</v>
      </c>
      <c r="P64" s="7">
        <v>28.3</v>
      </c>
      <c r="Q64" s="1">
        <v>10000</v>
      </c>
      <c r="R64" s="1" t="s">
        <v>437</v>
      </c>
      <c r="S64" s="1" t="s">
        <v>436</v>
      </c>
      <c r="T64" s="1" t="s">
        <v>13</v>
      </c>
      <c r="U64" s="1" t="s">
        <v>389</v>
      </c>
      <c r="V64" s="1" t="s">
        <v>438</v>
      </c>
      <c r="W64" s="1" t="s">
        <v>94</v>
      </c>
      <c r="X64" s="1" t="s">
        <v>18</v>
      </c>
    </row>
    <row r="65" spans="1:24">
      <c r="A65" s="35">
        <v>64</v>
      </c>
      <c r="B65" s="1" t="s">
        <v>439</v>
      </c>
      <c r="C65" s="1" t="s">
        <v>99</v>
      </c>
      <c r="D65" s="1" t="s">
        <v>440</v>
      </c>
      <c r="E65" s="1" t="s">
        <v>631</v>
      </c>
      <c r="F65" s="1" t="s">
        <v>441</v>
      </c>
      <c r="G65" s="4" t="s">
        <v>634</v>
      </c>
      <c r="H65" s="1">
        <v>200</v>
      </c>
      <c r="J65" s="1">
        <v>7</v>
      </c>
      <c r="K65" s="1">
        <f t="shared" si="0"/>
        <v>1400</v>
      </c>
      <c r="L65" s="1" t="s">
        <v>10</v>
      </c>
      <c r="M65" s="1" t="s">
        <v>442</v>
      </c>
      <c r="N65" s="7">
        <v>3.0200000000000001E-3</v>
      </c>
      <c r="O65" s="7">
        <f t="shared" si="1"/>
        <v>4.2279999999999998</v>
      </c>
      <c r="P65" s="7">
        <v>151</v>
      </c>
      <c r="Q65" s="1">
        <v>50000</v>
      </c>
      <c r="R65" s="1" t="s">
        <v>443</v>
      </c>
      <c r="S65" s="1" t="s">
        <v>442</v>
      </c>
      <c r="T65" s="1" t="s">
        <v>444</v>
      </c>
      <c r="U65" s="1" t="s">
        <v>445</v>
      </c>
      <c r="V65" s="1" t="s">
        <v>446</v>
      </c>
      <c r="W65" s="1" t="s">
        <v>16</v>
      </c>
      <c r="X65" s="1" t="s">
        <v>18</v>
      </c>
    </row>
    <row r="66" spans="1:24">
      <c r="A66" s="35">
        <v>65</v>
      </c>
      <c r="B66" s="1" t="s">
        <v>447</v>
      </c>
      <c r="C66" s="1" t="s">
        <v>99</v>
      </c>
      <c r="D66" s="1" t="s">
        <v>448</v>
      </c>
      <c r="E66" s="1" t="s">
        <v>631</v>
      </c>
      <c r="F66" s="1" t="s">
        <v>449</v>
      </c>
      <c r="G66" s="4" t="s">
        <v>634</v>
      </c>
      <c r="H66" s="1">
        <v>200</v>
      </c>
      <c r="J66" s="1">
        <v>3</v>
      </c>
      <c r="K66" s="1">
        <f t="shared" si="0"/>
        <v>600</v>
      </c>
      <c r="L66" s="1" t="s">
        <v>10</v>
      </c>
      <c r="M66" s="1" t="s">
        <v>450</v>
      </c>
      <c r="N66" s="7">
        <v>0.252</v>
      </c>
      <c r="O66" s="7">
        <f t="shared" si="1"/>
        <v>151.19999999999999</v>
      </c>
      <c r="P66" s="7">
        <v>2520</v>
      </c>
      <c r="Q66" s="1">
        <v>10000</v>
      </c>
      <c r="R66" s="1" t="s">
        <v>451</v>
      </c>
      <c r="S66" s="1" t="s">
        <v>450</v>
      </c>
      <c r="T66" s="1" t="s">
        <v>452</v>
      </c>
      <c r="U66" s="1" t="s">
        <v>453</v>
      </c>
      <c r="V66" s="1" t="s">
        <v>454</v>
      </c>
      <c r="W66" s="1" t="s">
        <v>16</v>
      </c>
      <c r="X66" s="1" t="s">
        <v>18</v>
      </c>
    </row>
    <row r="67" spans="1:24">
      <c r="A67" s="35">
        <v>66</v>
      </c>
      <c r="B67" s="1" t="s">
        <v>455</v>
      </c>
      <c r="C67" s="1" t="s">
        <v>456</v>
      </c>
      <c r="D67" s="1" t="s">
        <v>457</v>
      </c>
      <c r="E67" s="1" t="s">
        <v>631</v>
      </c>
      <c r="F67" s="1" t="s">
        <v>458</v>
      </c>
      <c r="G67" s="4" t="s">
        <v>634</v>
      </c>
      <c r="H67" s="1">
        <v>200</v>
      </c>
      <c r="J67" s="1">
        <v>1</v>
      </c>
      <c r="K67" s="1">
        <f t="shared" ref="K67:K86" si="2">H67*J67</f>
        <v>200</v>
      </c>
      <c r="L67" s="1" t="s">
        <v>72</v>
      </c>
      <c r="M67" s="1" t="s">
        <v>459</v>
      </c>
      <c r="N67" s="7">
        <v>0.73939999999999995</v>
      </c>
      <c r="O67" s="7">
        <f t="shared" ref="O67:O87" si="3">H67*J67*N67</f>
        <v>147.88</v>
      </c>
      <c r="P67" s="7">
        <v>110.91</v>
      </c>
      <c r="Q67" s="1">
        <v>1</v>
      </c>
      <c r="R67" s="1" t="s">
        <v>460</v>
      </c>
      <c r="S67" s="1" t="s">
        <v>461</v>
      </c>
      <c r="T67" s="1" t="s">
        <v>430</v>
      </c>
      <c r="U67" s="1" t="s">
        <v>462</v>
      </c>
      <c r="V67" s="1" t="s">
        <v>463</v>
      </c>
      <c r="W67" s="1" t="s">
        <v>16</v>
      </c>
      <c r="X67" s="1" t="s">
        <v>18</v>
      </c>
    </row>
    <row r="68" spans="1:24">
      <c r="A68" s="35">
        <v>67</v>
      </c>
      <c r="B68" s="1" t="s">
        <v>464</v>
      </c>
      <c r="C68" s="1" t="s">
        <v>7</v>
      </c>
      <c r="D68" s="1" t="s">
        <v>465</v>
      </c>
      <c r="E68" s="1" t="s">
        <v>631</v>
      </c>
      <c r="F68" s="1" t="s">
        <v>466</v>
      </c>
      <c r="G68" s="4" t="s">
        <v>634</v>
      </c>
      <c r="H68" s="1">
        <v>200</v>
      </c>
      <c r="J68" s="1">
        <v>1</v>
      </c>
      <c r="K68" s="1">
        <f t="shared" si="2"/>
        <v>200</v>
      </c>
      <c r="L68" s="1" t="s">
        <v>72</v>
      </c>
      <c r="M68" s="1" t="s">
        <v>467</v>
      </c>
      <c r="N68" s="7">
        <v>5.5E-2</v>
      </c>
      <c r="O68" s="7">
        <f t="shared" si="3"/>
        <v>11</v>
      </c>
      <c r="P68" s="7">
        <v>8.25</v>
      </c>
      <c r="Q68" s="1">
        <v>1</v>
      </c>
      <c r="R68" s="1" t="s">
        <v>468</v>
      </c>
      <c r="S68" s="1" t="s">
        <v>469</v>
      </c>
      <c r="T68" s="1" t="s">
        <v>13</v>
      </c>
      <c r="U68" s="1" t="s">
        <v>470</v>
      </c>
      <c r="V68" s="1" t="s">
        <v>471</v>
      </c>
      <c r="W68" s="1" t="s">
        <v>94</v>
      </c>
      <c r="X68" s="1" t="s">
        <v>18</v>
      </c>
    </row>
    <row r="69" spans="1:24">
      <c r="A69" s="35">
        <v>68</v>
      </c>
      <c r="B69" s="6">
        <v>434153017835</v>
      </c>
      <c r="C69" s="1" t="s">
        <v>473</v>
      </c>
      <c r="D69" s="1" t="s">
        <v>474</v>
      </c>
      <c r="E69" s="1" t="s">
        <v>631</v>
      </c>
      <c r="F69" s="1" t="s">
        <v>475</v>
      </c>
      <c r="G69" s="4" t="s">
        <v>634</v>
      </c>
      <c r="H69" s="1">
        <v>200</v>
      </c>
      <c r="J69" s="1">
        <v>1</v>
      </c>
      <c r="K69" s="1">
        <f t="shared" si="2"/>
        <v>200</v>
      </c>
      <c r="L69" s="1" t="s">
        <v>72</v>
      </c>
      <c r="M69" s="1" t="s">
        <v>476</v>
      </c>
      <c r="N69" s="7">
        <v>0.503</v>
      </c>
      <c r="O69" s="7">
        <f t="shared" si="3"/>
        <v>100.6</v>
      </c>
      <c r="P69" s="7">
        <v>75.45</v>
      </c>
      <c r="Q69" s="1">
        <v>1</v>
      </c>
      <c r="R69" s="1" t="s">
        <v>477</v>
      </c>
      <c r="S69" s="1" t="s">
        <v>472</v>
      </c>
      <c r="T69" s="1" t="s">
        <v>478</v>
      </c>
      <c r="U69" s="1" t="s">
        <v>479</v>
      </c>
      <c r="V69" s="1" t="s">
        <v>480</v>
      </c>
      <c r="W69" s="1" t="s">
        <v>94</v>
      </c>
      <c r="X69" s="1" t="s">
        <v>18</v>
      </c>
    </row>
    <row r="70" spans="1:24">
      <c r="A70" s="35">
        <v>69</v>
      </c>
      <c r="B70" s="1" t="s">
        <v>481</v>
      </c>
      <c r="C70" s="1" t="s">
        <v>107</v>
      </c>
      <c r="D70" s="1" t="s">
        <v>482</v>
      </c>
      <c r="E70" s="1" t="s">
        <v>631</v>
      </c>
      <c r="F70" s="1" t="s">
        <v>483</v>
      </c>
      <c r="G70" s="4" t="s">
        <v>634</v>
      </c>
      <c r="H70" s="1">
        <v>200</v>
      </c>
      <c r="J70" s="1">
        <v>1</v>
      </c>
      <c r="K70" s="1">
        <f t="shared" si="2"/>
        <v>200</v>
      </c>
      <c r="L70" s="1" t="s">
        <v>72</v>
      </c>
      <c r="M70" s="1" t="s">
        <v>484</v>
      </c>
      <c r="N70" s="7">
        <v>0.64359999999999995</v>
      </c>
      <c r="O70" s="7">
        <f t="shared" si="3"/>
        <v>128.72</v>
      </c>
      <c r="P70" s="7">
        <v>96.54</v>
      </c>
      <c r="Q70" s="1">
        <v>1</v>
      </c>
      <c r="R70" s="1" t="s">
        <v>485</v>
      </c>
      <c r="S70" s="1" t="s">
        <v>481</v>
      </c>
      <c r="T70" s="1" t="s">
        <v>82</v>
      </c>
      <c r="U70" s="1" t="s">
        <v>486</v>
      </c>
      <c r="V70" s="1" t="s">
        <v>487</v>
      </c>
      <c r="W70" s="1" t="s">
        <v>94</v>
      </c>
      <c r="X70" s="1" t="s">
        <v>18</v>
      </c>
    </row>
    <row r="71" spans="1:24">
      <c r="A71" s="35">
        <v>70</v>
      </c>
      <c r="B71" s="1" t="s">
        <v>489</v>
      </c>
      <c r="C71" s="1" t="s">
        <v>20</v>
      </c>
      <c r="D71" s="1" t="s">
        <v>488</v>
      </c>
      <c r="E71" s="4" t="s">
        <v>632</v>
      </c>
      <c r="F71" s="1" t="s">
        <v>17</v>
      </c>
      <c r="G71" s="4" t="s">
        <v>634</v>
      </c>
      <c r="H71" s="1">
        <v>200</v>
      </c>
      <c r="J71" s="1">
        <v>1</v>
      </c>
      <c r="K71" s="1">
        <v>2000</v>
      </c>
      <c r="M71" t="s">
        <v>617</v>
      </c>
      <c r="N71" s="7">
        <v>8.2200000000000006</v>
      </c>
      <c r="O71" s="7">
        <f t="shared" si="3"/>
        <v>1644.0000000000002</v>
      </c>
      <c r="P71" s="8">
        <f>N71*J71*K71</f>
        <v>16440</v>
      </c>
      <c r="Q71" s="1">
        <v>2000</v>
      </c>
      <c r="R71" s="1" t="s">
        <v>488</v>
      </c>
      <c r="S71" s="1" t="s">
        <v>489</v>
      </c>
      <c r="T71" s="1" t="s">
        <v>16</v>
      </c>
      <c r="U71" s="1" t="s">
        <v>617</v>
      </c>
      <c r="V71" s="1" t="s">
        <v>27</v>
      </c>
      <c r="X71" s="1" t="s">
        <v>17</v>
      </c>
    </row>
    <row r="72" spans="1:24">
      <c r="A72" s="35">
        <v>71</v>
      </c>
      <c r="B72" s="33" t="s">
        <v>646</v>
      </c>
      <c r="C72" s="1" t="s">
        <v>20</v>
      </c>
      <c r="D72" s="4" t="s">
        <v>647</v>
      </c>
      <c r="E72" s="3" t="s">
        <v>631</v>
      </c>
      <c r="F72" s="1" t="s">
        <v>490</v>
      </c>
      <c r="G72" s="4" t="s">
        <v>634</v>
      </c>
      <c r="H72" s="1">
        <v>200</v>
      </c>
      <c r="J72" s="1">
        <v>1</v>
      </c>
      <c r="K72" s="1">
        <f t="shared" si="2"/>
        <v>200</v>
      </c>
      <c r="L72" s="1" t="s">
        <v>491</v>
      </c>
      <c r="N72" s="7">
        <v>3.2174999999999998</v>
      </c>
      <c r="O72" s="7">
        <f t="shared" si="3"/>
        <v>643.5</v>
      </c>
      <c r="P72" s="7">
        <v>482.62</v>
      </c>
      <c r="Q72" s="1">
        <v>1</v>
      </c>
      <c r="R72" s="1" t="s">
        <v>493</v>
      </c>
      <c r="T72" s="1" t="s">
        <v>494</v>
      </c>
      <c r="V72" s="1" t="s">
        <v>495</v>
      </c>
      <c r="W72" s="1" t="s">
        <v>16</v>
      </c>
      <c r="X72" s="1" t="s">
        <v>18</v>
      </c>
    </row>
    <row r="73" spans="1:24">
      <c r="A73" s="35">
        <v>72</v>
      </c>
      <c r="B73" s="1" t="s">
        <v>496</v>
      </c>
      <c r="C73" s="1" t="s">
        <v>497</v>
      </c>
      <c r="D73" s="1" t="s">
        <v>498</v>
      </c>
      <c r="E73" s="1" t="s">
        <v>631</v>
      </c>
      <c r="F73" s="1" t="s">
        <v>499</v>
      </c>
      <c r="G73" s="4" t="s">
        <v>634</v>
      </c>
      <c r="H73" s="1">
        <v>200</v>
      </c>
      <c r="J73" s="1">
        <v>1</v>
      </c>
      <c r="K73" s="1">
        <f t="shared" si="2"/>
        <v>200</v>
      </c>
      <c r="L73" s="1" t="s">
        <v>491</v>
      </c>
      <c r="M73" s="1" t="s">
        <v>500</v>
      </c>
      <c r="N73" s="7">
        <v>6.9974999999999996</v>
      </c>
      <c r="O73" s="7">
        <f t="shared" si="3"/>
        <v>1399.5</v>
      </c>
      <c r="P73" s="7">
        <v>1049.6199999999999</v>
      </c>
      <c r="Q73" s="1">
        <v>1</v>
      </c>
      <c r="R73" s="1" t="s">
        <v>501</v>
      </c>
      <c r="S73" s="1" t="s">
        <v>496</v>
      </c>
      <c r="T73" s="1" t="s">
        <v>158</v>
      </c>
      <c r="U73" s="1" t="s">
        <v>502</v>
      </c>
      <c r="V73" s="1" t="s">
        <v>503</v>
      </c>
      <c r="W73" s="1" t="s">
        <v>16</v>
      </c>
      <c r="X73" s="1" t="s">
        <v>18</v>
      </c>
    </row>
    <row r="74" spans="1:24">
      <c r="A74" s="35">
        <v>73</v>
      </c>
      <c r="B74" s="1" t="s">
        <v>504</v>
      </c>
      <c r="C74" s="1" t="s">
        <v>20</v>
      </c>
      <c r="D74" s="1" t="s">
        <v>505</v>
      </c>
      <c r="E74" s="1" t="s">
        <v>631</v>
      </c>
      <c r="F74" s="1" t="s">
        <v>490</v>
      </c>
      <c r="G74" s="4" t="s">
        <v>634</v>
      </c>
      <c r="H74" s="1">
        <v>200</v>
      </c>
      <c r="J74" s="1">
        <v>1</v>
      </c>
      <c r="K74" s="1">
        <f t="shared" si="2"/>
        <v>200</v>
      </c>
      <c r="L74" s="1" t="s">
        <v>491</v>
      </c>
      <c r="M74" s="1" t="s">
        <v>506</v>
      </c>
      <c r="N74" s="7">
        <v>11.0025</v>
      </c>
      <c r="O74" s="7">
        <f t="shared" si="3"/>
        <v>2200.5</v>
      </c>
      <c r="P74" s="7">
        <v>1650.38</v>
      </c>
      <c r="Q74" s="1">
        <v>1</v>
      </c>
      <c r="R74" s="1" t="s">
        <v>507</v>
      </c>
      <c r="S74" s="1" t="s">
        <v>504</v>
      </c>
      <c r="T74" s="1" t="s">
        <v>494</v>
      </c>
      <c r="U74" s="1" t="s">
        <v>508</v>
      </c>
      <c r="V74" s="1" t="s">
        <v>509</v>
      </c>
      <c r="W74" s="1" t="s">
        <v>16</v>
      </c>
      <c r="X74" s="1" t="s">
        <v>18</v>
      </c>
    </row>
    <row r="75" spans="1:24">
      <c r="A75" s="35">
        <v>74</v>
      </c>
      <c r="B75" s="1" t="s">
        <v>510</v>
      </c>
      <c r="C75" s="1" t="s">
        <v>20</v>
      </c>
      <c r="D75" s="1" t="s">
        <v>511</v>
      </c>
      <c r="E75" s="1" t="s">
        <v>631</v>
      </c>
      <c r="F75" s="1" t="s">
        <v>490</v>
      </c>
      <c r="G75" s="4" t="s">
        <v>634</v>
      </c>
      <c r="H75" s="1">
        <v>200</v>
      </c>
      <c r="J75" s="1">
        <v>2</v>
      </c>
      <c r="K75" s="1">
        <v>2500</v>
      </c>
      <c r="L75" s="1" t="s">
        <v>10</v>
      </c>
      <c r="M75" s="1" t="s">
        <v>512</v>
      </c>
      <c r="N75" s="7">
        <v>0.9</v>
      </c>
      <c r="O75" s="7">
        <f t="shared" si="3"/>
        <v>360</v>
      </c>
      <c r="P75" s="8">
        <f>N75*J75*K75</f>
        <v>4500</v>
      </c>
      <c r="Q75" s="1">
        <v>2500</v>
      </c>
      <c r="R75" s="1" t="s">
        <v>513</v>
      </c>
      <c r="S75" s="1" t="s">
        <v>512</v>
      </c>
      <c r="T75" s="1" t="s">
        <v>514</v>
      </c>
      <c r="U75" s="1" t="s">
        <v>515</v>
      </c>
      <c r="V75" s="1" t="s">
        <v>516</v>
      </c>
      <c r="W75" s="1" t="s">
        <v>16</v>
      </c>
      <c r="X75" s="1" t="s">
        <v>18</v>
      </c>
    </row>
    <row r="76" spans="1:24">
      <c r="A76" s="35">
        <v>75</v>
      </c>
      <c r="B76" s="1" t="s">
        <v>517</v>
      </c>
      <c r="C76" s="1" t="s">
        <v>20</v>
      </c>
      <c r="D76" s="1" t="s">
        <v>518</v>
      </c>
      <c r="E76" s="1" t="s">
        <v>631</v>
      </c>
      <c r="F76" s="1" t="s">
        <v>519</v>
      </c>
      <c r="G76" s="4" t="s">
        <v>634</v>
      </c>
      <c r="H76" s="1">
        <v>200</v>
      </c>
      <c r="J76" s="1">
        <v>1</v>
      </c>
      <c r="K76" s="1">
        <f t="shared" si="2"/>
        <v>200</v>
      </c>
      <c r="L76" s="1" t="s">
        <v>72</v>
      </c>
      <c r="M76" s="1" t="s">
        <v>520</v>
      </c>
      <c r="N76" s="7">
        <v>1.2141</v>
      </c>
      <c r="O76" s="7">
        <f t="shared" si="3"/>
        <v>242.82</v>
      </c>
      <c r="P76" s="7">
        <v>182.12</v>
      </c>
      <c r="Q76" s="1">
        <v>1</v>
      </c>
      <c r="R76" s="1" t="s">
        <v>521</v>
      </c>
      <c r="S76" s="1" t="s">
        <v>522</v>
      </c>
      <c r="T76" s="1" t="s">
        <v>374</v>
      </c>
      <c r="U76" s="1" t="s">
        <v>523</v>
      </c>
      <c r="V76" s="1" t="s">
        <v>524</v>
      </c>
      <c r="W76" s="1" t="s">
        <v>16</v>
      </c>
      <c r="X76" s="1" t="s">
        <v>18</v>
      </c>
    </row>
    <row r="77" spans="1:24">
      <c r="A77" s="35">
        <v>76</v>
      </c>
      <c r="B77" s="1" t="s">
        <v>525</v>
      </c>
      <c r="C77" s="1" t="s">
        <v>20</v>
      </c>
      <c r="D77" s="1" t="s">
        <v>526</v>
      </c>
      <c r="E77" s="1" t="s">
        <v>631</v>
      </c>
      <c r="F77" s="1" t="s">
        <v>490</v>
      </c>
      <c r="G77" s="4" t="s">
        <v>634</v>
      </c>
      <c r="H77" s="1">
        <v>200</v>
      </c>
      <c r="J77" s="1">
        <v>2</v>
      </c>
      <c r="K77" s="1">
        <f t="shared" si="2"/>
        <v>400</v>
      </c>
      <c r="L77" s="1" t="s">
        <v>72</v>
      </c>
      <c r="M77" s="1" t="s">
        <v>527</v>
      </c>
      <c r="N77" s="7">
        <v>3.145</v>
      </c>
      <c r="O77" s="7">
        <f t="shared" si="3"/>
        <v>1258</v>
      </c>
      <c r="P77" s="7">
        <v>943.5</v>
      </c>
      <c r="Q77" s="1">
        <v>1</v>
      </c>
      <c r="R77" s="1" t="s">
        <v>528</v>
      </c>
      <c r="S77" s="1" t="s">
        <v>529</v>
      </c>
      <c r="T77" s="1" t="s">
        <v>494</v>
      </c>
      <c r="U77" s="1" t="s">
        <v>530</v>
      </c>
      <c r="V77" s="1" t="s">
        <v>531</v>
      </c>
      <c r="W77" s="1" t="s">
        <v>16</v>
      </c>
      <c r="X77" s="1" t="s">
        <v>18</v>
      </c>
    </row>
    <row r="78" spans="1:24">
      <c r="A78" s="35">
        <v>77</v>
      </c>
      <c r="B78" s="1" t="s">
        <v>532</v>
      </c>
      <c r="C78" s="1" t="s">
        <v>20</v>
      </c>
      <c r="D78" s="1" t="s">
        <v>533</v>
      </c>
      <c r="E78" s="1" t="s">
        <v>631</v>
      </c>
      <c r="F78" s="1" t="s">
        <v>534</v>
      </c>
      <c r="G78" s="4" t="s">
        <v>634</v>
      </c>
      <c r="H78" s="1">
        <v>200</v>
      </c>
      <c r="J78" s="1">
        <v>1</v>
      </c>
      <c r="K78" s="1">
        <f t="shared" si="2"/>
        <v>200</v>
      </c>
      <c r="L78" s="1" t="s">
        <v>72</v>
      </c>
      <c r="M78" s="1" t="s">
        <v>535</v>
      </c>
      <c r="N78" s="7">
        <v>2.0865</v>
      </c>
      <c r="O78" s="7">
        <f t="shared" si="3"/>
        <v>417.3</v>
      </c>
      <c r="P78" s="7">
        <v>312.98</v>
      </c>
      <c r="Q78" s="1">
        <v>1</v>
      </c>
      <c r="R78" s="1" t="s">
        <v>536</v>
      </c>
      <c r="S78" s="1" t="s">
        <v>537</v>
      </c>
      <c r="T78" s="1" t="s">
        <v>538</v>
      </c>
      <c r="U78" s="1" t="s">
        <v>539</v>
      </c>
      <c r="V78" s="1" t="s">
        <v>540</v>
      </c>
      <c r="W78" s="1" t="s">
        <v>16</v>
      </c>
      <c r="X78" s="1" t="s">
        <v>18</v>
      </c>
    </row>
    <row r="79" spans="1:24">
      <c r="A79" s="35">
        <v>78</v>
      </c>
      <c r="B79" s="1" t="s">
        <v>541</v>
      </c>
      <c r="C79" s="1" t="s">
        <v>542</v>
      </c>
      <c r="D79" s="1" t="s">
        <v>543</v>
      </c>
      <c r="E79" s="1" t="s">
        <v>631</v>
      </c>
      <c r="F79" s="1" t="s">
        <v>544</v>
      </c>
      <c r="G79" s="4" t="s">
        <v>634</v>
      </c>
      <c r="H79" s="1">
        <v>200</v>
      </c>
      <c r="J79" s="1">
        <v>1</v>
      </c>
      <c r="K79" s="1">
        <f t="shared" si="2"/>
        <v>200</v>
      </c>
      <c r="L79" s="1" t="s">
        <v>72</v>
      </c>
      <c r="M79" s="1" t="s">
        <v>545</v>
      </c>
      <c r="N79" s="7">
        <v>0.52590000000000003</v>
      </c>
      <c r="O79" s="7">
        <f t="shared" si="3"/>
        <v>105.18</v>
      </c>
      <c r="P79" s="7">
        <v>78.88</v>
      </c>
      <c r="Q79" s="1">
        <v>1</v>
      </c>
      <c r="R79" s="1" t="s">
        <v>546</v>
      </c>
      <c r="S79" s="1" t="s">
        <v>541</v>
      </c>
      <c r="T79" s="1" t="s">
        <v>336</v>
      </c>
      <c r="U79" s="1" t="s">
        <v>547</v>
      </c>
      <c r="V79" s="1" t="s">
        <v>548</v>
      </c>
      <c r="W79" s="1" t="s">
        <v>94</v>
      </c>
      <c r="X79" s="1" t="s">
        <v>18</v>
      </c>
    </row>
    <row r="80" spans="1:24">
      <c r="A80" s="35">
        <v>79</v>
      </c>
      <c r="B80" s="1" t="s">
        <v>549</v>
      </c>
      <c r="C80" s="1" t="s">
        <v>550</v>
      </c>
      <c r="D80" s="1" t="s">
        <v>551</v>
      </c>
      <c r="E80" s="1" t="s">
        <v>631</v>
      </c>
      <c r="F80" t="s">
        <v>552</v>
      </c>
      <c r="G80" t="s">
        <v>634</v>
      </c>
      <c r="H80" s="1">
        <v>200</v>
      </c>
      <c r="J80" s="1">
        <v>1</v>
      </c>
      <c r="K80" s="1">
        <f t="shared" si="2"/>
        <v>200</v>
      </c>
      <c r="L80" s="1" t="s">
        <v>72</v>
      </c>
      <c r="M80" s="1" t="s">
        <v>553</v>
      </c>
      <c r="N80" s="7">
        <v>0.98170000000000002</v>
      </c>
      <c r="O80" s="7">
        <f t="shared" si="3"/>
        <v>196.34</v>
      </c>
      <c r="P80" s="7">
        <v>147.26</v>
      </c>
      <c r="Q80" s="1">
        <v>1</v>
      </c>
      <c r="R80" s="1" t="s">
        <v>554</v>
      </c>
      <c r="S80" s="1" t="s">
        <v>549</v>
      </c>
      <c r="T80" s="1" t="s">
        <v>305</v>
      </c>
      <c r="U80" s="1" t="s">
        <v>555</v>
      </c>
      <c r="V80" s="1" t="s">
        <v>556</v>
      </c>
      <c r="W80" s="1" t="s">
        <v>16</v>
      </c>
      <c r="X80" s="1" t="s">
        <v>18</v>
      </c>
    </row>
    <row r="81" spans="1:24">
      <c r="A81" s="35">
        <v>80</v>
      </c>
      <c r="B81" s="1" t="s">
        <v>557</v>
      </c>
      <c r="C81" s="1" t="s">
        <v>558</v>
      </c>
      <c r="D81" s="1" t="s">
        <v>543</v>
      </c>
      <c r="E81" s="1" t="s">
        <v>631</v>
      </c>
      <c r="F81" t="s">
        <v>559</v>
      </c>
      <c r="G81" t="s">
        <v>634</v>
      </c>
      <c r="H81" s="1">
        <v>200</v>
      </c>
      <c r="J81" s="1">
        <v>1</v>
      </c>
      <c r="K81" s="1">
        <f t="shared" si="2"/>
        <v>200</v>
      </c>
      <c r="L81" s="1" t="s">
        <v>72</v>
      </c>
      <c r="M81" s="1" t="s">
        <v>560</v>
      </c>
      <c r="N81" s="7">
        <v>0.80410000000000004</v>
      </c>
      <c r="O81" s="7">
        <f t="shared" si="3"/>
        <v>160.82</v>
      </c>
      <c r="P81" s="7">
        <v>120.62</v>
      </c>
      <c r="Q81" s="1">
        <v>1</v>
      </c>
      <c r="R81" s="1" t="s">
        <v>561</v>
      </c>
      <c r="S81" s="1" t="s">
        <v>562</v>
      </c>
      <c r="T81" s="1" t="s">
        <v>563</v>
      </c>
      <c r="U81" s="1" t="s">
        <v>564</v>
      </c>
      <c r="V81" s="1" t="s">
        <v>565</v>
      </c>
      <c r="W81" s="1" t="s">
        <v>16</v>
      </c>
      <c r="X81" s="1" t="s">
        <v>18</v>
      </c>
    </row>
    <row r="82" spans="1:24">
      <c r="A82" s="35">
        <v>81</v>
      </c>
      <c r="B82" s="1" t="s">
        <v>587</v>
      </c>
      <c r="C82" s="1" t="s">
        <v>585</v>
      </c>
      <c r="D82" s="4" t="s">
        <v>586</v>
      </c>
      <c r="E82" s="4" t="s">
        <v>585</v>
      </c>
      <c r="F82"/>
      <c r="G82" t="s">
        <v>634</v>
      </c>
      <c r="H82" s="1">
        <v>200</v>
      </c>
      <c r="J82" s="1">
        <v>1</v>
      </c>
      <c r="K82" s="1">
        <f t="shared" si="2"/>
        <v>200</v>
      </c>
      <c r="M82" s="1" t="s">
        <v>585</v>
      </c>
      <c r="N82" s="7">
        <v>12.52</v>
      </c>
      <c r="O82" s="7">
        <f t="shared" si="3"/>
        <v>2504</v>
      </c>
      <c r="P82" s="7">
        <f>N82*H82</f>
        <v>2504</v>
      </c>
      <c r="Q82" s="1">
        <v>1</v>
      </c>
      <c r="U82" s="1" t="s">
        <v>588</v>
      </c>
      <c r="V82" s="1" t="s">
        <v>627</v>
      </c>
      <c r="W82" s="1" t="s">
        <v>16</v>
      </c>
      <c r="X82" s="4" t="s">
        <v>616</v>
      </c>
    </row>
    <row r="83" spans="1:24">
      <c r="A83" s="35">
        <v>82</v>
      </c>
      <c r="B83" s="1" t="s">
        <v>589</v>
      </c>
      <c r="C83" s="4" t="s">
        <v>606</v>
      </c>
      <c r="D83" s="4" t="s">
        <v>628</v>
      </c>
      <c r="E83" s="4" t="s">
        <v>633</v>
      </c>
      <c r="F83">
        <v>0</v>
      </c>
      <c r="G83" t="s">
        <v>22</v>
      </c>
      <c r="H83" s="1">
        <v>200</v>
      </c>
      <c r="J83" s="1">
        <v>1</v>
      </c>
      <c r="K83" s="1">
        <f t="shared" si="2"/>
        <v>200</v>
      </c>
      <c r="M83" s="4" t="s">
        <v>606</v>
      </c>
      <c r="N83" s="7">
        <f>24/1.6</f>
        <v>15</v>
      </c>
      <c r="O83" s="7">
        <f t="shared" si="3"/>
        <v>3000</v>
      </c>
      <c r="P83" s="7">
        <f>N83*K83</f>
        <v>3000</v>
      </c>
      <c r="Q83" s="1">
        <v>1</v>
      </c>
      <c r="V83" s="1" t="s">
        <v>626</v>
      </c>
      <c r="W83" s="1" t="s">
        <v>16</v>
      </c>
      <c r="X83" s="4" t="s">
        <v>616</v>
      </c>
    </row>
    <row r="84" spans="1:24">
      <c r="A84" s="35">
        <v>83</v>
      </c>
      <c r="B84" s="1" t="s">
        <v>590</v>
      </c>
      <c r="C84" s="4" t="s">
        <v>606</v>
      </c>
      <c r="D84" s="4" t="s">
        <v>629</v>
      </c>
      <c r="E84" s="4" t="s">
        <v>633</v>
      </c>
      <c r="F84">
        <v>0</v>
      </c>
      <c r="G84" t="s">
        <v>22</v>
      </c>
      <c r="H84" s="1">
        <v>200</v>
      </c>
      <c r="J84" s="1">
        <v>1</v>
      </c>
      <c r="K84" s="1">
        <f t="shared" si="2"/>
        <v>200</v>
      </c>
      <c r="M84" s="4" t="s">
        <v>606</v>
      </c>
      <c r="N84" s="7">
        <f>24/1.6</f>
        <v>15</v>
      </c>
      <c r="O84" s="7">
        <f t="shared" si="3"/>
        <v>3000</v>
      </c>
      <c r="P84" s="7">
        <f>N84*K84</f>
        <v>3000</v>
      </c>
      <c r="Q84" s="1">
        <v>1</v>
      </c>
      <c r="V84" s="1" t="s">
        <v>625</v>
      </c>
      <c r="W84" s="1" t="s">
        <v>16</v>
      </c>
      <c r="X84" s="4" t="s">
        <v>616</v>
      </c>
    </row>
    <row r="85" spans="1:24">
      <c r="A85" s="35">
        <v>84</v>
      </c>
      <c r="B85" s="24">
        <v>37387</v>
      </c>
      <c r="C85" s="1" t="s">
        <v>650</v>
      </c>
      <c r="D85" s="4" t="s">
        <v>648</v>
      </c>
      <c r="E85" s="4" t="s">
        <v>649</v>
      </c>
      <c r="F85">
        <v>100</v>
      </c>
      <c r="G85" t="s">
        <v>634</v>
      </c>
      <c r="H85" s="1">
        <v>200</v>
      </c>
      <c r="J85" s="1">
        <v>1</v>
      </c>
      <c r="K85" s="1">
        <f t="shared" si="2"/>
        <v>200</v>
      </c>
      <c r="M85" s="1" t="s">
        <v>608</v>
      </c>
      <c r="N85" s="10">
        <f>30/4.8</f>
        <v>6.25</v>
      </c>
      <c r="O85" s="7">
        <f t="shared" si="3"/>
        <v>1250</v>
      </c>
      <c r="P85" s="7">
        <f>N85*K85</f>
        <v>1250</v>
      </c>
      <c r="Q85" s="1">
        <v>1</v>
      </c>
      <c r="U85" s="1" t="s">
        <v>607</v>
      </c>
      <c r="V85" s="4" t="s">
        <v>624</v>
      </c>
      <c r="W85" s="1" t="s">
        <v>16</v>
      </c>
      <c r="X85" s="4" t="s">
        <v>616</v>
      </c>
    </row>
    <row r="86" spans="1:24">
      <c r="A86" s="35">
        <v>85</v>
      </c>
      <c r="B86" s="24">
        <v>150150225</v>
      </c>
      <c r="C86" s="1" t="s">
        <v>95</v>
      </c>
      <c r="D86" s="4" t="s">
        <v>613</v>
      </c>
      <c r="E86" s="4" t="s">
        <v>631</v>
      </c>
      <c r="F86">
        <v>100</v>
      </c>
      <c r="G86" t="s">
        <v>634</v>
      </c>
      <c r="H86" s="1">
        <v>200</v>
      </c>
      <c r="J86" s="1">
        <v>1</v>
      </c>
      <c r="K86" s="1">
        <f t="shared" si="2"/>
        <v>200</v>
      </c>
      <c r="M86" s="1" t="s">
        <v>614</v>
      </c>
      <c r="N86" s="10">
        <v>2.33</v>
      </c>
      <c r="O86" s="7">
        <f t="shared" si="3"/>
        <v>466</v>
      </c>
      <c r="P86" s="7">
        <f>N86*K86</f>
        <v>466</v>
      </c>
      <c r="Q86" s="1">
        <v>1</v>
      </c>
      <c r="U86" s="1" t="s">
        <v>615</v>
      </c>
      <c r="V86" s="4" t="s">
        <v>623</v>
      </c>
      <c r="W86" s="1" t="s">
        <v>16</v>
      </c>
      <c r="X86" s="4" t="s">
        <v>616</v>
      </c>
    </row>
    <row r="87" spans="1:24">
      <c r="A87" s="29">
        <v>86</v>
      </c>
      <c r="B87" s="34" t="s">
        <v>662</v>
      </c>
      <c r="C87" s="31" t="s">
        <v>606</v>
      </c>
      <c r="D87" s="31" t="s">
        <v>651</v>
      </c>
      <c r="E87" s="31" t="s">
        <v>633</v>
      </c>
      <c r="F87" s="32">
        <v>0</v>
      </c>
      <c r="G87" s="32" t="s">
        <v>22</v>
      </c>
      <c r="H87" s="1">
        <v>200</v>
      </c>
      <c r="J87" s="1">
        <v>1</v>
      </c>
      <c r="K87" s="1">
        <f>H87*J87</f>
        <v>200</v>
      </c>
      <c r="M87" s="31" t="s">
        <v>633</v>
      </c>
      <c r="N87" s="10"/>
      <c r="O87" s="7">
        <f t="shared" si="3"/>
        <v>0</v>
      </c>
      <c r="P87" s="7">
        <f t="shared" ref="P87" si="4">N87*K87</f>
        <v>0</v>
      </c>
      <c r="Q87" s="1">
        <v>1</v>
      </c>
      <c r="U87"/>
      <c r="V87" s="1" t="s">
        <v>626</v>
      </c>
      <c r="W87" s="1" t="s">
        <v>16</v>
      </c>
      <c r="X87" s="4" t="s">
        <v>616</v>
      </c>
    </row>
    <row r="88" spans="1:24">
      <c r="A88" s="35">
        <v>87</v>
      </c>
      <c r="B88" s="24"/>
      <c r="C88" s="1" t="s">
        <v>652</v>
      </c>
      <c r="D88" s="4" t="s">
        <v>667</v>
      </c>
      <c r="E88" s="4" t="s">
        <v>653</v>
      </c>
      <c r="F88">
        <v>0</v>
      </c>
      <c r="G88" t="s">
        <v>634</v>
      </c>
      <c r="H88" s="1">
        <v>200</v>
      </c>
      <c r="J88" s="1">
        <v>1</v>
      </c>
      <c r="K88" s="1">
        <f>H88*J88</f>
        <v>200</v>
      </c>
      <c r="M88" s="1" t="s">
        <v>653</v>
      </c>
      <c r="N88" s="10">
        <f>14.87/4.8</f>
        <v>3.0979166666666664</v>
      </c>
      <c r="O88" s="7">
        <f>H88*J88*N88</f>
        <v>619.58333333333326</v>
      </c>
      <c r="P88" s="7">
        <f>N88*K88</f>
        <v>619.58333333333326</v>
      </c>
      <c r="Q88" s="1">
        <v>1</v>
      </c>
      <c r="V88" s="4" t="s">
        <v>663</v>
      </c>
      <c r="W88" s="1" t="s">
        <v>16</v>
      </c>
      <c r="X88" s="4" t="s">
        <v>616</v>
      </c>
    </row>
    <row r="89" spans="1:24">
      <c r="A89" s="35">
        <v>88</v>
      </c>
      <c r="B89" s="24"/>
      <c r="C89" s="1" t="s">
        <v>652</v>
      </c>
      <c r="D89" s="4" t="s">
        <v>661</v>
      </c>
      <c r="E89" s="4" t="s">
        <v>653</v>
      </c>
      <c r="F89">
        <v>0</v>
      </c>
      <c r="G89" t="s">
        <v>634</v>
      </c>
      <c r="H89" s="1">
        <v>200</v>
      </c>
      <c r="J89" s="1">
        <v>1</v>
      </c>
      <c r="K89" s="1">
        <f>H89*J89</f>
        <v>200</v>
      </c>
      <c r="M89" s="1" t="s">
        <v>653</v>
      </c>
      <c r="N89" s="10">
        <f>9.79/4.8</f>
        <v>2.0395833333333333</v>
      </c>
      <c r="O89" s="7">
        <f>H89*J89*N89</f>
        <v>407.91666666666669</v>
      </c>
      <c r="P89" s="7">
        <f>N89*K89</f>
        <v>407.91666666666669</v>
      </c>
      <c r="Q89" s="1">
        <v>1</v>
      </c>
      <c r="V89" s="4" t="s">
        <v>664</v>
      </c>
      <c r="W89" s="1" t="s">
        <v>16</v>
      </c>
      <c r="X89" s="4" t="s">
        <v>616</v>
      </c>
    </row>
    <row r="90" spans="1:24">
      <c r="A90" s="35">
        <v>89</v>
      </c>
      <c r="B90" s="24"/>
      <c r="D90" s="4" t="s">
        <v>654</v>
      </c>
      <c r="E90" s="4"/>
      <c r="F90">
        <v>0</v>
      </c>
      <c r="G90" t="s">
        <v>22</v>
      </c>
      <c r="H90" s="1">
        <v>200</v>
      </c>
      <c r="J90" s="1">
        <v>2</v>
      </c>
      <c r="K90" s="1">
        <f t="shared" ref="K90:K94" si="5">H90*J90</f>
        <v>400</v>
      </c>
      <c r="N90" s="10"/>
      <c r="O90" s="7">
        <f t="shared" ref="O90:O94" si="6">H90*J90*N90</f>
        <v>0</v>
      </c>
      <c r="P90" s="7">
        <f t="shared" ref="P90:P94" si="7">N90*K90</f>
        <v>0</v>
      </c>
      <c r="Q90" s="1">
        <v>1</v>
      </c>
      <c r="V90" s="4" t="s">
        <v>665</v>
      </c>
      <c r="W90" s="1" t="s">
        <v>16</v>
      </c>
      <c r="X90" s="4" t="s">
        <v>616</v>
      </c>
    </row>
    <row r="91" spans="1:24">
      <c r="A91" s="35">
        <v>90</v>
      </c>
      <c r="B91" s="24"/>
      <c r="D91" s="4" t="s">
        <v>655</v>
      </c>
      <c r="E91" s="4"/>
      <c r="F91">
        <v>0</v>
      </c>
      <c r="G91" t="s">
        <v>22</v>
      </c>
      <c r="H91" s="1">
        <v>200</v>
      </c>
      <c r="J91" s="1">
        <v>1</v>
      </c>
      <c r="K91" s="1">
        <f t="shared" si="5"/>
        <v>200</v>
      </c>
      <c r="N91" s="10"/>
      <c r="O91" s="7">
        <f t="shared" si="6"/>
        <v>0</v>
      </c>
      <c r="P91" s="7">
        <f t="shared" si="7"/>
        <v>0</v>
      </c>
      <c r="Q91" s="1">
        <v>1</v>
      </c>
      <c r="V91" s="4" t="s">
        <v>665</v>
      </c>
      <c r="W91" s="1" t="s">
        <v>16</v>
      </c>
      <c r="X91" s="4" t="s">
        <v>616</v>
      </c>
    </row>
    <row r="92" spans="1:24">
      <c r="A92" s="35">
        <v>91</v>
      </c>
      <c r="B92" s="24"/>
      <c r="D92" s="4" t="s">
        <v>656</v>
      </c>
      <c r="E92" s="4" t="s">
        <v>659</v>
      </c>
      <c r="F92">
        <v>0</v>
      </c>
      <c r="G92" t="s">
        <v>22</v>
      </c>
      <c r="H92" s="1">
        <v>200</v>
      </c>
      <c r="J92" s="1">
        <v>1</v>
      </c>
      <c r="K92" s="1">
        <f t="shared" si="5"/>
        <v>200</v>
      </c>
      <c r="M92" s="1" t="s">
        <v>659</v>
      </c>
      <c r="N92" s="10">
        <f>8/4.8</f>
        <v>1.6666666666666667</v>
      </c>
      <c r="O92" s="7">
        <f t="shared" si="6"/>
        <v>333.33333333333337</v>
      </c>
      <c r="P92" s="7">
        <f t="shared" si="7"/>
        <v>333.33333333333337</v>
      </c>
      <c r="Q92" s="1">
        <v>1</v>
      </c>
      <c r="V92" s="4" t="s">
        <v>665</v>
      </c>
      <c r="W92" s="1" t="s">
        <v>16</v>
      </c>
      <c r="X92" s="4" t="s">
        <v>616</v>
      </c>
    </row>
    <row r="93" spans="1:24">
      <c r="A93" s="35">
        <v>92</v>
      </c>
      <c r="B93" s="24"/>
      <c r="C93" s="1" t="s">
        <v>660</v>
      </c>
      <c r="D93" s="4" t="s">
        <v>657</v>
      </c>
      <c r="E93" s="4" t="s">
        <v>659</v>
      </c>
      <c r="F93">
        <v>0</v>
      </c>
      <c r="G93" t="s">
        <v>22</v>
      </c>
      <c r="H93" s="1">
        <v>200</v>
      </c>
      <c r="J93" s="1">
        <v>1</v>
      </c>
      <c r="K93" s="1">
        <f t="shared" si="5"/>
        <v>200</v>
      </c>
      <c r="M93" s="1" t="s">
        <v>659</v>
      </c>
      <c r="N93" s="10">
        <f>22.5/4.8</f>
        <v>4.6875</v>
      </c>
      <c r="O93" s="7">
        <f t="shared" si="6"/>
        <v>937.5</v>
      </c>
      <c r="P93" s="7">
        <f t="shared" si="7"/>
        <v>937.5</v>
      </c>
      <c r="Q93" s="1">
        <v>1</v>
      </c>
      <c r="V93" s="4" t="s">
        <v>665</v>
      </c>
      <c r="W93" s="1" t="s">
        <v>16</v>
      </c>
      <c r="X93" s="4" t="s">
        <v>616</v>
      </c>
    </row>
    <row r="94" spans="1:24">
      <c r="A94" s="35">
        <v>93</v>
      </c>
      <c r="B94" s="24"/>
      <c r="C94" s="1" t="s">
        <v>660</v>
      </c>
      <c r="D94" s="4" t="s">
        <v>658</v>
      </c>
      <c r="E94" s="4" t="s">
        <v>659</v>
      </c>
      <c r="F94">
        <v>0</v>
      </c>
      <c r="G94" t="s">
        <v>22</v>
      </c>
      <c r="H94" s="1">
        <v>200</v>
      </c>
      <c r="J94" s="1">
        <v>1</v>
      </c>
      <c r="K94" s="1">
        <f t="shared" si="5"/>
        <v>200</v>
      </c>
      <c r="M94" s="1" t="s">
        <v>659</v>
      </c>
      <c r="N94" s="10">
        <f>22.5/4.8</f>
        <v>4.6875</v>
      </c>
      <c r="O94" s="7">
        <f t="shared" si="6"/>
        <v>937.5</v>
      </c>
      <c r="P94" s="7">
        <f t="shared" si="7"/>
        <v>937.5</v>
      </c>
      <c r="Q94" s="1">
        <v>1</v>
      </c>
      <c r="V94" s="4" t="s">
        <v>666</v>
      </c>
      <c r="W94" s="1" t="s">
        <v>16</v>
      </c>
      <c r="X94" s="4" t="s">
        <v>616</v>
      </c>
    </row>
    <row r="95" spans="1:24">
      <c r="F95"/>
      <c r="G95"/>
    </row>
    <row r="97" spans="14:16">
      <c r="O97" s="7">
        <f>SUM(O2:O94)</f>
        <v>30719.993333333336</v>
      </c>
      <c r="P97" s="7">
        <f>SUM(P2:P94)</f>
        <v>57324.303333333351</v>
      </c>
    </row>
    <row r="99" spans="14:16">
      <c r="N99" s="10" t="s">
        <v>584</v>
      </c>
      <c r="O99" s="7">
        <f>O97/H86</f>
        <v>153.59996666666669</v>
      </c>
      <c r="P99" s="7">
        <f>P97/H86</f>
        <v>286.62151666666676</v>
      </c>
    </row>
    <row r="100" spans="14:16">
      <c r="N100" s="10" t="s">
        <v>609</v>
      </c>
      <c r="O100" s="7">
        <f>O99*1.6</f>
        <v>245.75994666666671</v>
      </c>
      <c r="P100" s="7">
        <f>P99*1.6</f>
        <v>458.59442666666683</v>
      </c>
    </row>
    <row r="101" spans="14:16">
      <c r="N101" s="10" t="s">
        <v>610</v>
      </c>
      <c r="O101" s="11">
        <f>O100*4.8</f>
        <v>1179.6477440000001</v>
      </c>
      <c r="P101" s="11">
        <f>P100*4.8</f>
        <v>2201.2532480000009</v>
      </c>
    </row>
  </sheetData>
  <autoFilter ref="A1:X86">
    <filterColumn colId="4"/>
    <filterColumn colId="14"/>
  </autoFilter>
  <conditionalFormatting sqref="P2:P86 P88:P9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9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90:P9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8:P94 P8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8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8"/>
  <sheetViews>
    <sheetView tabSelected="1" topLeftCell="A70" workbookViewId="0">
      <selection activeCell="D97" sqref="D97"/>
    </sheetView>
  </sheetViews>
  <sheetFormatPr defaultRowHeight="15"/>
  <cols>
    <col min="1" max="1" width="6.42578125" style="16" bestFit="1" customWidth="1"/>
    <col min="2" max="2" width="5.7109375" style="16" bestFit="1" customWidth="1"/>
    <col min="3" max="3" width="6" style="16" bestFit="1" customWidth="1"/>
    <col min="4" max="4" width="27.7109375" style="27" bestFit="1" customWidth="1"/>
    <col min="5" max="5" width="35.42578125" bestFit="1" customWidth="1"/>
    <col min="6" max="6" width="82.5703125" bestFit="1" customWidth="1"/>
    <col min="7" max="7" width="21.85546875" bestFit="1" customWidth="1"/>
    <col min="8" max="8" width="10.140625" bestFit="1" customWidth="1"/>
    <col min="9" max="9" width="20.140625" bestFit="1" customWidth="1"/>
    <col min="10" max="10" width="11.140625" bestFit="1" customWidth="1"/>
    <col min="11" max="11" width="10.5703125" bestFit="1" customWidth="1"/>
    <col min="12" max="12" width="8.7109375" bestFit="1" customWidth="1"/>
    <col min="13" max="13" width="12.140625" bestFit="1" customWidth="1"/>
    <col min="14" max="14" width="15.7109375" bestFit="1" customWidth="1"/>
    <col min="15" max="15" width="129.5703125" bestFit="1" customWidth="1"/>
    <col min="16" max="16" width="53.5703125" bestFit="1" customWidth="1"/>
    <col min="17" max="17" width="31.5703125" bestFit="1" customWidth="1"/>
    <col min="18" max="18" width="11.7109375" bestFit="1" customWidth="1"/>
    <col min="19" max="19" width="205.7109375" bestFit="1" customWidth="1"/>
    <col min="20" max="20" width="71.7109375" bestFit="1" customWidth="1"/>
    <col min="21" max="21" width="32.7109375" bestFit="1" customWidth="1"/>
    <col min="22" max="22" width="22.140625" bestFit="1" customWidth="1"/>
  </cols>
  <sheetData>
    <row r="1" spans="1:22">
      <c r="A1" s="16" t="s">
        <v>640</v>
      </c>
      <c r="B1" s="16" t="s">
        <v>641</v>
      </c>
      <c r="C1" s="17" t="s">
        <v>0</v>
      </c>
      <c r="D1" s="19" t="s">
        <v>592</v>
      </c>
      <c r="E1" s="12" t="s">
        <v>1</v>
      </c>
      <c r="F1" s="12" t="s">
        <v>591</v>
      </c>
      <c r="G1" s="12" t="s">
        <v>630</v>
      </c>
      <c r="H1" s="12" t="s">
        <v>593</v>
      </c>
      <c r="I1" s="12" t="s">
        <v>594</v>
      </c>
      <c r="J1" s="12" t="s">
        <v>2</v>
      </c>
      <c r="K1" s="12" t="s">
        <v>3</v>
      </c>
      <c r="L1" s="12" t="s">
        <v>595</v>
      </c>
      <c r="M1" s="12" t="s">
        <v>600</v>
      </c>
      <c r="N1" s="12" t="s">
        <v>596</v>
      </c>
      <c r="O1" s="12" t="s">
        <v>597</v>
      </c>
      <c r="P1" s="12" t="s">
        <v>601</v>
      </c>
      <c r="Q1" s="12" t="s">
        <v>602</v>
      </c>
      <c r="R1" s="12" t="s">
        <v>4</v>
      </c>
      <c r="S1" s="12" t="s">
        <v>603</v>
      </c>
      <c r="T1" s="12" t="s">
        <v>5</v>
      </c>
      <c r="U1" s="12" t="s">
        <v>604</v>
      </c>
      <c r="V1" s="12" t="s">
        <v>605</v>
      </c>
    </row>
    <row r="2" spans="1:22">
      <c r="A2" s="16" t="s">
        <v>642</v>
      </c>
      <c r="B2" s="16">
        <v>0</v>
      </c>
      <c r="C2" s="18">
        <v>3</v>
      </c>
      <c r="D2" s="20" t="s">
        <v>29</v>
      </c>
      <c r="E2" s="3" t="s">
        <v>20</v>
      </c>
      <c r="F2" s="3" t="s">
        <v>28</v>
      </c>
      <c r="G2" s="3"/>
      <c r="H2" s="3" t="s">
        <v>17</v>
      </c>
      <c r="I2" s="3" t="s">
        <v>612</v>
      </c>
      <c r="J2" s="1">
        <v>200</v>
      </c>
      <c r="K2" s="1"/>
      <c r="L2" s="1">
        <v>1</v>
      </c>
      <c r="M2" s="1">
        <f t="shared" ref="M2:M70" si="0">J2*L2</f>
        <v>200</v>
      </c>
      <c r="N2" s="1"/>
      <c r="O2" t="s">
        <v>611</v>
      </c>
      <c r="P2" s="1" t="s">
        <v>28</v>
      </c>
      <c r="Q2" s="1" t="s">
        <v>29</v>
      </c>
      <c r="R2" s="1" t="s">
        <v>16</v>
      </c>
      <c r="S2" s="1"/>
      <c r="T2" s="1" t="s">
        <v>30</v>
      </c>
      <c r="U2" s="1"/>
      <c r="V2" s="1" t="s">
        <v>17</v>
      </c>
    </row>
    <row r="3" spans="1:22">
      <c r="A3" s="16" t="s">
        <v>642</v>
      </c>
      <c r="B3" s="16">
        <v>1</v>
      </c>
      <c r="C3" s="18">
        <v>1</v>
      </c>
      <c r="D3" s="21" t="s">
        <v>6</v>
      </c>
      <c r="E3" s="1" t="s">
        <v>7</v>
      </c>
      <c r="F3" s="1" t="s">
        <v>8</v>
      </c>
      <c r="G3" s="1" t="s">
        <v>631</v>
      </c>
      <c r="H3" s="1" t="s">
        <v>9</v>
      </c>
      <c r="I3" s="4" t="s">
        <v>634</v>
      </c>
      <c r="J3" s="1">
        <v>200</v>
      </c>
      <c r="K3" s="1"/>
      <c r="L3" s="1">
        <v>1</v>
      </c>
      <c r="M3" s="1">
        <f>J3*L3</f>
        <v>200</v>
      </c>
      <c r="N3" s="1" t="s">
        <v>10</v>
      </c>
      <c r="O3" t="s">
        <v>11</v>
      </c>
      <c r="P3" s="1" t="s">
        <v>12</v>
      </c>
      <c r="Q3" s="1" t="s">
        <v>11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18</v>
      </c>
    </row>
    <row r="4" spans="1:22">
      <c r="A4" s="16" t="s">
        <v>642</v>
      </c>
      <c r="B4" s="16">
        <v>1</v>
      </c>
      <c r="C4" s="18">
        <v>2</v>
      </c>
      <c r="D4" s="21" t="s">
        <v>19</v>
      </c>
      <c r="E4" s="1" t="s">
        <v>20</v>
      </c>
      <c r="F4" s="1" t="s">
        <v>21</v>
      </c>
      <c r="G4" s="4" t="s">
        <v>632</v>
      </c>
      <c r="H4" s="1" t="s">
        <v>17</v>
      </c>
      <c r="I4" s="4" t="s">
        <v>634</v>
      </c>
      <c r="J4" s="1">
        <v>200</v>
      </c>
      <c r="K4" s="1"/>
      <c r="L4" s="1">
        <v>1</v>
      </c>
      <c r="M4" s="1">
        <f>J4*L4</f>
        <v>200</v>
      </c>
      <c r="N4" s="1"/>
      <c r="O4" t="s">
        <v>582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16</v>
      </c>
      <c r="V4" s="1" t="s">
        <v>18</v>
      </c>
    </row>
    <row r="5" spans="1:22">
      <c r="C5" s="18"/>
      <c r="D5" s="21"/>
      <c r="E5" s="1"/>
      <c r="F5" s="1"/>
      <c r="G5" s="1"/>
      <c r="H5" s="1"/>
      <c r="I5" s="4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</row>
    <row r="6" spans="1:22">
      <c r="A6" s="28" t="s">
        <v>643</v>
      </c>
      <c r="B6" s="28">
        <v>0</v>
      </c>
      <c r="C6" s="29">
        <v>83</v>
      </c>
      <c r="D6" s="30" t="s">
        <v>590</v>
      </c>
      <c r="E6" s="31" t="s">
        <v>606</v>
      </c>
      <c r="F6" s="31" t="s">
        <v>629</v>
      </c>
      <c r="G6" s="31" t="s">
        <v>633</v>
      </c>
      <c r="H6" s="32">
        <v>0</v>
      </c>
      <c r="I6" s="32" t="s">
        <v>22</v>
      </c>
      <c r="J6" s="1">
        <v>200</v>
      </c>
      <c r="K6" s="1"/>
      <c r="L6" s="1">
        <v>1</v>
      </c>
      <c r="M6" s="1">
        <f>J6*L6</f>
        <v>200</v>
      </c>
      <c r="N6" s="1"/>
      <c r="O6" s="4" t="s">
        <v>606</v>
      </c>
      <c r="P6" s="1"/>
      <c r="Q6" s="1"/>
      <c r="R6" s="1"/>
      <c r="S6" s="1"/>
      <c r="T6" s="1" t="s">
        <v>625</v>
      </c>
      <c r="U6" s="1" t="s">
        <v>16</v>
      </c>
      <c r="V6" s="4" t="s">
        <v>616</v>
      </c>
    </row>
    <row r="7" spans="1:22">
      <c r="A7" s="16" t="s">
        <v>643</v>
      </c>
      <c r="B7" s="16">
        <v>1</v>
      </c>
      <c r="C7" s="18">
        <v>4</v>
      </c>
      <c r="D7" s="21" t="s">
        <v>31</v>
      </c>
      <c r="E7" s="1" t="s">
        <v>7</v>
      </c>
      <c r="F7" s="1" t="s">
        <v>32</v>
      </c>
      <c r="G7" s="1" t="s">
        <v>631</v>
      </c>
      <c r="H7" s="1" t="s">
        <v>33</v>
      </c>
      <c r="I7" s="4" t="s">
        <v>634</v>
      </c>
      <c r="J7" s="1">
        <v>200</v>
      </c>
      <c r="K7" s="1"/>
      <c r="L7" s="1">
        <v>5</v>
      </c>
      <c r="M7" s="1">
        <f t="shared" si="0"/>
        <v>1000</v>
      </c>
      <c r="N7" s="1" t="s">
        <v>10</v>
      </c>
      <c r="O7" t="s">
        <v>34</v>
      </c>
      <c r="P7" s="1" t="s">
        <v>35</v>
      </c>
      <c r="Q7" s="1" t="s">
        <v>34</v>
      </c>
      <c r="R7" s="1" t="s">
        <v>13</v>
      </c>
      <c r="S7" s="1" t="s">
        <v>36</v>
      </c>
      <c r="T7" s="1" t="s">
        <v>37</v>
      </c>
      <c r="U7" s="1" t="s">
        <v>16</v>
      </c>
      <c r="V7" s="1" t="s">
        <v>18</v>
      </c>
    </row>
    <row r="8" spans="1:22">
      <c r="A8" s="16" t="s">
        <v>643</v>
      </c>
      <c r="B8" s="16">
        <v>1</v>
      </c>
      <c r="C8" s="18">
        <v>5</v>
      </c>
      <c r="D8" s="21" t="s">
        <v>38</v>
      </c>
      <c r="E8" s="1" t="s">
        <v>7</v>
      </c>
      <c r="F8" s="1" t="s">
        <v>39</v>
      </c>
      <c r="G8" s="1" t="s">
        <v>631</v>
      </c>
      <c r="H8" s="1" t="s">
        <v>40</v>
      </c>
      <c r="I8" s="4" t="s">
        <v>634</v>
      </c>
      <c r="J8" s="1">
        <v>200</v>
      </c>
      <c r="K8" s="1"/>
      <c r="L8" s="1">
        <v>3</v>
      </c>
      <c r="M8" s="1">
        <f t="shared" si="0"/>
        <v>600</v>
      </c>
      <c r="N8" s="1" t="s">
        <v>10</v>
      </c>
      <c r="O8" t="s">
        <v>41</v>
      </c>
      <c r="P8" s="1" t="s">
        <v>42</v>
      </c>
      <c r="Q8" s="1" t="s">
        <v>41</v>
      </c>
      <c r="R8" s="1" t="s">
        <v>13</v>
      </c>
      <c r="S8" s="1" t="s">
        <v>43</v>
      </c>
      <c r="T8" s="1" t="s">
        <v>44</v>
      </c>
      <c r="U8" s="1" t="s">
        <v>16</v>
      </c>
      <c r="V8" s="1" t="s">
        <v>18</v>
      </c>
    </row>
    <row r="9" spans="1:22">
      <c r="A9" s="16" t="s">
        <v>643</v>
      </c>
      <c r="B9" s="16">
        <v>1</v>
      </c>
      <c r="C9" s="18">
        <v>6</v>
      </c>
      <c r="D9" s="22" t="s">
        <v>637</v>
      </c>
      <c r="E9" s="4" t="s">
        <v>7</v>
      </c>
      <c r="F9" s="1" t="s">
        <v>45</v>
      </c>
      <c r="G9" s="1" t="s">
        <v>631</v>
      </c>
      <c r="H9" s="1" t="s">
        <v>17</v>
      </c>
      <c r="I9" s="4" t="s">
        <v>634</v>
      </c>
      <c r="J9" s="1">
        <v>200</v>
      </c>
      <c r="K9" s="1"/>
      <c r="L9" s="1">
        <v>3</v>
      </c>
      <c r="M9" s="1">
        <f t="shared" si="0"/>
        <v>600</v>
      </c>
      <c r="N9" s="1" t="s">
        <v>10</v>
      </c>
      <c r="O9" t="s">
        <v>46</v>
      </c>
      <c r="P9" s="1" t="s">
        <v>47</v>
      </c>
      <c r="Q9" s="1"/>
      <c r="R9" s="1" t="s">
        <v>13</v>
      </c>
      <c r="S9" s="1"/>
      <c r="T9" s="1" t="s">
        <v>48</v>
      </c>
      <c r="U9" s="1" t="s">
        <v>16</v>
      </c>
      <c r="V9" s="1" t="s">
        <v>18</v>
      </c>
    </row>
    <row r="10" spans="1:22">
      <c r="A10" s="16" t="s">
        <v>643</v>
      </c>
      <c r="B10" s="16">
        <v>1</v>
      </c>
      <c r="C10" s="18">
        <v>7</v>
      </c>
      <c r="D10" s="22" t="s">
        <v>638</v>
      </c>
      <c r="E10" s="1" t="s">
        <v>230</v>
      </c>
      <c r="F10" s="1" t="s">
        <v>49</v>
      </c>
      <c r="G10" s="1" t="s">
        <v>631</v>
      </c>
      <c r="H10" s="1" t="s">
        <v>566</v>
      </c>
      <c r="I10" s="4" t="s">
        <v>634</v>
      </c>
      <c r="J10" s="1">
        <v>200</v>
      </c>
      <c r="K10" s="1"/>
      <c r="L10" s="1">
        <v>1</v>
      </c>
      <c r="M10" s="1">
        <f t="shared" si="0"/>
        <v>200</v>
      </c>
      <c r="N10" s="1" t="s">
        <v>72</v>
      </c>
      <c r="O10" t="s">
        <v>567</v>
      </c>
      <c r="P10" s="1" t="s">
        <v>51</v>
      </c>
      <c r="Q10" s="1"/>
      <c r="R10" s="1" t="s">
        <v>13</v>
      </c>
      <c r="S10" s="1"/>
      <c r="T10" s="1" t="s">
        <v>52</v>
      </c>
      <c r="U10" s="1" t="s">
        <v>16</v>
      </c>
      <c r="V10" s="1" t="s">
        <v>18</v>
      </c>
    </row>
    <row r="11" spans="1:22">
      <c r="A11" s="16" t="s">
        <v>643</v>
      </c>
      <c r="B11" s="16">
        <v>1</v>
      </c>
      <c r="C11" s="18">
        <v>8</v>
      </c>
      <c r="D11" s="21" t="s">
        <v>53</v>
      </c>
      <c r="E11" s="1" t="s">
        <v>7</v>
      </c>
      <c r="F11" s="1" t="s">
        <v>54</v>
      </c>
      <c r="G11" s="4" t="s">
        <v>632</v>
      </c>
      <c r="H11" s="1" t="s">
        <v>17</v>
      </c>
      <c r="I11" s="4" t="s">
        <v>634</v>
      </c>
      <c r="J11" s="1">
        <v>200</v>
      </c>
      <c r="K11" s="1"/>
      <c r="L11" s="1">
        <v>1</v>
      </c>
      <c r="M11" s="1">
        <f t="shared" si="0"/>
        <v>200</v>
      </c>
      <c r="N11" s="1" t="s">
        <v>10</v>
      </c>
      <c r="O11" t="s">
        <v>620</v>
      </c>
      <c r="P11" s="1" t="s">
        <v>56</v>
      </c>
      <c r="Q11" s="1" t="s">
        <v>55</v>
      </c>
      <c r="R11" s="1" t="s">
        <v>13</v>
      </c>
      <c r="S11" s="1" t="s">
        <v>57</v>
      </c>
      <c r="T11" s="1" t="s">
        <v>58</v>
      </c>
      <c r="U11" s="1" t="s">
        <v>16</v>
      </c>
      <c r="V11" s="1" t="s">
        <v>18</v>
      </c>
    </row>
    <row r="12" spans="1:22">
      <c r="A12" s="16" t="s">
        <v>643</v>
      </c>
      <c r="B12" s="16">
        <v>1</v>
      </c>
      <c r="C12" s="18">
        <v>9</v>
      </c>
      <c r="D12" s="21" t="s">
        <v>59</v>
      </c>
      <c r="E12" s="1" t="s">
        <v>60</v>
      </c>
      <c r="F12" s="1" t="s">
        <v>61</v>
      </c>
      <c r="G12" s="1" t="s">
        <v>631</v>
      </c>
      <c r="H12" s="1" t="s">
        <v>62</v>
      </c>
      <c r="I12" s="4" t="s">
        <v>634</v>
      </c>
      <c r="J12" s="1">
        <v>200</v>
      </c>
      <c r="K12" s="1"/>
      <c r="L12" s="1">
        <v>1</v>
      </c>
      <c r="M12" s="1">
        <f t="shared" si="0"/>
        <v>200</v>
      </c>
      <c r="N12" s="1" t="s">
        <v>10</v>
      </c>
      <c r="O12" t="s">
        <v>63</v>
      </c>
      <c r="P12" s="1" t="s">
        <v>64</v>
      </c>
      <c r="Q12" s="1" t="s">
        <v>63</v>
      </c>
      <c r="R12" s="1" t="s">
        <v>65</v>
      </c>
      <c r="S12" s="1" t="s">
        <v>66</v>
      </c>
      <c r="T12" s="1" t="s">
        <v>67</v>
      </c>
      <c r="U12" s="1" t="s">
        <v>16</v>
      </c>
      <c r="V12" s="1" t="s">
        <v>18</v>
      </c>
    </row>
    <row r="13" spans="1:22">
      <c r="A13" s="16" t="s">
        <v>643</v>
      </c>
      <c r="B13" s="16">
        <v>1</v>
      </c>
      <c r="C13" s="18">
        <v>10</v>
      </c>
      <c r="D13" s="21" t="s">
        <v>68</v>
      </c>
      <c r="E13" s="1" t="s">
        <v>69</v>
      </c>
      <c r="F13" s="1" t="s">
        <v>70</v>
      </c>
      <c r="G13" s="1" t="s">
        <v>631</v>
      </c>
      <c r="H13" s="1" t="s">
        <v>71</v>
      </c>
      <c r="I13" s="4" t="s">
        <v>634</v>
      </c>
      <c r="J13" s="1">
        <v>200</v>
      </c>
      <c r="K13" s="1"/>
      <c r="L13" s="1">
        <v>1</v>
      </c>
      <c r="M13" s="1">
        <f t="shared" si="0"/>
        <v>200</v>
      </c>
      <c r="N13" s="1" t="s">
        <v>72</v>
      </c>
      <c r="O13" t="s">
        <v>73</v>
      </c>
      <c r="P13" s="1" t="s">
        <v>74</v>
      </c>
      <c r="Q13" s="1" t="s">
        <v>68</v>
      </c>
      <c r="R13" s="1" t="s">
        <v>75</v>
      </c>
      <c r="S13" s="1" t="s">
        <v>76</v>
      </c>
      <c r="T13" s="1" t="s">
        <v>77</v>
      </c>
      <c r="U13" s="1" t="s">
        <v>16</v>
      </c>
      <c r="V13" s="1" t="s">
        <v>18</v>
      </c>
    </row>
    <row r="14" spans="1:22">
      <c r="A14" s="16" t="s">
        <v>643</v>
      </c>
      <c r="B14" s="16">
        <v>1</v>
      </c>
      <c r="C14" s="18">
        <v>11</v>
      </c>
      <c r="D14" s="21" t="s">
        <v>78</v>
      </c>
      <c r="E14" s="1" t="s">
        <v>79</v>
      </c>
      <c r="F14" s="1" t="s">
        <v>80</v>
      </c>
      <c r="G14" s="4" t="s">
        <v>632</v>
      </c>
      <c r="H14" s="1" t="s">
        <v>17</v>
      </c>
      <c r="I14" s="4" t="s">
        <v>634</v>
      </c>
      <c r="J14" s="1">
        <v>200</v>
      </c>
      <c r="K14" s="1"/>
      <c r="L14" s="1">
        <v>1</v>
      </c>
      <c r="M14" s="1">
        <f t="shared" si="0"/>
        <v>200</v>
      </c>
      <c r="N14" s="1"/>
      <c r="O14" t="s">
        <v>619</v>
      </c>
      <c r="P14" s="1" t="s">
        <v>81</v>
      </c>
      <c r="Q14" s="1" t="s">
        <v>78</v>
      </c>
      <c r="R14" s="1" t="s">
        <v>82</v>
      </c>
      <c r="S14" s="1" t="s">
        <v>83</v>
      </c>
      <c r="T14" s="1" t="s">
        <v>84</v>
      </c>
      <c r="U14" s="1" t="s">
        <v>16</v>
      </c>
      <c r="V14" s="1" t="s">
        <v>18</v>
      </c>
    </row>
    <row r="15" spans="1:22">
      <c r="A15" s="16" t="s">
        <v>643</v>
      </c>
      <c r="B15" s="16">
        <v>1</v>
      </c>
      <c r="C15" s="18">
        <v>12</v>
      </c>
      <c r="D15" s="21" t="s">
        <v>85</v>
      </c>
      <c r="E15" s="1" t="s">
        <v>86</v>
      </c>
      <c r="F15" s="1" t="s">
        <v>87</v>
      </c>
      <c r="G15" s="1" t="s">
        <v>631</v>
      </c>
      <c r="H15" s="1" t="s">
        <v>88</v>
      </c>
      <c r="I15" s="4" t="s">
        <v>634</v>
      </c>
      <c r="J15" s="1">
        <v>200</v>
      </c>
      <c r="K15" s="1"/>
      <c r="L15" s="1">
        <v>1</v>
      </c>
      <c r="M15" s="1">
        <f t="shared" si="0"/>
        <v>200</v>
      </c>
      <c r="N15" s="1" t="s">
        <v>72</v>
      </c>
      <c r="O15" t="s">
        <v>89</v>
      </c>
      <c r="P15" s="1" t="s">
        <v>90</v>
      </c>
      <c r="Q15" s="1" t="s">
        <v>85</v>
      </c>
      <c r="R15" s="1" t="s">
        <v>91</v>
      </c>
      <c r="S15" s="1" t="s">
        <v>92</v>
      </c>
      <c r="T15" s="1" t="s">
        <v>93</v>
      </c>
      <c r="U15" s="1" t="s">
        <v>94</v>
      </c>
      <c r="V15" s="1" t="s">
        <v>18</v>
      </c>
    </row>
    <row r="16" spans="1:22">
      <c r="A16" s="16" t="s">
        <v>643</v>
      </c>
      <c r="B16" s="16">
        <v>1</v>
      </c>
      <c r="C16" s="18">
        <v>13</v>
      </c>
      <c r="D16" s="21" t="s">
        <v>568</v>
      </c>
      <c r="E16" s="1" t="s">
        <v>569</v>
      </c>
      <c r="F16" s="1" t="s">
        <v>317</v>
      </c>
      <c r="G16" s="1" t="s">
        <v>631</v>
      </c>
      <c r="H16" s="1" t="s">
        <v>570</v>
      </c>
      <c r="I16" s="4" t="s">
        <v>634</v>
      </c>
      <c r="J16" s="1">
        <v>200</v>
      </c>
      <c r="K16" s="1"/>
      <c r="L16" s="1">
        <v>1</v>
      </c>
      <c r="M16" s="1">
        <f t="shared" si="0"/>
        <v>200</v>
      </c>
      <c r="N16" s="1" t="s">
        <v>72</v>
      </c>
      <c r="O16" t="s">
        <v>571</v>
      </c>
      <c r="P16" s="1" t="s">
        <v>96</v>
      </c>
      <c r="Q16" s="1" t="s">
        <v>571</v>
      </c>
      <c r="R16" s="1" t="s">
        <v>305</v>
      </c>
      <c r="S16" s="1" t="s">
        <v>572</v>
      </c>
      <c r="T16" s="1" t="s">
        <v>97</v>
      </c>
      <c r="U16" s="1" t="s">
        <v>16</v>
      </c>
      <c r="V16" s="1" t="s">
        <v>50</v>
      </c>
    </row>
    <row r="17" spans="1:22">
      <c r="A17" s="16" t="s">
        <v>643</v>
      </c>
      <c r="B17" s="16">
        <v>1</v>
      </c>
      <c r="C17" s="18">
        <v>14</v>
      </c>
      <c r="D17" s="21" t="s">
        <v>98</v>
      </c>
      <c r="E17" s="1" t="s">
        <v>99</v>
      </c>
      <c r="F17" s="1" t="s">
        <v>100</v>
      </c>
      <c r="G17" s="1" t="s">
        <v>631</v>
      </c>
      <c r="H17" s="1" t="s">
        <v>101</v>
      </c>
      <c r="I17" s="4" t="s">
        <v>634</v>
      </c>
      <c r="J17" s="1">
        <v>200</v>
      </c>
      <c r="K17" s="1"/>
      <c r="L17" s="1">
        <v>5</v>
      </c>
      <c r="M17" s="1">
        <f t="shared" si="0"/>
        <v>1000</v>
      </c>
      <c r="N17" s="1" t="s">
        <v>72</v>
      </c>
      <c r="O17" t="s">
        <v>102</v>
      </c>
      <c r="P17" s="1" t="s">
        <v>103</v>
      </c>
      <c r="Q17" s="1" t="s">
        <v>98</v>
      </c>
      <c r="R17" s="1" t="s">
        <v>65</v>
      </c>
      <c r="S17" s="1" t="s">
        <v>104</v>
      </c>
      <c r="T17" s="1" t="s">
        <v>105</v>
      </c>
      <c r="U17" s="1" t="s">
        <v>94</v>
      </c>
      <c r="V17" s="1" t="s">
        <v>18</v>
      </c>
    </row>
    <row r="18" spans="1:22">
      <c r="A18" s="16" t="s">
        <v>643</v>
      </c>
      <c r="B18" s="16">
        <v>1</v>
      </c>
      <c r="C18" s="18">
        <v>15</v>
      </c>
      <c r="D18" s="21" t="s">
        <v>106</v>
      </c>
      <c r="E18" s="1" t="s">
        <v>107</v>
      </c>
      <c r="F18" s="1" t="s">
        <v>108</v>
      </c>
      <c r="G18" s="1" t="s">
        <v>631</v>
      </c>
      <c r="H18" s="1" t="s">
        <v>109</v>
      </c>
      <c r="I18" s="4" t="s">
        <v>634</v>
      </c>
      <c r="J18" s="1">
        <v>200</v>
      </c>
      <c r="K18" s="1"/>
      <c r="L18" s="1">
        <v>5</v>
      </c>
      <c r="M18" s="1">
        <f t="shared" si="0"/>
        <v>1000</v>
      </c>
      <c r="N18" s="1" t="s">
        <v>72</v>
      </c>
      <c r="O18" t="s">
        <v>110</v>
      </c>
      <c r="P18" s="1" t="s">
        <v>111</v>
      </c>
      <c r="Q18" s="1" t="s">
        <v>112</v>
      </c>
      <c r="R18" s="1" t="s">
        <v>13</v>
      </c>
      <c r="S18" s="1" t="s">
        <v>113</v>
      </c>
      <c r="T18" s="1" t="s">
        <v>114</v>
      </c>
      <c r="U18" s="1" t="s">
        <v>94</v>
      </c>
      <c r="V18" s="1" t="s">
        <v>18</v>
      </c>
    </row>
    <row r="19" spans="1:22">
      <c r="A19" s="16" t="s">
        <v>643</v>
      </c>
      <c r="B19" s="16">
        <v>1</v>
      </c>
      <c r="C19" s="18">
        <v>16</v>
      </c>
      <c r="D19" s="21" t="s">
        <v>115</v>
      </c>
      <c r="E19" s="1" t="s">
        <v>107</v>
      </c>
      <c r="F19" s="1" t="s">
        <v>116</v>
      </c>
      <c r="G19" s="1" t="s">
        <v>631</v>
      </c>
      <c r="H19" s="1" t="s">
        <v>117</v>
      </c>
      <c r="I19" s="4" t="s">
        <v>634</v>
      </c>
      <c r="J19" s="1">
        <v>200</v>
      </c>
      <c r="K19" s="1"/>
      <c r="L19" s="1">
        <v>2</v>
      </c>
      <c r="M19" s="1">
        <f t="shared" si="0"/>
        <v>400</v>
      </c>
      <c r="N19" s="1" t="s">
        <v>72</v>
      </c>
      <c r="O19" t="s">
        <v>118</v>
      </c>
      <c r="P19" s="1" t="s">
        <v>119</v>
      </c>
      <c r="Q19" s="1" t="s">
        <v>120</v>
      </c>
      <c r="R19" s="1" t="s">
        <v>13</v>
      </c>
      <c r="S19" s="1" t="s">
        <v>121</v>
      </c>
      <c r="T19" s="1" t="s">
        <v>122</v>
      </c>
      <c r="U19" s="1" t="s">
        <v>94</v>
      </c>
      <c r="V19" s="1" t="s">
        <v>18</v>
      </c>
    </row>
    <row r="20" spans="1:22">
      <c r="A20" s="16" t="s">
        <v>643</v>
      </c>
      <c r="B20" s="16">
        <v>1</v>
      </c>
      <c r="C20" s="18">
        <v>17</v>
      </c>
      <c r="D20" s="21" t="s">
        <v>123</v>
      </c>
      <c r="E20" s="1" t="s">
        <v>107</v>
      </c>
      <c r="F20" s="1" t="s">
        <v>124</v>
      </c>
      <c r="G20" s="1" t="s">
        <v>631</v>
      </c>
      <c r="H20" s="1" t="s">
        <v>125</v>
      </c>
      <c r="I20" s="4" t="s">
        <v>634</v>
      </c>
      <c r="J20" s="1">
        <v>200</v>
      </c>
      <c r="K20" s="1"/>
      <c r="L20" s="1">
        <v>1</v>
      </c>
      <c r="M20" s="1">
        <f t="shared" si="0"/>
        <v>200</v>
      </c>
      <c r="N20" s="1" t="s">
        <v>72</v>
      </c>
      <c r="O20" t="s">
        <v>126</v>
      </c>
      <c r="P20" s="1" t="s">
        <v>127</v>
      </c>
      <c r="Q20" s="1" t="s">
        <v>128</v>
      </c>
      <c r="R20" s="1" t="s">
        <v>13</v>
      </c>
      <c r="S20" s="1" t="s">
        <v>121</v>
      </c>
      <c r="T20" s="1" t="s">
        <v>129</v>
      </c>
      <c r="U20" s="1" t="s">
        <v>94</v>
      </c>
      <c r="V20" s="1" t="s">
        <v>18</v>
      </c>
    </row>
    <row r="21" spans="1:22">
      <c r="A21" s="16" t="s">
        <v>643</v>
      </c>
      <c r="B21" s="16">
        <v>1</v>
      </c>
      <c r="C21" s="18">
        <v>18</v>
      </c>
      <c r="D21" s="23" t="s">
        <v>583</v>
      </c>
      <c r="E21" s="1" t="s">
        <v>20</v>
      </c>
      <c r="F21" s="1" t="s">
        <v>130</v>
      </c>
      <c r="G21" s="4" t="s">
        <v>632</v>
      </c>
      <c r="H21" s="1" t="s">
        <v>17</v>
      </c>
      <c r="I21" s="4" t="s">
        <v>634</v>
      </c>
      <c r="J21" s="1">
        <v>200</v>
      </c>
      <c r="K21" s="1"/>
      <c r="L21" s="1">
        <v>1</v>
      </c>
      <c r="M21" s="1">
        <f t="shared" si="0"/>
        <v>200</v>
      </c>
      <c r="N21" s="1"/>
      <c r="O21" t="s">
        <v>618</v>
      </c>
      <c r="P21" s="1" t="s">
        <v>131</v>
      </c>
      <c r="Q21" s="1" t="s">
        <v>132</v>
      </c>
      <c r="R21" s="1" t="s">
        <v>25</v>
      </c>
      <c r="S21" s="1" t="s">
        <v>618</v>
      </c>
      <c r="T21" s="1" t="s">
        <v>27</v>
      </c>
      <c r="U21" s="1" t="s">
        <v>16</v>
      </c>
      <c r="V21" s="1" t="s">
        <v>18</v>
      </c>
    </row>
    <row r="22" spans="1:22">
      <c r="A22" s="16" t="s">
        <v>643</v>
      </c>
      <c r="B22" s="16">
        <v>1</v>
      </c>
      <c r="C22" s="18">
        <v>19</v>
      </c>
      <c r="D22" s="21" t="s">
        <v>133</v>
      </c>
      <c r="E22" s="1" t="s">
        <v>134</v>
      </c>
      <c r="F22" s="1" t="s">
        <v>135</v>
      </c>
      <c r="G22" s="1" t="s">
        <v>631</v>
      </c>
      <c r="H22" s="1" t="s">
        <v>136</v>
      </c>
      <c r="I22" s="4" t="s">
        <v>634</v>
      </c>
      <c r="J22" s="1">
        <v>200</v>
      </c>
      <c r="K22" s="1"/>
      <c r="L22" s="1">
        <v>3</v>
      </c>
      <c r="M22" s="1">
        <f t="shared" si="0"/>
        <v>600</v>
      </c>
      <c r="N22" s="1" t="s">
        <v>72</v>
      </c>
      <c r="O22" t="s">
        <v>137</v>
      </c>
      <c r="P22" s="1" t="s">
        <v>138</v>
      </c>
      <c r="Q22" s="1" t="s">
        <v>133</v>
      </c>
      <c r="R22" s="1" t="s">
        <v>139</v>
      </c>
      <c r="S22" s="1" t="s">
        <v>140</v>
      </c>
      <c r="T22" s="1" t="s">
        <v>141</v>
      </c>
      <c r="U22" s="1" t="s">
        <v>16</v>
      </c>
      <c r="V22" s="1" t="s">
        <v>18</v>
      </c>
    </row>
    <row r="23" spans="1:22">
      <c r="A23" s="16" t="s">
        <v>643</v>
      </c>
      <c r="B23" s="16">
        <v>1</v>
      </c>
      <c r="C23" s="18">
        <v>20</v>
      </c>
      <c r="D23" s="21" t="s">
        <v>142</v>
      </c>
      <c r="E23" s="1" t="s">
        <v>143</v>
      </c>
      <c r="F23" s="1" t="s">
        <v>144</v>
      </c>
      <c r="G23" s="1" t="s">
        <v>631</v>
      </c>
      <c r="H23" s="1" t="s">
        <v>145</v>
      </c>
      <c r="I23" s="4" t="s">
        <v>634</v>
      </c>
      <c r="J23" s="1">
        <v>200</v>
      </c>
      <c r="K23" s="1"/>
      <c r="L23" s="1">
        <v>1</v>
      </c>
      <c r="M23" s="1">
        <f t="shared" si="0"/>
        <v>200</v>
      </c>
      <c r="N23" s="1" t="s">
        <v>72</v>
      </c>
      <c r="O23" t="s">
        <v>146</v>
      </c>
      <c r="P23" s="1" t="s">
        <v>147</v>
      </c>
      <c r="Q23" s="1" t="s">
        <v>142</v>
      </c>
      <c r="R23" s="1" t="s">
        <v>148</v>
      </c>
      <c r="S23" s="1" t="s">
        <v>149</v>
      </c>
      <c r="T23" s="1" t="s">
        <v>150</v>
      </c>
      <c r="U23" s="1" t="s">
        <v>16</v>
      </c>
      <c r="V23" s="1" t="s">
        <v>18</v>
      </c>
    </row>
    <row r="24" spans="1:22">
      <c r="A24" s="16" t="s">
        <v>643</v>
      </c>
      <c r="B24" s="16">
        <v>1</v>
      </c>
      <c r="C24" s="18">
        <v>21</v>
      </c>
      <c r="D24" s="21" t="s">
        <v>151</v>
      </c>
      <c r="E24" s="1" t="s">
        <v>152</v>
      </c>
      <c r="F24" s="1" t="s">
        <v>153</v>
      </c>
      <c r="G24" s="1" t="s">
        <v>631</v>
      </c>
      <c r="H24" s="1" t="s">
        <v>154</v>
      </c>
      <c r="I24" s="4" t="s">
        <v>634</v>
      </c>
      <c r="J24" s="1">
        <v>200</v>
      </c>
      <c r="K24" s="1"/>
      <c r="L24" s="1">
        <v>1</v>
      </c>
      <c r="M24" s="1">
        <f t="shared" si="0"/>
        <v>200</v>
      </c>
      <c r="N24" s="1" t="s">
        <v>72</v>
      </c>
      <c r="O24" t="s">
        <v>155</v>
      </c>
      <c r="P24" s="1" t="s">
        <v>156</v>
      </c>
      <c r="Q24" s="1" t="s">
        <v>157</v>
      </c>
      <c r="R24" s="1" t="s">
        <v>158</v>
      </c>
      <c r="S24" s="1" t="s">
        <v>159</v>
      </c>
      <c r="T24" s="1" t="s">
        <v>160</v>
      </c>
      <c r="U24" s="1" t="s">
        <v>16</v>
      </c>
      <c r="V24" s="1" t="s">
        <v>18</v>
      </c>
    </row>
    <row r="25" spans="1:22">
      <c r="C25" s="18"/>
      <c r="D25" s="21"/>
      <c r="E25" s="1"/>
      <c r="F25" s="1"/>
      <c r="G25" s="1"/>
      <c r="H25" s="1"/>
      <c r="I25" s="4"/>
      <c r="J25" s="1"/>
      <c r="K25" s="1"/>
      <c r="L25" s="1"/>
      <c r="M25" s="1"/>
      <c r="N25" s="1"/>
      <c r="P25" s="1"/>
      <c r="Q25" s="1"/>
      <c r="R25" s="1"/>
      <c r="S25" s="1"/>
      <c r="T25" s="1"/>
      <c r="U25" s="1"/>
      <c r="V25" s="1"/>
    </row>
    <row r="26" spans="1:22">
      <c r="A26" s="28" t="s">
        <v>644</v>
      </c>
      <c r="B26" s="28">
        <v>0</v>
      </c>
      <c r="C26" s="29">
        <v>82</v>
      </c>
      <c r="D26" s="30" t="s">
        <v>589</v>
      </c>
      <c r="E26" s="31" t="s">
        <v>606</v>
      </c>
      <c r="F26" s="31" t="s">
        <v>628</v>
      </c>
      <c r="G26" s="31" t="s">
        <v>633</v>
      </c>
      <c r="H26" s="32">
        <v>0</v>
      </c>
      <c r="I26" s="32" t="s">
        <v>22</v>
      </c>
      <c r="J26" s="1">
        <v>200</v>
      </c>
      <c r="K26" s="1"/>
      <c r="L26" s="1">
        <v>1</v>
      </c>
      <c r="M26" s="1">
        <f>J26*L26</f>
        <v>200</v>
      </c>
      <c r="N26" s="1"/>
      <c r="O26" s="4" t="s">
        <v>606</v>
      </c>
      <c r="P26" s="1"/>
      <c r="Q26" s="1"/>
      <c r="R26" s="1"/>
      <c r="S26" s="1"/>
      <c r="T26" s="1" t="s">
        <v>626</v>
      </c>
      <c r="U26" s="1" t="s">
        <v>16</v>
      </c>
      <c r="V26" s="4" t="s">
        <v>616</v>
      </c>
    </row>
    <row r="27" spans="1:22">
      <c r="A27" s="16" t="s">
        <v>644</v>
      </c>
      <c r="B27" s="16">
        <v>1</v>
      </c>
      <c r="C27" s="18">
        <v>22</v>
      </c>
      <c r="D27" s="21" t="s">
        <v>161</v>
      </c>
      <c r="E27" s="1" t="s">
        <v>162</v>
      </c>
      <c r="F27" s="1" t="s">
        <v>163</v>
      </c>
      <c r="G27" s="1" t="s">
        <v>631</v>
      </c>
      <c r="H27" s="1" t="s">
        <v>164</v>
      </c>
      <c r="I27" s="4" t="s">
        <v>634</v>
      </c>
      <c r="J27" s="1">
        <v>200</v>
      </c>
      <c r="K27" s="1"/>
      <c r="L27" s="1">
        <v>1</v>
      </c>
      <c r="M27" s="1">
        <f t="shared" si="0"/>
        <v>200</v>
      </c>
      <c r="N27" s="1" t="s">
        <v>72</v>
      </c>
      <c r="O27" t="s">
        <v>165</v>
      </c>
      <c r="P27" s="1" t="s">
        <v>166</v>
      </c>
      <c r="Q27" s="1" t="s">
        <v>167</v>
      </c>
      <c r="R27" s="1" t="s">
        <v>91</v>
      </c>
      <c r="S27" s="1" t="s">
        <v>168</v>
      </c>
      <c r="T27" s="1" t="s">
        <v>169</v>
      </c>
      <c r="U27" s="1" t="s">
        <v>16</v>
      </c>
      <c r="V27" s="1" t="s">
        <v>18</v>
      </c>
    </row>
    <row r="28" spans="1:22">
      <c r="A28" s="16" t="s">
        <v>644</v>
      </c>
      <c r="B28" s="16">
        <v>1</v>
      </c>
      <c r="C28" s="18">
        <v>23</v>
      </c>
      <c r="D28" s="21" t="s">
        <v>170</v>
      </c>
      <c r="E28" s="1" t="s">
        <v>69</v>
      </c>
      <c r="F28" s="1" t="s">
        <v>171</v>
      </c>
      <c r="G28" s="1" t="s">
        <v>631</v>
      </c>
      <c r="H28" s="1" t="s">
        <v>172</v>
      </c>
      <c r="I28" s="4" t="s">
        <v>634</v>
      </c>
      <c r="J28" s="1">
        <v>200</v>
      </c>
      <c r="K28" s="1"/>
      <c r="L28" s="1">
        <v>1</v>
      </c>
      <c r="M28" s="1">
        <f t="shared" si="0"/>
        <v>200</v>
      </c>
      <c r="N28" s="1" t="s">
        <v>72</v>
      </c>
      <c r="O28" s="1" t="s">
        <v>173</v>
      </c>
      <c r="P28" s="1" t="s">
        <v>174</v>
      </c>
      <c r="Q28" s="1" t="s">
        <v>170</v>
      </c>
      <c r="R28" s="1" t="s">
        <v>175</v>
      </c>
      <c r="S28" s="1" t="s">
        <v>76</v>
      </c>
      <c r="T28" s="1" t="s">
        <v>15</v>
      </c>
      <c r="U28" s="1" t="s">
        <v>16</v>
      </c>
      <c r="V28" s="1" t="s">
        <v>18</v>
      </c>
    </row>
    <row r="29" spans="1:22">
      <c r="A29" s="16" t="s">
        <v>644</v>
      </c>
      <c r="B29" s="16">
        <v>1</v>
      </c>
      <c r="C29" s="18">
        <v>24</v>
      </c>
      <c r="D29" s="21" t="s">
        <v>176</v>
      </c>
      <c r="E29" s="1" t="s">
        <v>69</v>
      </c>
      <c r="F29" s="1" t="s">
        <v>177</v>
      </c>
      <c r="G29" s="1" t="s">
        <v>631</v>
      </c>
      <c r="H29" s="1" t="s">
        <v>178</v>
      </c>
      <c r="I29" s="4" t="s">
        <v>634</v>
      </c>
      <c r="J29" s="1">
        <v>200</v>
      </c>
      <c r="K29" s="1"/>
      <c r="L29" s="1">
        <v>1</v>
      </c>
      <c r="M29" s="1">
        <f t="shared" si="0"/>
        <v>200</v>
      </c>
      <c r="N29" s="1" t="s">
        <v>72</v>
      </c>
      <c r="O29" s="1" t="s">
        <v>179</v>
      </c>
      <c r="P29" s="1" t="s">
        <v>180</v>
      </c>
      <c r="Q29" s="1" t="s">
        <v>176</v>
      </c>
      <c r="R29" s="1" t="s">
        <v>75</v>
      </c>
      <c r="S29" s="1" t="s">
        <v>76</v>
      </c>
      <c r="T29" s="1" t="s">
        <v>181</v>
      </c>
      <c r="U29" s="1" t="s">
        <v>16</v>
      </c>
      <c r="V29" s="1" t="s">
        <v>18</v>
      </c>
    </row>
    <row r="30" spans="1:22">
      <c r="A30" s="16" t="s">
        <v>644</v>
      </c>
      <c r="B30" s="16">
        <v>1</v>
      </c>
      <c r="C30" s="18">
        <v>25</v>
      </c>
      <c r="D30" s="21" t="s">
        <v>182</v>
      </c>
      <c r="E30" s="1" t="s">
        <v>69</v>
      </c>
      <c r="F30" s="1" t="s">
        <v>183</v>
      </c>
      <c r="G30" s="1" t="s">
        <v>631</v>
      </c>
      <c r="H30" s="1" t="s">
        <v>184</v>
      </c>
      <c r="I30" s="4" t="s">
        <v>634</v>
      </c>
      <c r="J30" s="1">
        <v>200</v>
      </c>
      <c r="K30" s="1"/>
      <c r="L30" s="1">
        <v>4</v>
      </c>
      <c r="M30" s="1">
        <f t="shared" si="0"/>
        <v>800</v>
      </c>
      <c r="N30" s="1" t="s">
        <v>72</v>
      </c>
      <c r="O30" s="1" t="s">
        <v>185</v>
      </c>
      <c r="P30" s="1" t="s">
        <v>186</v>
      </c>
      <c r="Q30" s="1" t="s">
        <v>182</v>
      </c>
      <c r="R30" s="1" t="s">
        <v>75</v>
      </c>
      <c r="S30" s="1" t="s">
        <v>76</v>
      </c>
      <c r="T30" s="1" t="s">
        <v>187</v>
      </c>
      <c r="U30" s="1" t="s">
        <v>16</v>
      </c>
      <c r="V30" s="1" t="s">
        <v>18</v>
      </c>
    </row>
    <row r="31" spans="1:22">
      <c r="A31" s="16" t="s">
        <v>644</v>
      </c>
      <c r="B31" s="16">
        <v>1</v>
      </c>
      <c r="C31" s="18">
        <v>26</v>
      </c>
      <c r="D31" s="21" t="s">
        <v>188</v>
      </c>
      <c r="E31" s="1" t="s">
        <v>69</v>
      </c>
      <c r="F31" s="1" t="s">
        <v>189</v>
      </c>
      <c r="G31" s="1" t="s">
        <v>631</v>
      </c>
      <c r="H31" s="1" t="s">
        <v>190</v>
      </c>
      <c r="I31" s="4" t="s">
        <v>634</v>
      </c>
      <c r="J31" s="1">
        <v>200</v>
      </c>
      <c r="K31" s="1"/>
      <c r="L31" s="1">
        <v>1</v>
      </c>
      <c r="M31" s="1">
        <f t="shared" si="0"/>
        <v>200</v>
      </c>
      <c r="N31" s="1" t="s">
        <v>72</v>
      </c>
      <c r="O31" s="1" t="s">
        <v>191</v>
      </c>
      <c r="P31" s="1" t="s">
        <v>192</v>
      </c>
      <c r="Q31" s="1" t="s">
        <v>188</v>
      </c>
      <c r="R31" s="1" t="s">
        <v>193</v>
      </c>
      <c r="S31" s="1" t="s">
        <v>76</v>
      </c>
      <c r="T31" s="1" t="s">
        <v>194</v>
      </c>
      <c r="U31" s="1" t="s">
        <v>16</v>
      </c>
      <c r="V31" s="1" t="s">
        <v>195</v>
      </c>
    </row>
    <row r="32" spans="1:22">
      <c r="A32" s="16" t="s">
        <v>644</v>
      </c>
      <c r="B32" s="16">
        <v>1</v>
      </c>
      <c r="C32" s="18">
        <v>27</v>
      </c>
      <c r="D32" s="24" t="s">
        <v>621</v>
      </c>
      <c r="E32" s="1" t="s">
        <v>7</v>
      </c>
      <c r="F32" s="1" t="s">
        <v>196</v>
      </c>
      <c r="G32" s="4" t="s">
        <v>632</v>
      </c>
      <c r="H32" s="1" t="s">
        <v>17</v>
      </c>
      <c r="I32" s="4" t="s">
        <v>634</v>
      </c>
      <c r="J32" s="1">
        <v>200</v>
      </c>
      <c r="K32" s="1"/>
      <c r="L32" s="1">
        <v>2</v>
      </c>
      <c r="M32" s="1">
        <f t="shared" si="0"/>
        <v>400</v>
      </c>
      <c r="N32" s="1" t="s">
        <v>10</v>
      </c>
      <c r="O32" t="s">
        <v>622</v>
      </c>
      <c r="P32" s="1" t="s">
        <v>198</v>
      </c>
      <c r="Q32" s="1" t="s">
        <v>197</v>
      </c>
      <c r="R32" s="1" t="s">
        <v>13</v>
      </c>
      <c r="S32" s="1" t="s">
        <v>199</v>
      </c>
      <c r="T32" s="1" t="s">
        <v>200</v>
      </c>
      <c r="U32" s="1" t="s">
        <v>16</v>
      </c>
      <c r="V32" s="1" t="s">
        <v>18</v>
      </c>
    </row>
    <row r="33" spans="1:22">
      <c r="A33" s="16" t="s">
        <v>644</v>
      </c>
      <c r="B33" s="16">
        <v>1</v>
      </c>
      <c r="C33" s="18">
        <v>28</v>
      </c>
      <c r="D33" s="21" t="s">
        <v>31</v>
      </c>
      <c r="E33" s="1" t="s">
        <v>7</v>
      </c>
      <c r="F33" s="1" t="s">
        <v>32</v>
      </c>
      <c r="G33" s="1" t="s">
        <v>631</v>
      </c>
      <c r="H33" s="1" t="s">
        <v>33</v>
      </c>
      <c r="I33" s="4" t="s">
        <v>634</v>
      </c>
      <c r="J33" s="1">
        <v>200</v>
      </c>
      <c r="K33" s="1"/>
      <c r="L33" s="1">
        <v>7</v>
      </c>
      <c r="M33" s="1">
        <f t="shared" si="0"/>
        <v>1400</v>
      </c>
      <c r="N33" s="1" t="s">
        <v>10</v>
      </c>
      <c r="O33" s="1" t="s">
        <v>34</v>
      </c>
      <c r="P33" s="1" t="s">
        <v>201</v>
      </c>
      <c r="Q33" s="1" t="s">
        <v>34</v>
      </c>
      <c r="R33" s="1" t="s">
        <v>13</v>
      </c>
      <c r="S33" s="1" t="s">
        <v>36</v>
      </c>
      <c r="T33" s="1" t="s">
        <v>202</v>
      </c>
      <c r="U33" s="1" t="s">
        <v>16</v>
      </c>
      <c r="V33" s="1" t="s">
        <v>18</v>
      </c>
    </row>
    <row r="34" spans="1:22">
      <c r="A34" s="16" t="s">
        <v>644</v>
      </c>
      <c r="B34" s="16">
        <v>1</v>
      </c>
      <c r="C34" s="18">
        <v>29</v>
      </c>
      <c r="D34" s="21" t="s">
        <v>203</v>
      </c>
      <c r="E34" s="1" t="s">
        <v>7</v>
      </c>
      <c r="F34" s="1" t="s">
        <v>204</v>
      </c>
      <c r="G34" s="1" t="s">
        <v>631</v>
      </c>
      <c r="H34" s="1" t="s">
        <v>205</v>
      </c>
      <c r="I34" s="4" t="s">
        <v>634</v>
      </c>
      <c r="J34" s="1">
        <v>200</v>
      </c>
      <c r="K34" s="1"/>
      <c r="L34" s="1">
        <v>3</v>
      </c>
      <c r="M34" s="1">
        <f t="shared" si="0"/>
        <v>600</v>
      </c>
      <c r="N34" s="1" t="s">
        <v>10</v>
      </c>
      <c r="O34" s="1" t="s">
        <v>206</v>
      </c>
      <c r="P34" s="1" t="s">
        <v>207</v>
      </c>
      <c r="Q34" s="1" t="s">
        <v>206</v>
      </c>
      <c r="R34" s="1" t="s">
        <v>13</v>
      </c>
      <c r="S34" s="1"/>
      <c r="T34" s="1" t="s">
        <v>208</v>
      </c>
      <c r="U34" s="1" t="s">
        <v>16</v>
      </c>
      <c r="V34" s="1" t="s">
        <v>18</v>
      </c>
    </row>
    <row r="35" spans="1:22">
      <c r="A35" s="16" t="s">
        <v>644</v>
      </c>
      <c r="B35" s="16">
        <v>1</v>
      </c>
      <c r="C35" s="18">
        <v>30</v>
      </c>
      <c r="D35" s="21" t="s">
        <v>209</v>
      </c>
      <c r="E35" s="1" t="s">
        <v>7</v>
      </c>
      <c r="F35" s="1" t="s">
        <v>210</v>
      </c>
      <c r="G35" s="1" t="s">
        <v>631</v>
      </c>
      <c r="H35" s="1" t="s">
        <v>211</v>
      </c>
      <c r="I35" s="4" t="s">
        <v>634</v>
      </c>
      <c r="J35" s="1">
        <v>200</v>
      </c>
      <c r="K35" s="1"/>
      <c r="L35" s="1">
        <v>7</v>
      </c>
      <c r="M35" s="1">
        <f t="shared" si="0"/>
        <v>1400</v>
      </c>
      <c r="N35" s="1" t="s">
        <v>10</v>
      </c>
      <c r="O35" s="1" t="s">
        <v>212</v>
      </c>
      <c r="P35" s="1" t="s">
        <v>213</v>
      </c>
      <c r="Q35" s="1" t="s">
        <v>212</v>
      </c>
      <c r="R35" s="1" t="s">
        <v>13</v>
      </c>
      <c r="S35" s="1" t="s">
        <v>214</v>
      </c>
      <c r="T35" s="1" t="s">
        <v>215</v>
      </c>
      <c r="U35" s="1" t="s">
        <v>16</v>
      </c>
      <c r="V35" s="1" t="s">
        <v>18</v>
      </c>
    </row>
    <row r="36" spans="1:22">
      <c r="A36" s="16" t="s">
        <v>644</v>
      </c>
      <c r="B36" s="16">
        <v>1</v>
      </c>
      <c r="C36" s="18">
        <v>31</v>
      </c>
      <c r="D36" s="21" t="s">
        <v>216</v>
      </c>
      <c r="E36" s="1" t="s">
        <v>7</v>
      </c>
      <c r="F36" s="1" t="s">
        <v>217</v>
      </c>
      <c r="G36" s="1" t="s">
        <v>631</v>
      </c>
      <c r="H36" s="1" t="s">
        <v>218</v>
      </c>
      <c r="I36" s="4" t="s">
        <v>634</v>
      </c>
      <c r="J36" s="1">
        <v>200</v>
      </c>
      <c r="K36" s="1"/>
      <c r="L36" s="1">
        <v>1</v>
      </c>
      <c r="M36" s="1">
        <f t="shared" si="0"/>
        <v>200</v>
      </c>
      <c r="N36" s="1" t="s">
        <v>10</v>
      </c>
      <c r="O36" s="1" t="s">
        <v>219</v>
      </c>
      <c r="P36" s="1" t="s">
        <v>220</v>
      </c>
      <c r="Q36" s="1" t="s">
        <v>219</v>
      </c>
      <c r="R36" s="1" t="s">
        <v>13</v>
      </c>
      <c r="S36" s="1" t="s">
        <v>221</v>
      </c>
      <c r="T36" s="1" t="s">
        <v>222</v>
      </c>
      <c r="U36" s="1" t="s">
        <v>16</v>
      </c>
      <c r="V36" s="1" t="s">
        <v>18</v>
      </c>
    </row>
    <row r="37" spans="1:22">
      <c r="A37" s="16" t="s">
        <v>644</v>
      </c>
      <c r="B37" s="16">
        <v>1</v>
      </c>
      <c r="C37" s="18">
        <v>32</v>
      </c>
      <c r="D37" s="21" t="s">
        <v>223</v>
      </c>
      <c r="E37" s="1" t="s">
        <v>7</v>
      </c>
      <c r="F37" s="1" t="s">
        <v>224</v>
      </c>
      <c r="G37" s="1" t="s">
        <v>631</v>
      </c>
      <c r="H37" s="1" t="s">
        <v>225</v>
      </c>
      <c r="I37" s="4" t="s">
        <v>634</v>
      </c>
      <c r="J37" s="1">
        <v>200</v>
      </c>
      <c r="K37" s="1"/>
      <c r="L37" s="1">
        <v>1</v>
      </c>
      <c r="M37" s="1">
        <f t="shared" si="0"/>
        <v>200</v>
      </c>
      <c r="N37" s="1" t="s">
        <v>10</v>
      </c>
      <c r="O37" s="1" t="s">
        <v>226</v>
      </c>
      <c r="P37" s="1" t="s">
        <v>227</v>
      </c>
      <c r="Q37" s="1" t="s">
        <v>226</v>
      </c>
      <c r="R37" s="1" t="s">
        <v>13</v>
      </c>
      <c r="S37" s="1" t="s">
        <v>228</v>
      </c>
      <c r="T37" s="1" t="s">
        <v>229</v>
      </c>
      <c r="U37" s="1" t="s">
        <v>16</v>
      </c>
      <c r="V37" s="1" t="s">
        <v>18</v>
      </c>
    </row>
    <row r="38" spans="1:22">
      <c r="A38" s="16" t="s">
        <v>644</v>
      </c>
      <c r="B38" s="16">
        <v>1</v>
      </c>
      <c r="C38" s="18">
        <v>33</v>
      </c>
      <c r="D38" s="25" t="s">
        <v>639</v>
      </c>
      <c r="E38" s="1" t="s">
        <v>230</v>
      </c>
      <c r="F38" s="1" t="s">
        <v>231</v>
      </c>
      <c r="G38" s="1" t="s">
        <v>631</v>
      </c>
      <c r="H38" s="1" t="s">
        <v>232</v>
      </c>
      <c r="I38" s="4" t="s">
        <v>634</v>
      </c>
      <c r="J38" s="1">
        <v>200</v>
      </c>
      <c r="K38" s="1"/>
      <c r="L38" s="1">
        <v>14</v>
      </c>
      <c r="M38" s="1">
        <f t="shared" si="0"/>
        <v>2800</v>
      </c>
      <c r="N38" s="1" t="s">
        <v>72</v>
      </c>
      <c r="O38" s="1" t="s">
        <v>233</v>
      </c>
      <c r="P38" s="1" t="s">
        <v>234</v>
      </c>
      <c r="Q38" s="1"/>
      <c r="R38" s="1" t="s">
        <v>148</v>
      </c>
      <c r="S38" s="1"/>
      <c r="T38" s="1" t="s">
        <v>235</v>
      </c>
      <c r="U38" s="1" t="s">
        <v>16</v>
      </c>
      <c r="V38" s="1" t="s">
        <v>18</v>
      </c>
    </row>
    <row r="39" spans="1:22">
      <c r="A39" s="16" t="s">
        <v>644</v>
      </c>
      <c r="B39" s="16">
        <v>1</v>
      </c>
      <c r="C39" s="18">
        <v>34</v>
      </c>
      <c r="D39" s="21" t="s">
        <v>236</v>
      </c>
      <c r="E39" s="1" t="s">
        <v>60</v>
      </c>
      <c r="F39" s="1" t="s">
        <v>237</v>
      </c>
      <c r="G39" s="1" t="s">
        <v>631</v>
      </c>
      <c r="H39" s="1" t="s">
        <v>238</v>
      </c>
      <c r="I39" s="4" t="s">
        <v>634</v>
      </c>
      <c r="J39" s="1">
        <v>200</v>
      </c>
      <c r="K39" s="1"/>
      <c r="L39" s="1">
        <v>7</v>
      </c>
      <c r="M39" s="1">
        <f t="shared" si="0"/>
        <v>1400</v>
      </c>
      <c r="N39" s="1" t="s">
        <v>72</v>
      </c>
      <c r="O39" s="1" t="s">
        <v>239</v>
      </c>
      <c r="P39" s="1" t="s">
        <v>240</v>
      </c>
      <c r="Q39" s="1" t="s">
        <v>236</v>
      </c>
      <c r="R39" s="1" t="s">
        <v>65</v>
      </c>
      <c r="S39" s="1" t="s">
        <v>241</v>
      </c>
      <c r="T39" s="1" t="s">
        <v>242</v>
      </c>
      <c r="U39" s="1" t="s">
        <v>16</v>
      </c>
      <c r="V39" s="1" t="s">
        <v>18</v>
      </c>
    </row>
    <row r="40" spans="1:22">
      <c r="A40" s="16" t="s">
        <v>644</v>
      </c>
      <c r="B40" s="16">
        <v>1</v>
      </c>
      <c r="C40" s="18">
        <v>35</v>
      </c>
      <c r="D40" s="21" t="s">
        <v>243</v>
      </c>
      <c r="E40" s="1" t="s">
        <v>7</v>
      </c>
      <c r="F40" s="1" t="s">
        <v>244</v>
      </c>
      <c r="G40" s="1" t="s">
        <v>631</v>
      </c>
      <c r="H40" s="1" t="s">
        <v>245</v>
      </c>
      <c r="I40" s="4" t="s">
        <v>634</v>
      </c>
      <c r="J40" s="1">
        <v>200</v>
      </c>
      <c r="K40" s="1"/>
      <c r="L40" s="1">
        <v>3</v>
      </c>
      <c r="M40" s="1">
        <f t="shared" si="0"/>
        <v>600</v>
      </c>
      <c r="N40" s="1" t="s">
        <v>10</v>
      </c>
      <c r="O40" s="1" t="s">
        <v>246</v>
      </c>
      <c r="P40" s="1" t="s">
        <v>247</v>
      </c>
      <c r="Q40" s="1" t="s">
        <v>246</v>
      </c>
      <c r="R40" s="1" t="s">
        <v>13</v>
      </c>
      <c r="S40" s="1" t="s">
        <v>248</v>
      </c>
      <c r="T40" s="1" t="s">
        <v>249</v>
      </c>
      <c r="U40" s="1" t="s">
        <v>16</v>
      </c>
      <c r="V40" s="1" t="s">
        <v>18</v>
      </c>
    </row>
    <row r="41" spans="1:22">
      <c r="A41" s="16" t="s">
        <v>644</v>
      </c>
      <c r="B41" s="16">
        <v>1</v>
      </c>
      <c r="C41" s="18">
        <v>36</v>
      </c>
      <c r="D41" s="21" t="s">
        <v>250</v>
      </c>
      <c r="E41" s="1" t="s">
        <v>7</v>
      </c>
      <c r="F41" s="1" t="s">
        <v>251</v>
      </c>
      <c r="G41" s="1" t="s">
        <v>631</v>
      </c>
      <c r="H41" s="1" t="s">
        <v>252</v>
      </c>
      <c r="I41" s="4" t="s">
        <v>634</v>
      </c>
      <c r="J41" s="1">
        <v>200</v>
      </c>
      <c r="K41" s="1"/>
      <c r="L41" s="1">
        <v>1</v>
      </c>
      <c r="M41" s="1">
        <f t="shared" si="0"/>
        <v>200</v>
      </c>
      <c r="N41" s="1" t="s">
        <v>72</v>
      </c>
      <c r="O41" s="1" t="s">
        <v>253</v>
      </c>
      <c r="P41" s="1" t="s">
        <v>254</v>
      </c>
      <c r="Q41" s="1" t="s">
        <v>250</v>
      </c>
      <c r="R41" s="1" t="s">
        <v>13</v>
      </c>
      <c r="S41" s="1" t="s">
        <v>255</v>
      </c>
      <c r="T41" s="1" t="s">
        <v>256</v>
      </c>
      <c r="U41" s="1" t="s">
        <v>16</v>
      </c>
      <c r="V41" s="1" t="s">
        <v>18</v>
      </c>
    </row>
    <row r="42" spans="1:22">
      <c r="A42" s="16" t="s">
        <v>644</v>
      </c>
      <c r="B42" s="16">
        <v>1</v>
      </c>
      <c r="C42" s="18">
        <v>37</v>
      </c>
      <c r="D42" s="21" t="s">
        <v>257</v>
      </c>
      <c r="E42" s="1" t="s">
        <v>7</v>
      </c>
      <c r="F42" s="1" t="s">
        <v>258</v>
      </c>
      <c r="G42" s="1" t="s">
        <v>631</v>
      </c>
      <c r="H42" s="1" t="s">
        <v>259</v>
      </c>
      <c r="I42" s="4" t="s">
        <v>634</v>
      </c>
      <c r="J42" s="1">
        <v>200</v>
      </c>
      <c r="K42" s="1"/>
      <c r="L42" s="1">
        <v>5</v>
      </c>
      <c r="M42" s="1">
        <f t="shared" si="0"/>
        <v>1000</v>
      </c>
      <c r="N42" s="1" t="s">
        <v>10</v>
      </c>
      <c r="O42" s="1" t="s">
        <v>260</v>
      </c>
      <c r="P42" s="1" t="s">
        <v>261</v>
      </c>
      <c r="Q42" s="1" t="s">
        <v>260</v>
      </c>
      <c r="R42" s="1" t="s">
        <v>13</v>
      </c>
      <c r="S42" s="1" t="s">
        <v>262</v>
      </c>
      <c r="T42" s="1" t="s">
        <v>263</v>
      </c>
      <c r="U42" s="1" t="s">
        <v>16</v>
      </c>
      <c r="V42" s="1" t="s">
        <v>18</v>
      </c>
    </row>
    <row r="43" spans="1:22">
      <c r="A43" s="16" t="s">
        <v>644</v>
      </c>
      <c r="B43" s="16">
        <v>1</v>
      </c>
      <c r="C43" s="18">
        <v>38</v>
      </c>
      <c r="D43" s="21" t="s">
        <v>264</v>
      </c>
      <c r="E43" s="1" t="s">
        <v>69</v>
      </c>
      <c r="F43" s="1" t="s">
        <v>265</v>
      </c>
      <c r="G43" s="1" t="s">
        <v>631</v>
      </c>
      <c r="H43" s="1" t="s">
        <v>266</v>
      </c>
      <c r="I43" s="4" t="s">
        <v>634</v>
      </c>
      <c r="J43" s="1">
        <v>200</v>
      </c>
      <c r="K43" s="1"/>
      <c r="L43" s="1">
        <v>1</v>
      </c>
      <c r="M43" s="1">
        <f t="shared" si="0"/>
        <v>200</v>
      </c>
      <c r="N43" s="1" t="s">
        <v>72</v>
      </c>
      <c r="O43" s="1" t="s">
        <v>267</v>
      </c>
      <c r="P43" s="1" t="s">
        <v>268</v>
      </c>
      <c r="Q43" s="1" t="s">
        <v>264</v>
      </c>
      <c r="R43" s="1" t="s">
        <v>175</v>
      </c>
      <c r="S43" s="1" t="s">
        <v>76</v>
      </c>
      <c r="T43" s="1" t="s">
        <v>269</v>
      </c>
      <c r="U43" s="1" t="s">
        <v>16</v>
      </c>
      <c r="V43" s="1" t="s">
        <v>18</v>
      </c>
    </row>
    <row r="44" spans="1:22">
      <c r="A44" s="16" t="s">
        <v>644</v>
      </c>
      <c r="B44" s="16">
        <v>1</v>
      </c>
      <c r="C44" s="18">
        <v>39</v>
      </c>
      <c r="D44" s="21" t="s">
        <v>270</v>
      </c>
      <c r="E44" s="1" t="s">
        <v>69</v>
      </c>
      <c r="F44" s="1" t="s">
        <v>271</v>
      </c>
      <c r="G44" s="1" t="s">
        <v>631</v>
      </c>
      <c r="H44" s="1" t="s">
        <v>272</v>
      </c>
      <c r="I44" s="4" t="s">
        <v>634</v>
      </c>
      <c r="J44" s="1">
        <v>200</v>
      </c>
      <c r="K44" s="1"/>
      <c r="L44" s="1">
        <v>1</v>
      </c>
      <c r="M44" s="1">
        <f t="shared" si="0"/>
        <v>200</v>
      </c>
      <c r="N44" s="1" t="s">
        <v>72</v>
      </c>
      <c r="O44" s="1" t="s">
        <v>273</v>
      </c>
      <c r="P44" s="1" t="s">
        <v>274</v>
      </c>
      <c r="Q44" s="1" t="s">
        <v>270</v>
      </c>
      <c r="R44" s="1" t="s">
        <v>193</v>
      </c>
      <c r="S44" s="1" t="s">
        <v>76</v>
      </c>
      <c r="T44" s="1" t="s">
        <v>275</v>
      </c>
      <c r="U44" s="1" t="s">
        <v>16</v>
      </c>
      <c r="V44" s="1" t="s">
        <v>195</v>
      </c>
    </row>
    <row r="45" spans="1:22">
      <c r="A45" s="16" t="s">
        <v>644</v>
      </c>
      <c r="B45" s="16">
        <v>1</v>
      </c>
      <c r="C45" s="18">
        <v>40</v>
      </c>
      <c r="D45" s="21" t="s">
        <v>276</v>
      </c>
      <c r="E45" s="1" t="s">
        <v>277</v>
      </c>
      <c r="F45" s="1" t="s">
        <v>278</v>
      </c>
      <c r="G45" s="1" t="s">
        <v>631</v>
      </c>
      <c r="H45" s="1" t="s">
        <v>279</v>
      </c>
      <c r="I45" s="4" t="s">
        <v>634</v>
      </c>
      <c r="J45" s="1">
        <v>200</v>
      </c>
      <c r="K45" s="1"/>
      <c r="L45" s="1">
        <v>1</v>
      </c>
      <c r="M45" s="1">
        <f t="shared" si="0"/>
        <v>200</v>
      </c>
      <c r="N45" s="1" t="s">
        <v>72</v>
      </c>
      <c r="O45" s="1" t="s">
        <v>280</v>
      </c>
      <c r="P45" s="1" t="s">
        <v>281</v>
      </c>
      <c r="Q45" s="1" t="s">
        <v>282</v>
      </c>
      <c r="R45" s="1" t="s">
        <v>158</v>
      </c>
      <c r="S45" s="1" t="s">
        <v>283</v>
      </c>
      <c r="T45" s="1" t="s">
        <v>284</v>
      </c>
      <c r="U45" s="1" t="s">
        <v>94</v>
      </c>
      <c r="V45" s="1" t="s">
        <v>18</v>
      </c>
    </row>
    <row r="46" spans="1:22">
      <c r="A46" s="16" t="s">
        <v>644</v>
      </c>
      <c r="B46" s="16">
        <v>1</v>
      </c>
      <c r="C46" s="18">
        <v>41</v>
      </c>
      <c r="D46" s="21" t="s">
        <v>285</v>
      </c>
      <c r="E46" s="1" t="s">
        <v>69</v>
      </c>
      <c r="F46" s="1" t="s">
        <v>54</v>
      </c>
      <c r="G46" s="1" t="s">
        <v>631</v>
      </c>
      <c r="H46" s="1" t="s">
        <v>286</v>
      </c>
      <c r="I46" s="4" t="s">
        <v>634</v>
      </c>
      <c r="J46" s="1">
        <v>200</v>
      </c>
      <c r="K46" s="1"/>
      <c r="L46" s="1">
        <v>1</v>
      </c>
      <c r="M46" s="1">
        <f t="shared" si="0"/>
        <v>200</v>
      </c>
      <c r="N46" s="1" t="s">
        <v>72</v>
      </c>
      <c r="O46" s="1" t="s">
        <v>287</v>
      </c>
      <c r="P46" s="1" t="s">
        <v>288</v>
      </c>
      <c r="Q46" s="1" t="s">
        <v>285</v>
      </c>
      <c r="R46" s="1" t="s">
        <v>75</v>
      </c>
      <c r="S46" s="1" t="s">
        <v>76</v>
      </c>
      <c r="T46" s="1" t="s">
        <v>289</v>
      </c>
      <c r="U46" s="1" t="s">
        <v>16</v>
      </c>
      <c r="V46" s="1" t="s">
        <v>18</v>
      </c>
    </row>
    <row r="47" spans="1:22">
      <c r="A47" s="16" t="s">
        <v>644</v>
      </c>
      <c r="B47" s="16">
        <v>1</v>
      </c>
      <c r="C47" s="18">
        <v>42</v>
      </c>
      <c r="D47" s="21" t="s">
        <v>290</v>
      </c>
      <c r="E47" s="1" t="s">
        <v>291</v>
      </c>
      <c r="F47" s="1" t="s">
        <v>292</v>
      </c>
      <c r="G47" s="1" t="s">
        <v>631</v>
      </c>
      <c r="H47" s="1" t="s">
        <v>293</v>
      </c>
      <c r="I47" s="4" t="s">
        <v>634</v>
      </c>
      <c r="J47" s="1">
        <v>200</v>
      </c>
      <c r="K47" s="1"/>
      <c r="L47" s="1">
        <v>1</v>
      </c>
      <c r="M47" s="1">
        <f t="shared" si="0"/>
        <v>200</v>
      </c>
      <c r="N47" s="1" t="s">
        <v>72</v>
      </c>
      <c r="O47" s="1" t="s">
        <v>294</v>
      </c>
      <c r="P47" s="1" t="s">
        <v>295</v>
      </c>
      <c r="Q47" s="1" t="s">
        <v>290</v>
      </c>
      <c r="R47" s="1" t="s">
        <v>296</v>
      </c>
      <c r="S47" s="1" t="s">
        <v>297</v>
      </c>
      <c r="T47" s="1" t="s">
        <v>298</v>
      </c>
      <c r="U47" s="1" t="s">
        <v>16</v>
      </c>
      <c r="V47" s="1" t="s">
        <v>18</v>
      </c>
    </row>
    <row r="48" spans="1:22">
      <c r="A48" s="16" t="s">
        <v>644</v>
      </c>
      <c r="B48" s="16">
        <v>1</v>
      </c>
      <c r="C48" s="18">
        <v>43</v>
      </c>
      <c r="D48" s="21" t="s">
        <v>299</v>
      </c>
      <c r="E48" s="1" t="s">
        <v>300</v>
      </c>
      <c r="F48" s="1" t="s">
        <v>301</v>
      </c>
      <c r="G48" s="1" t="s">
        <v>631</v>
      </c>
      <c r="H48" s="1" t="s">
        <v>302</v>
      </c>
      <c r="I48" s="4" t="s">
        <v>634</v>
      </c>
      <c r="J48" s="1">
        <v>200</v>
      </c>
      <c r="K48" s="1"/>
      <c r="L48" s="1">
        <v>1</v>
      </c>
      <c r="M48" s="1">
        <f t="shared" si="0"/>
        <v>200</v>
      </c>
      <c r="N48" s="1" t="s">
        <v>72</v>
      </c>
      <c r="O48" s="1" t="s">
        <v>303</v>
      </c>
      <c r="P48" s="1" t="s">
        <v>304</v>
      </c>
      <c r="Q48" s="1" t="s">
        <v>299</v>
      </c>
      <c r="R48" s="1" t="s">
        <v>305</v>
      </c>
      <c r="S48" s="1" t="s">
        <v>306</v>
      </c>
      <c r="T48" s="1" t="s">
        <v>307</v>
      </c>
      <c r="U48" s="1" t="s">
        <v>16</v>
      </c>
      <c r="V48" s="1" t="s">
        <v>18</v>
      </c>
    </row>
    <row r="49" spans="1:22">
      <c r="A49" s="16" t="s">
        <v>644</v>
      </c>
      <c r="B49" s="16">
        <v>1</v>
      </c>
      <c r="C49" s="18">
        <v>44</v>
      </c>
      <c r="D49" s="24" t="s">
        <v>308</v>
      </c>
      <c r="E49" s="1" t="s">
        <v>309</v>
      </c>
      <c r="F49" s="1" t="s">
        <v>310</v>
      </c>
      <c r="G49" s="1" t="s">
        <v>631</v>
      </c>
      <c r="H49" s="1" t="s">
        <v>311</v>
      </c>
      <c r="I49" s="4" t="s">
        <v>634</v>
      </c>
      <c r="J49" s="1">
        <v>200</v>
      </c>
      <c r="K49" s="1"/>
      <c r="L49" s="2">
        <v>2</v>
      </c>
      <c r="M49" s="1">
        <f t="shared" si="0"/>
        <v>400</v>
      </c>
      <c r="N49" s="1" t="s">
        <v>72</v>
      </c>
      <c r="O49" s="1" t="s">
        <v>312</v>
      </c>
      <c r="P49" s="1" t="s">
        <v>313</v>
      </c>
      <c r="Q49" s="1" t="s">
        <v>314</v>
      </c>
      <c r="R49" s="1" t="s">
        <v>82</v>
      </c>
      <c r="S49" s="1" t="s">
        <v>315</v>
      </c>
      <c r="T49" s="1" t="s">
        <v>93</v>
      </c>
      <c r="U49" s="1" t="s">
        <v>16</v>
      </c>
      <c r="V49" s="1" t="s">
        <v>18</v>
      </c>
    </row>
    <row r="50" spans="1:22">
      <c r="A50" s="16" t="s">
        <v>644</v>
      </c>
      <c r="B50" s="16">
        <v>1</v>
      </c>
      <c r="C50" s="18">
        <v>45</v>
      </c>
      <c r="D50" s="21" t="s">
        <v>316</v>
      </c>
      <c r="E50" s="1" t="s">
        <v>309</v>
      </c>
      <c r="F50" s="1" t="s">
        <v>317</v>
      </c>
      <c r="G50" s="1" t="s">
        <v>631</v>
      </c>
      <c r="H50" s="1" t="s">
        <v>318</v>
      </c>
      <c r="I50" s="4" t="s">
        <v>634</v>
      </c>
      <c r="J50" s="1">
        <v>200</v>
      </c>
      <c r="K50" s="1"/>
      <c r="L50" s="1">
        <v>1</v>
      </c>
      <c r="M50" s="1">
        <f t="shared" si="0"/>
        <v>200</v>
      </c>
      <c r="N50" s="1" t="s">
        <v>72</v>
      </c>
      <c r="O50" s="1" t="s">
        <v>319</v>
      </c>
      <c r="P50" s="1" t="s">
        <v>320</v>
      </c>
      <c r="Q50" s="1" t="s">
        <v>316</v>
      </c>
      <c r="R50" s="1" t="s">
        <v>82</v>
      </c>
      <c r="S50" s="1" t="s">
        <v>321</v>
      </c>
      <c r="T50" s="1" t="s">
        <v>97</v>
      </c>
      <c r="U50" s="1" t="s">
        <v>16</v>
      </c>
      <c r="V50" s="1" t="s">
        <v>18</v>
      </c>
    </row>
    <row r="51" spans="1:22">
      <c r="A51" s="16" t="s">
        <v>644</v>
      </c>
      <c r="B51" s="16">
        <v>1</v>
      </c>
      <c r="C51" s="18">
        <v>46</v>
      </c>
      <c r="D51" s="21" t="s">
        <v>322</v>
      </c>
      <c r="E51" s="1" t="s">
        <v>323</v>
      </c>
      <c r="F51" s="1" t="s">
        <v>324</v>
      </c>
      <c r="G51" s="1" t="s">
        <v>631</v>
      </c>
      <c r="H51" s="1" t="s">
        <v>325</v>
      </c>
      <c r="I51" s="4" t="s">
        <v>634</v>
      </c>
      <c r="J51" s="1">
        <v>200</v>
      </c>
      <c r="K51" s="1"/>
      <c r="L51" s="1">
        <v>1</v>
      </c>
      <c r="M51" s="1">
        <f t="shared" si="0"/>
        <v>200</v>
      </c>
      <c r="N51" s="1" t="s">
        <v>72</v>
      </c>
      <c r="O51" s="1" t="s">
        <v>326</v>
      </c>
      <c r="P51" s="1" t="s">
        <v>327</v>
      </c>
      <c r="Q51" s="1" t="s">
        <v>322</v>
      </c>
      <c r="R51" s="1" t="s">
        <v>91</v>
      </c>
      <c r="S51" s="1" t="s">
        <v>328</v>
      </c>
      <c r="T51" s="1" t="s">
        <v>329</v>
      </c>
      <c r="U51" s="1" t="s">
        <v>16</v>
      </c>
      <c r="V51" s="1" t="s">
        <v>18</v>
      </c>
    </row>
    <row r="52" spans="1:22">
      <c r="A52" s="16" t="s">
        <v>644</v>
      </c>
      <c r="B52" s="16">
        <v>1</v>
      </c>
      <c r="C52" s="18">
        <v>47</v>
      </c>
      <c r="D52" s="21" t="s">
        <v>330</v>
      </c>
      <c r="E52" s="1" t="s">
        <v>7</v>
      </c>
      <c r="F52" s="1" t="s">
        <v>331</v>
      </c>
      <c r="G52" s="1" t="s">
        <v>631</v>
      </c>
      <c r="H52" s="1" t="s">
        <v>332</v>
      </c>
      <c r="I52" s="4" t="s">
        <v>634</v>
      </c>
      <c r="J52" s="1">
        <v>200</v>
      </c>
      <c r="K52" s="1"/>
      <c r="L52" s="1">
        <v>4</v>
      </c>
      <c r="M52" s="1">
        <f t="shared" si="0"/>
        <v>800</v>
      </c>
      <c r="N52" s="1" t="s">
        <v>72</v>
      </c>
      <c r="O52" s="1" t="s">
        <v>333</v>
      </c>
      <c r="P52" s="1" t="s">
        <v>334</v>
      </c>
      <c r="Q52" s="1" t="s">
        <v>335</v>
      </c>
      <c r="R52" s="1" t="s">
        <v>336</v>
      </c>
      <c r="S52" s="1" t="s">
        <v>337</v>
      </c>
      <c r="T52" s="1" t="s">
        <v>338</v>
      </c>
      <c r="U52" s="1" t="s">
        <v>16</v>
      </c>
      <c r="V52" s="1" t="s">
        <v>18</v>
      </c>
    </row>
    <row r="53" spans="1:22">
      <c r="A53" s="16" t="s">
        <v>644</v>
      </c>
      <c r="B53" s="16">
        <v>1</v>
      </c>
      <c r="C53" s="18">
        <v>48</v>
      </c>
      <c r="D53" s="21" t="s">
        <v>339</v>
      </c>
      <c r="E53" s="1" t="s">
        <v>69</v>
      </c>
      <c r="F53" s="1" t="s">
        <v>340</v>
      </c>
      <c r="G53" s="1" t="s">
        <v>631</v>
      </c>
      <c r="H53" s="1" t="s">
        <v>341</v>
      </c>
      <c r="I53" s="4" t="s">
        <v>634</v>
      </c>
      <c r="J53" s="1">
        <v>200</v>
      </c>
      <c r="K53" s="1"/>
      <c r="L53" s="1">
        <v>1</v>
      </c>
      <c r="M53" s="1">
        <f t="shared" si="0"/>
        <v>200</v>
      </c>
      <c r="N53" s="1" t="s">
        <v>72</v>
      </c>
      <c r="O53" s="1" t="s">
        <v>342</v>
      </c>
      <c r="P53" s="1" t="s">
        <v>343</v>
      </c>
      <c r="Q53" s="1" t="s">
        <v>339</v>
      </c>
      <c r="R53" s="1" t="s">
        <v>344</v>
      </c>
      <c r="S53" s="1" t="s">
        <v>345</v>
      </c>
      <c r="T53" s="1" t="s">
        <v>346</v>
      </c>
      <c r="U53" s="1" t="s">
        <v>16</v>
      </c>
      <c r="V53" s="1" t="s">
        <v>18</v>
      </c>
    </row>
    <row r="54" spans="1:22">
      <c r="A54" s="16" t="s">
        <v>644</v>
      </c>
      <c r="B54" s="16">
        <v>1</v>
      </c>
      <c r="C54" s="18">
        <v>49</v>
      </c>
      <c r="D54" s="21" t="s">
        <v>347</v>
      </c>
      <c r="E54" s="1" t="s">
        <v>7</v>
      </c>
      <c r="F54" s="1" t="s">
        <v>348</v>
      </c>
      <c r="G54" s="1" t="s">
        <v>631</v>
      </c>
      <c r="H54" s="1" t="s">
        <v>349</v>
      </c>
      <c r="I54" s="4" t="s">
        <v>634</v>
      </c>
      <c r="J54" s="1">
        <v>200</v>
      </c>
      <c r="K54" s="1"/>
      <c r="L54" s="1">
        <v>1</v>
      </c>
      <c r="M54" s="1">
        <f t="shared" si="0"/>
        <v>200</v>
      </c>
      <c r="N54" s="1" t="s">
        <v>72</v>
      </c>
      <c r="O54" s="1" t="s">
        <v>350</v>
      </c>
      <c r="P54" s="1" t="s">
        <v>351</v>
      </c>
      <c r="Q54" s="1" t="s">
        <v>352</v>
      </c>
      <c r="R54" s="1" t="s">
        <v>13</v>
      </c>
      <c r="S54" s="1" t="s">
        <v>353</v>
      </c>
      <c r="T54" s="1" t="s">
        <v>354</v>
      </c>
      <c r="U54" s="1" t="s">
        <v>16</v>
      </c>
      <c r="V54" s="1" t="s">
        <v>18</v>
      </c>
    </row>
    <row r="55" spans="1:22">
      <c r="A55" s="16" t="s">
        <v>644</v>
      </c>
      <c r="B55" s="16">
        <v>1</v>
      </c>
      <c r="C55" s="18">
        <v>50</v>
      </c>
      <c r="D55" s="21" t="s">
        <v>355</v>
      </c>
      <c r="E55" s="1" t="s">
        <v>356</v>
      </c>
      <c r="F55" s="1" t="s">
        <v>357</v>
      </c>
      <c r="G55" s="1" t="s">
        <v>631</v>
      </c>
      <c r="H55" s="1" t="s">
        <v>358</v>
      </c>
      <c r="I55" s="4" t="s">
        <v>634</v>
      </c>
      <c r="J55" s="1">
        <v>200</v>
      </c>
      <c r="K55" s="1"/>
      <c r="L55" s="1">
        <v>1</v>
      </c>
      <c r="M55" s="1">
        <f t="shared" si="0"/>
        <v>200</v>
      </c>
      <c r="N55" s="1" t="s">
        <v>72</v>
      </c>
      <c r="O55" s="1" t="s">
        <v>359</v>
      </c>
      <c r="P55" s="1" t="s">
        <v>360</v>
      </c>
      <c r="Q55" s="1" t="s">
        <v>355</v>
      </c>
      <c r="R55" s="1" t="s">
        <v>361</v>
      </c>
      <c r="S55" s="1" t="s">
        <v>362</v>
      </c>
      <c r="T55" s="1" t="s">
        <v>363</v>
      </c>
      <c r="U55" s="1" t="s">
        <v>16</v>
      </c>
      <c r="V55" s="1" t="s">
        <v>18</v>
      </c>
    </row>
    <row r="56" spans="1:22">
      <c r="A56" s="16" t="s">
        <v>644</v>
      </c>
      <c r="B56" s="16">
        <v>1</v>
      </c>
      <c r="C56" s="18">
        <v>51</v>
      </c>
      <c r="D56" s="21" t="s">
        <v>106</v>
      </c>
      <c r="E56" s="1" t="s">
        <v>107</v>
      </c>
      <c r="F56" s="1" t="s">
        <v>108</v>
      </c>
      <c r="G56" s="1" t="s">
        <v>631</v>
      </c>
      <c r="H56" s="1" t="s">
        <v>109</v>
      </c>
      <c r="I56" s="4" t="s">
        <v>634</v>
      </c>
      <c r="J56" s="1">
        <v>200</v>
      </c>
      <c r="K56" s="1"/>
      <c r="L56" s="1">
        <v>1</v>
      </c>
      <c r="M56" s="1">
        <f t="shared" si="0"/>
        <v>200</v>
      </c>
      <c r="N56" s="1" t="s">
        <v>72</v>
      </c>
      <c r="O56" s="1" t="s">
        <v>110</v>
      </c>
      <c r="P56" s="1" t="s">
        <v>364</v>
      </c>
      <c r="Q56" s="1" t="s">
        <v>112</v>
      </c>
      <c r="R56" s="1" t="s">
        <v>13</v>
      </c>
      <c r="S56" s="1" t="s">
        <v>113</v>
      </c>
      <c r="T56" s="1" t="s">
        <v>365</v>
      </c>
      <c r="U56" s="1" t="s">
        <v>94</v>
      </c>
      <c r="V56" s="1" t="s">
        <v>18</v>
      </c>
    </row>
    <row r="57" spans="1:22">
      <c r="A57" s="16" t="s">
        <v>644</v>
      </c>
      <c r="B57" s="16">
        <v>1</v>
      </c>
      <c r="C57" s="18">
        <v>52</v>
      </c>
      <c r="D57" s="21" t="s">
        <v>366</v>
      </c>
      <c r="E57" s="1" t="s">
        <v>107</v>
      </c>
      <c r="F57" s="1" t="s">
        <v>367</v>
      </c>
      <c r="G57" s="1" t="s">
        <v>631</v>
      </c>
      <c r="H57" s="1" t="s">
        <v>368</v>
      </c>
      <c r="I57" s="4" t="s">
        <v>634</v>
      </c>
      <c r="J57" s="1">
        <v>200</v>
      </c>
      <c r="K57" s="1"/>
      <c r="L57" s="1">
        <v>2</v>
      </c>
      <c r="M57" s="1">
        <f t="shared" si="0"/>
        <v>400</v>
      </c>
      <c r="N57" s="1" t="s">
        <v>72</v>
      </c>
      <c r="O57" s="1" t="s">
        <v>369</v>
      </c>
      <c r="P57" s="1" t="s">
        <v>370</v>
      </c>
      <c r="Q57" s="1" t="s">
        <v>366</v>
      </c>
      <c r="R57" s="1" t="s">
        <v>336</v>
      </c>
      <c r="S57" s="1" t="s">
        <v>121</v>
      </c>
      <c r="T57" s="1" t="s">
        <v>371</v>
      </c>
      <c r="U57" s="1" t="s">
        <v>16</v>
      </c>
      <c r="V57" s="1" t="s">
        <v>18</v>
      </c>
    </row>
    <row r="58" spans="1:22">
      <c r="A58" s="16" t="s">
        <v>644</v>
      </c>
      <c r="B58" s="16">
        <v>1</v>
      </c>
      <c r="C58" s="18">
        <v>53</v>
      </c>
      <c r="D58" s="21" t="s">
        <v>573</v>
      </c>
      <c r="E58" s="1" t="s">
        <v>107</v>
      </c>
      <c r="F58" s="1" t="s">
        <v>372</v>
      </c>
      <c r="G58" s="1" t="s">
        <v>631</v>
      </c>
      <c r="H58" s="1" t="s">
        <v>574</v>
      </c>
      <c r="I58" s="4" t="s">
        <v>634</v>
      </c>
      <c r="J58" s="1">
        <v>200</v>
      </c>
      <c r="K58" s="1"/>
      <c r="L58" s="1">
        <v>2</v>
      </c>
      <c r="M58" s="1">
        <f t="shared" si="0"/>
        <v>400</v>
      </c>
      <c r="N58" s="1" t="s">
        <v>72</v>
      </c>
      <c r="O58" s="1" t="s">
        <v>575</v>
      </c>
      <c r="P58" s="1" t="s">
        <v>373</v>
      </c>
      <c r="Q58" s="1" t="s">
        <v>575</v>
      </c>
      <c r="R58" s="1" t="s">
        <v>336</v>
      </c>
      <c r="S58" s="1" t="s">
        <v>121</v>
      </c>
      <c r="T58" s="1" t="s">
        <v>375</v>
      </c>
      <c r="U58" s="1" t="s">
        <v>16</v>
      </c>
      <c r="V58" s="1" t="s">
        <v>18</v>
      </c>
    </row>
    <row r="59" spans="1:22">
      <c r="A59" s="16" t="s">
        <v>644</v>
      </c>
      <c r="B59" s="16">
        <v>1</v>
      </c>
      <c r="C59" s="18">
        <v>54</v>
      </c>
      <c r="D59" s="21" t="s">
        <v>376</v>
      </c>
      <c r="E59" s="1" t="s">
        <v>107</v>
      </c>
      <c r="F59" s="1" t="s">
        <v>377</v>
      </c>
      <c r="G59" s="1" t="s">
        <v>631</v>
      </c>
      <c r="H59" s="1" t="s">
        <v>378</v>
      </c>
      <c r="I59" s="4" t="s">
        <v>634</v>
      </c>
      <c r="J59" s="1">
        <v>200</v>
      </c>
      <c r="K59" s="1"/>
      <c r="L59" s="1">
        <v>3</v>
      </c>
      <c r="M59" s="1">
        <f t="shared" si="0"/>
        <v>600</v>
      </c>
      <c r="N59" s="1" t="s">
        <v>72</v>
      </c>
      <c r="O59" s="1" t="s">
        <v>379</v>
      </c>
      <c r="P59" s="1" t="s">
        <v>380</v>
      </c>
      <c r="Q59" s="1" t="s">
        <v>381</v>
      </c>
      <c r="R59" s="1" t="s">
        <v>336</v>
      </c>
      <c r="S59" s="1" t="s">
        <v>121</v>
      </c>
      <c r="T59" s="1" t="s">
        <v>382</v>
      </c>
      <c r="U59" s="1" t="s">
        <v>16</v>
      </c>
      <c r="V59" s="1" t="s">
        <v>18</v>
      </c>
    </row>
    <row r="60" spans="1:22">
      <c r="A60" s="16" t="s">
        <v>644</v>
      </c>
      <c r="B60" s="16">
        <v>1</v>
      </c>
      <c r="C60" s="18">
        <v>55</v>
      </c>
      <c r="D60" s="21" t="s">
        <v>383</v>
      </c>
      <c r="E60" s="1" t="s">
        <v>107</v>
      </c>
      <c r="F60" s="1" t="s">
        <v>384</v>
      </c>
      <c r="G60" s="1" t="s">
        <v>631</v>
      </c>
      <c r="H60" s="1" t="s">
        <v>385</v>
      </c>
      <c r="I60" s="4" t="s">
        <v>634</v>
      </c>
      <c r="J60" s="1">
        <v>200</v>
      </c>
      <c r="K60" s="1"/>
      <c r="L60" s="1">
        <v>1</v>
      </c>
      <c r="M60" s="1">
        <f t="shared" si="0"/>
        <v>200</v>
      </c>
      <c r="N60" s="1" t="s">
        <v>72</v>
      </c>
      <c r="O60" s="1" t="s">
        <v>386</v>
      </c>
      <c r="P60" s="1" t="s">
        <v>387</v>
      </c>
      <c r="Q60" s="1" t="s">
        <v>388</v>
      </c>
      <c r="R60" s="1" t="s">
        <v>13</v>
      </c>
      <c r="S60" s="1" t="s">
        <v>389</v>
      </c>
      <c r="T60" s="1" t="s">
        <v>390</v>
      </c>
      <c r="U60" s="1" t="s">
        <v>94</v>
      </c>
      <c r="V60" s="1" t="s">
        <v>18</v>
      </c>
    </row>
    <row r="61" spans="1:22">
      <c r="A61" s="16" t="s">
        <v>644</v>
      </c>
      <c r="B61" s="16">
        <v>1</v>
      </c>
      <c r="C61" s="18">
        <v>56</v>
      </c>
      <c r="D61" s="21" t="s">
        <v>391</v>
      </c>
      <c r="E61" s="1" t="s">
        <v>107</v>
      </c>
      <c r="F61" s="1" t="s">
        <v>392</v>
      </c>
      <c r="G61" s="1" t="s">
        <v>631</v>
      </c>
      <c r="H61" s="1" t="s">
        <v>393</v>
      </c>
      <c r="I61" s="4" t="s">
        <v>634</v>
      </c>
      <c r="J61" s="1">
        <v>200</v>
      </c>
      <c r="K61" s="1"/>
      <c r="L61" s="1">
        <v>1</v>
      </c>
      <c r="M61" s="1">
        <f t="shared" si="0"/>
        <v>200</v>
      </c>
      <c r="N61" s="1" t="s">
        <v>72</v>
      </c>
      <c r="O61" s="1" t="s">
        <v>394</v>
      </c>
      <c r="P61" s="1" t="s">
        <v>395</v>
      </c>
      <c r="Q61" s="1" t="s">
        <v>396</v>
      </c>
      <c r="R61" s="1" t="s">
        <v>336</v>
      </c>
      <c r="S61" s="1" t="s">
        <v>397</v>
      </c>
      <c r="T61" s="1" t="s">
        <v>398</v>
      </c>
      <c r="U61" s="1" t="s">
        <v>16</v>
      </c>
      <c r="V61" s="1" t="s">
        <v>18</v>
      </c>
    </row>
    <row r="62" spans="1:22">
      <c r="A62" s="16" t="s">
        <v>644</v>
      </c>
      <c r="B62" s="16">
        <v>1</v>
      </c>
      <c r="C62" s="18">
        <v>57</v>
      </c>
      <c r="D62" s="21" t="s">
        <v>576</v>
      </c>
      <c r="E62" s="1" t="s">
        <v>107</v>
      </c>
      <c r="F62" s="1" t="s">
        <v>399</v>
      </c>
      <c r="G62" s="1" t="s">
        <v>631</v>
      </c>
      <c r="H62" s="1" t="s">
        <v>577</v>
      </c>
      <c r="I62" s="4" t="s">
        <v>634</v>
      </c>
      <c r="J62" s="1">
        <v>200</v>
      </c>
      <c r="K62" s="1"/>
      <c r="L62" s="1">
        <v>4</v>
      </c>
      <c r="M62" s="1">
        <f t="shared" si="0"/>
        <v>800</v>
      </c>
      <c r="N62" s="1" t="s">
        <v>72</v>
      </c>
      <c r="O62" s="1" t="s">
        <v>578</v>
      </c>
      <c r="P62" s="1" t="s">
        <v>400</v>
      </c>
      <c r="Q62" s="1" t="s">
        <v>578</v>
      </c>
      <c r="R62" s="1" t="s">
        <v>336</v>
      </c>
      <c r="S62" s="1" t="s">
        <v>121</v>
      </c>
      <c r="T62" s="1" t="s">
        <v>401</v>
      </c>
      <c r="U62" s="1" t="s">
        <v>16</v>
      </c>
      <c r="V62" s="1" t="s">
        <v>18</v>
      </c>
    </row>
    <row r="63" spans="1:22">
      <c r="A63" s="16" t="s">
        <v>644</v>
      </c>
      <c r="B63" s="16">
        <v>1</v>
      </c>
      <c r="C63" s="18">
        <v>58</v>
      </c>
      <c r="D63" s="21" t="s">
        <v>402</v>
      </c>
      <c r="E63" s="1" t="s">
        <v>107</v>
      </c>
      <c r="F63" s="1" t="s">
        <v>403</v>
      </c>
      <c r="G63" s="1" t="s">
        <v>631</v>
      </c>
      <c r="H63" s="1" t="s">
        <v>404</v>
      </c>
      <c r="I63" s="4" t="s">
        <v>634</v>
      </c>
      <c r="J63" s="1">
        <v>200</v>
      </c>
      <c r="K63" s="1"/>
      <c r="L63" s="1">
        <v>3</v>
      </c>
      <c r="M63" s="1">
        <f t="shared" si="0"/>
        <v>600</v>
      </c>
      <c r="N63" s="1" t="s">
        <v>10</v>
      </c>
      <c r="O63" s="1" t="s">
        <v>405</v>
      </c>
      <c r="P63" s="1" t="s">
        <v>406</v>
      </c>
      <c r="Q63" s="1" t="s">
        <v>405</v>
      </c>
      <c r="R63" s="1" t="s">
        <v>336</v>
      </c>
      <c r="S63" s="1" t="s">
        <v>389</v>
      </c>
      <c r="T63" s="1" t="s">
        <v>407</v>
      </c>
      <c r="U63" s="1" t="s">
        <v>16</v>
      </c>
      <c r="V63" s="1" t="s">
        <v>18</v>
      </c>
    </row>
    <row r="64" spans="1:22">
      <c r="A64" s="16" t="s">
        <v>644</v>
      </c>
      <c r="B64" s="16">
        <v>1</v>
      </c>
      <c r="C64" s="18">
        <v>59</v>
      </c>
      <c r="D64" s="21" t="s">
        <v>408</v>
      </c>
      <c r="E64" s="1" t="s">
        <v>107</v>
      </c>
      <c r="F64" s="1" t="s">
        <v>100</v>
      </c>
      <c r="G64" s="1" t="s">
        <v>631</v>
      </c>
      <c r="H64" s="1" t="s">
        <v>409</v>
      </c>
      <c r="I64" s="4" t="s">
        <v>634</v>
      </c>
      <c r="J64" s="1">
        <v>200</v>
      </c>
      <c r="K64" s="1"/>
      <c r="L64" s="1">
        <v>27</v>
      </c>
      <c r="M64" s="1">
        <f t="shared" si="0"/>
        <v>5400</v>
      </c>
      <c r="N64" s="1" t="s">
        <v>72</v>
      </c>
      <c r="O64" s="1" t="s">
        <v>410</v>
      </c>
      <c r="P64" s="1" t="s">
        <v>411</v>
      </c>
      <c r="Q64" s="1" t="s">
        <v>412</v>
      </c>
      <c r="R64" s="1" t="s">
        <v>336</v>
      </c>
      <c r="S64" s="1" t="s">
        <v>413</v>
      </c>
      <c r="T64" s="1" t="s">
        <v>414</v>
      </c>
      <c r="U64" s="1" t="s">
        <v>16</v>
      </c>
      <c r="V64" s="1" t="s">
        <v>18</v>
      </c>
    </row>
    <row r="65" spans="1:22">
      <c r="A65" s="16" t="s">
        <v>644</v>
      </c>
      <c r="B65" s="16">
        <v>1</v>
      </c>
      <c r="C65" s="18">
        <v>60</v>
      </c>
      <c r="D65" s="21" t="s">
        <v>415</v>
      </c>
      <c r="E65" s="1" t="s">
        <v>107</v>
      </c>
      <c r="F65" s="1" t="s">
        <v>416</v>
      </c>
      <c r="G65" s="1" t="s">
        <v>631</v>
      </c>
      <c r="H65" s="1" t="s">
        <v>417</v>
      </c>
      <c r="I65" s="4" t="s">
        <v>634</v>
      </c>
      <c r="J65" s="1">
        <v>200</v>
      </c>
      <c r="K65" s="1"/>
      <c r="L65" s="1">
        <v>1</v>
      </c>
      <c r="M65" s="1">
        <f t="shared" si="0"/>
        <v>200</v>
      </c>
      <c r="N65" s="1" t="s">
        <v>72</v>
      </c>
      <c r="O65" s="1" t="s">
        <v>418</v>
      </c>
      <c r="P65" s="1" t="s">
        <v>419</v>
      </c>
      <c r="Q65" s="1" t="s">
        <v>420</v>
      </c>
      <c r="R65" s="1" t="s">
        <v>13</v>
      </c>
      <c r="S65" s="1" t="s">
        <v>121</v>
      </c>
      <c r="T65" s="1" t="s">
        <v>421</v>
      </c>
      <c r="U65" s="1" t="s">
        <v>94</v>
      </c>
      <c r="V65" s="1" t="s">
        <v>18</v>
      </c>
    </row>
    <row r="66" spans="1:22">
      <c r="A66" s="16" t="s">
        <v>644</v>
      </c>
      <c r="B66" s="16">
        <v>1</v>
      </c>
      <c r="C66" s="18">
        <v>61</v>
      </c>
      <c r="D66" s="21" t="s">
        <v>579</v>
      </c>
      <c r="E66" s="1" t="s">
        <v>107</v>
      </c>
      <c r="F66" s="1" t="s">
        <v>422</v>
      </c>
      <c r="G66" s="1" t="s">
        <v>631</v>
      </c>
      <c r="H66" s="1" t="s">
        <v>580</v>
      </c>
      <c r="I66" s="4" t="s">
        <v>634</v>
      </c>
      <c r="J66" s="1">
        <v>200</v>
      </c>
      <c r="K66" s="1"/>
      <c r="L66" s="1">
        <v>1</v>
      </c>
      <c r="M66" s="1">
        <f t="shared" si="0"/>
        <v>200</v>
      </c>
      <c r="N66" s="1" t="s">
        <v>72</v>
      </c>
      <c r="O66" s="1" t="s">
        <v>581</v>
      </c>
      <c r="P66" s="1" t="s">
        <v>423</v>
      </c>
      <c r="Q66" s="1" t="s">
        <v>581</v>
      </c>
      <c r="R66" s="1" t="s">
        <v>336</v>
      </c>
      <c r="S66" s="1" t="s">
        <v>121</v>
      </c>
      <c r="T66" s="1" t="s">
        <v>424</v>
      </c>
      <c r="U66" s="1" t="s">
        <v>16</v>
      </c>
      <c r="V66" s="1" t="s">
        <v>18</v>
      </c>
    </row>
    <row r="67" spans="1:22">
      <c r="A67" s="16" t="s">
        <v>644</v>
      </c>
      <c r="B67" s="16">
        <v>1</v>
      </c>
      <c r="C67" s="18">
        <v>62</v>
      </c>
      <c r="D67" s="21" t="s">
        <v>425</v>
      </c>
      <c r="E67" s="1" t="s">
        <v>99</v>
      </c>
      <c r="F67" s="1" t="s">
        <v>426</v>
      </c>
      <c r="G67" s="1" t="s">
        <v>631</v>
      </c>
      <c r="H67" s="1" t="s">
        <v>427</v>
      </c>
      <c r="I67" s="4" t="s">
        <v>634</v>
      </c>
      <c r="J67" s="1">
        <v>200</v>
      </c>
      <c r="K67" s="1"/>
      <c r="L67" s="1">
        <v>1</v>
      </c>
      <c r="M67" s="1">
        <f t="shared" si="0"/>
        <v>200</v>
      </c>
      <c r="N67" s="1" t="s">
        <v>10</v>
      </c>
      <c r="O67" s="1" t="s">
        <v>428</v>
      </c>
      <c r="P67" s="1" t="s">
        <v>429</v>
      </c>
      <c r="Q67" s="1" t="s">
        <v>428</v>
      </c>
      <c r="R67" s="1" t="s">
        <v>430</v>
      </c>
      <c r="S67" s="1" t="s">
        <v>431</v>
      </c>
      <c r="T67" s="1" t="s">
        <v>432</v>
      </c>
      <c r="U67" s="1" t="s">
        <v>16</v>
      </c>
      <c r="V67" s="1" t="s">
        <v>18</v>
      </c>
    </row>
    <row r="68" spans="1:22">
      <c r="A68" s="16" t="s">
        <v>644</v>
      </c>
      <c r="B68" s="16">
        <v>1</v>
      </c>
      <c r="C68" s="18">
        <v>63</v>
      </c>
      <c r="D68" s="21" t="s">
        <v>433</v>
      </c>
      <c r="E68" s="1" t="s">
        <v>107</v>
      </c>
      <c r="F68" s="1" t="s">
        <v>434</v>
      </c>
      <c r="G68" s="1" t="s">
        <v>631</v>
      </c>
      <c r="H68" s="1" t="s">
        <v>435</v>
      </c>
      <c r="I68" s="4" t="s">
        <v>634</v>
      </c>
      <c r="J68" s="1">
        <v>200</v>
      </c>
      <c r="K68" s="1"/>
      <c r="L68" s="1">
        <v>1</v>
      </c>
      <c r="M68" s="1">
        <f t="shared" si="0"/>
        <v>200</v>
      </c>
      <c r="N68" s="1" t="s">
        <v>10</v>
      </c>
      <c r="O68" s="1" t="s">
        <v>436</v>
      </c>
      <c r="P68" s="1" t="s">
        <v>437</v>
      </c>
      <c r="Q68" s="1" t="s">
        <v>436</v>
      </c>
      <c r="R68" s="1" t="s">
        <v>13</v>
      </c>
      <c r="S68" s="1" t="s">
        <v>389</v>
      </c>
      <c r="T68" s="1" t="s">
        <v>438</v>
      </c>
      <c r="U68" s="1" t="s">
        <v>94</v>
      </c>
      <c r="V68" s="1" t="s">
        <v>18</v>
      </c>
    </row>
    <row r="69" spans="1:22">
      <c r="A69" s="16" t="s">
        <v>644</v>
      </c>
      <c r="B69" s="16">
        <v>1</v>
      </c>
      <c r="C69" s="18">
        <v>64</v>
      </c>
      <c r="D69" s="21" t="s">
        <v>439</v>
      </c>
      <c r="E69" s="1" t="s">
        <v>99</v>
      </c>
      <c r="F69" s="1" t="s">
        <v>440</v>
      </c>
      <c r="G69" s="1" t="s">
        <v>631</v>
      </c>
      <c r="H69" s="1" t="s">
        <v>441</v>
      </c>
      <c r="I69" s="4" t="s">
        <v>634</v>
      </c>
      <c r="J69" s="1">
        <v>200</v>
      </c>
      <c r="K69" s="1"/>
      <c r="L69" s="1">
        <v>7</v>
      </c>
      <c r="M69" s="1">
        <f t="shared" si="0"/>
        <v>1400</v>
      </c>
      <c r="N69" s="1" t="s">
        <v>10</v>
      </c>
      <c r="O69" s="1" t="s">
        <v>442</v>
      </c>
      <c r="P69" s="1" t="s">
        <v>443</v>
      </c>
      <c r="Q69" s="1" t="s">
        <v>442</v>
      </c>
      <c r="R69" s="1" t="s">
        <v>444</v>
      </c>
      <c r="S69" s="1" t="s">
        <v>445</v>
      </c>
      <c r="T69" s="1" t="s">
        <v>446</v>
      </c>
      <c r="U69" s="1" t="s">
        <v>16</v>
      </c>
      <c r="V69" s="1" t="s">
        <v>18</v>
      </c>
    </row>
    <row r="70" spans="1:22">
      <c r="A70" s="16" t="s">
        <v>644</v>
      </c>
      <c r="B70" s="16">
        <v>1</v>
      </c>
      <c r="C70" s="18">
        <v>65</v>
      </c>
      <c r="D70" s="21" t="s">
        <v>447</v>
      </c>
      <c r="E70" s="1" t="s">
        <v>99</v>
      </c>
      <c r="F70" s="1" t="s">
        <v>448</v>
      </c>
      <c r="G70" s="1" t="s">
        <v>631</v>
      </c>
      <c r="H70" s="1" t="s">
        <v>449</v>
      </c>
      <c r="I70" s="4" t="s">
        <v>634</v>
      </c>
      <c r="J70" s="1">
        <v>200</v>
      </c>
      <c r="K70" s="1"/>
      <c r="L70" s="1">
        <v>3</v>
      </c>
      <c r="M70" s="1">
        <f t="shared" si="0"/>
        <v>600</v>
      </c>
      <c r="N70" s="1" t="s">
        <v>10</v>
      </c>
      <c r="O70" s="1" t="s">
        <v>450</v>
      </c>
      <c r="P70" s="1" t="s">
        <v>451</v>
      </c>
      <c r="Q70" s="1" t="s">
        <v>450</v>
      </c>
      <c r="R70" s="1" t="s">
        <v>452</v>
      </c>
      <c r="S70" s="1" t="s">
        <v>453</v>
      </c>
      <c r="T70" s="1" t="s">
        <v>454</v>
      </c>
      <c r="U70" s="1" t="s">
        <v>16</v>
      </c>
      <c r="V70" s="1" t="s">
        <v>18</v>
      </c>
    </row>
    <row r="71" spans="1:22">
      <c r="A71" s="16" t="s">
        <v>644</v>
      </c>
      <c r="B71" s="16">
        <v>1</v>
      </c>
      <c r="C71" s="18">
        <v>66</v>
      </c>
      <c r="D71" s="21" t="s">
        <v>455</v>
      </c>
      <c r="E71" s="1" t="s">
        <v>456</v>
      </c>
      <c r="F71" s="1" t="s">
        <v>457</v>
      </c>
      <c r="G71" s="1" t="s">
        <v>631</v>
      </c>
      <c r="H71" s="1" t="s">
        <v>458</v>
      </c>
      <c r="I71" s="4" t="s">
        <v>634</v>
      </c>
      <c r="J71" s="1">
        <v>200</v>
      </c>
      <c r="K71" s="1"/>
      <c r="L71" s="1">
        <v>1</v>
      </c>
      <c r="M71" s="1">
        <f t="shared" ref="M87" si="1">J71*L71</f>
        <v>200</v>
      </c>
      <c r="N71" s="1" t="s">
        <v>72</v>
      </c>
      <c r="O71" s="1" t="s">
        <v>459</v>
      </c>
      <c r="P71" s="1" t="s">
        <v>460</v>
      </c>
      <c r="Q71" s="1" t="s">
        <v>461</v>
      </c>
      <c r="R71" s="1" t="s">
        <v>430</v>
      </c>
      <c r="S71" s="1" t="s">
        <v>462</v>
      </c>
      <c r="T71" s="1" t="s">
        <v>463</v>
      </c>
      <c r="U71" s="1" t="s">
        <v>16</v>
      </c>
      <c r="V71" s="1" t="s">
        <v>18</v>
      </c>
    </row>
    <row r="72" spans="1:22">
      <c r="A72" s="16" t="s">
        <v>644</v>
      </c>
      <c r="B72" s="16">
        <v>1</v>
      </c>
      <c r="C72" s="18">
        <v>67</v>
      </c>
      <c r="D72" s="21" t="s">
        <v>464</v>
      </c>
      <c r="E72" s="1" t="s">
        <v>7</v>
      </c>
      <c r="F72" s="1" t="s">
        <v>465</v>
      </c>
      <c r="G72" s="1" t="s">
        <v>631</v>
      </c>
      <c r="H72" s="1" t="s">
        <v>466</v>
      </c>
      <c r="I72" s="4" t="s">
        <v>634</v>
      </c>
      <c r="J72" s="1">
        <v>200</v>
      </c>
      <c r="K72" s="1"/>
      <c r="L72" s="1">
        <v>1</v>
      </c>
      <c r="M72" s="1">
        <f t="shared" si="1"/>
        <v>200</v>
      </c>
      <c r="N72" s="1" t="s">
        <v>72</v>
      </c>
      <c r="O72" s="1" t="s">
        <v>467</v>
      </c>
      <c r="P72" s="1" t="s">
        <v>468</v>
      </c>
      <c r="Q72" s="1" t="s">
        <v>469</v>
      </c>
      <c r="R72" s="1" t="s">
        <v>13</v>
      </c>
      <c r="S72" s="1" t="s">
        <v>470</v>
      </c>
      <c r="T72" s="1" t="s">
        <v>471</v>
      </c>
      <c r="U72" s="1" t="s">
        <v>94</v>
      </c>
      <c r="V72" s="1" t="s">
        <v>18</v>
      </c>
    </row>
    <row r="73" spans="1:22">
      <c r="A73" s="16" t="s">
        <v>644</v>
      </c>
      <c r="B73" s="16">
        <v>1</v>
      </c>
      <c r="C73" s="18">
        <v>68</v>
      </c>
      <c r="D73" s="26">
        <v>434153017835</v>
      </c>
      <c r="E73" s="1" t="s">
        <v>473</v>
      </c>
      <c r="F73" s="1" t="s">
        <v>474</v>
      </c>
      <c r="G73" s="1" t="s">
        <v>631</v>
      </c>
      <c r="H73" s="1" t="s">
        <v>475</v>
      </c>
      <c r="I73" s="4" t="s">
        <v>634</v>
      </c>
      <c r="J73" s="1">
        <v>200</v>
      </c>
      <c r="K73" s="1"/>
      <c r="L73" s="1">
        <v>1</v>
      </c>
      <c r="M73" s="1">
        <f t="shared" si="1"/>
        <v>200</v>
      </c>
      <c r="N73" s="1" t="s">
        <v>72</v>
      </c>
      <c r="O73" s="1" t="s">
        <v>476</v>
      </c>
      <c r="P73" s="1" t="s">
        <v>477</v>
      </c>
      <c r="Q73" s="1" t="s">
        <v>472</v>
      </c>
      <c r="R73" s="1" t="s">
        <v>478</v>
      </c>
      <c r="S73" s="1" t="s">
        <v>479</v>
      </c>
      <c r="T73" s="1" t="s">
        <v>480</v>
      </c>
      <c r="U73" s="1" t="s">
        <v>94</v>
      </c>
      <c r="V73" s="1" t="s">
        <v>18</v>
      </c>
    </row>
    <row r="74" spans="1:22">
      <c r="A74" s="16" t="s">
        <v>644</v>
      </c>
      <c r="B74" s="16">
        <v>1</v>
      </c>
      <c r="C74" s="18">
        <v>69</v>
      </c>
      <c r="D74" s="21" t="s">
        <v>481</v>
      </c>
      <c r="E74" s="1" t="s">
        <v>107</v>
      </c>
      <c r="F74" s="1" t="s">
        <v>482</v>
      </c>
      <c r="G74" s="1" t="s">
        <v>631</v>
      </c>
      <c r="H74" s="1" t="s">
        <v>483</v>
      </c>
      <c r="I74" s="4" t="s">
        <v>634</v>
      </c>
      <c r="J74" s="1">
        <v>200</v>
      </c>
      <c r="K74" s="1"/>
      <c r="L74" s="1">
        <v>1</v>
      </c>
      <c r="M74" s="1">
        <f t="shared" si="1"/>
        <v>200</v>
      </c>
      <c r="N74" s="1" t="s">
        <v>72</v>
      </c>
      <c r="O74" s="1" t="s">
        <v>484</v>
      </c>
      <c r="P74" s="1" t="s">
        <v>485</v>
      </c>
      <c r="Q74" s="1" t="s">
        <v>481</v>
      </c>
      <c r="R74" s="1" t="s">
        <v>82</v>
      </c>
      <c r="S74" s="1" t="s">
        <v>486</v>
      </c>
      <c r="T74" s="1" t="s">
        <v>487</v>
      </c>
      <c r="U74" s="1" t="s">
        <v>94</v>
      </c>
      <c r="V74" s="1" t="s">
        <v>18</v>
      </c>
    </row>
    <row r="75" spans="1:22">
      <c r="A75" s="16" t="s">
        <v>644</v>
      </c>
      <c r="B75" s="16">
        <v>1</v>
      </c>
      <c r="C75" s="18">
        <v>70</v>
      </c>
      <c r="D75" s="21" t="s">
        <v>489</v>
      </c>
      <c r="E75" s="1" t="s">
        <v>20</v>
      </c>
      <c r="F75" s="1" t="s">
        <v>488</v>
      </c>
      <c r="G75" s="4" t="s">
        <v>632</v>
      </c>
      <c r="H75" s="1" t="s">
        <v>17</v>
      </c>
      <c r="I75" s="4" t="s">
        <v>634</v>
      </c>
      <c r="J75" s="1">
        <v>200</v>
      </c>
      <c r="K75" s="1"/>
      <c r="L75" s="1">
        <v>1</v>
      </c>
      <c r="M75" s="1">
        <f t="shared" si="1"/>
        <v>200</v>
      </c>
      <c r="N75" s="1"/>
      <c r="O75" t="s">
        <v>617</v>
      </c>
      <c r="P75" s="1" t="s">
        <v>488</v>
      </c>
      <c r="Q75" s="1" t="s">
        <v>489</v>
      </c>
      <c r="R75" s="1" t="s">
        <v>16</v>
      </c>
      <c r="S75" s="1" t="s">
        <v>617</v>
      </c>
      <c r="T75" s="1" t="s">
        <v>27</v>
      </c>
      <c r="U75" s="1"/>
      <c r="V75" s="1" t="s">
        <v>17</v>
      </c>
    </row>
    <row r="76" spans="1:22">
      <c r="A76" s="16" t="s">
        <v>644</v>
      </c>
      <c r="B76" s="16">
        <v>1</v>
      </c>
      <c r="C76" s="18">
        <v>71</v>
      </c>
      <c r="D76" s="33" t="s">
        <v>646</v>
      </c>
      <c r="E76" s="1" t="s">
        <v>20</v>
      </c>
      <c r="F76" s="4" t="s">
        <v>647</v>
      </c>
      <c r="G76" s="1" t="s">
        <v>631</v>
      </c>
      <c r="H76" s="1" t="s">
        <v>490</v>
      </c>
      <c r="I76" s="4" t="s">
        <v>634</v>
      </c>
      <c r="J76" s="1">
        <v>200</v>
      </c>
      <c r="K76" s="1"/>
      <c r="L76" s="1">
        <v>1</v>
      </c>
      <c r="M76" s="1">
        <f t="shared" si="1"/>
        <v>200</v>
      </c>
      <c r="N76" s="1" t="s">
        <v>491</v>
      </c>
      <c r="O76" s="1" t="s">
        <v>492</v>
      </c>
      <c r="P76" s="1" t="s">
        <v>493</v>
      </c>
      <c r="Q76" s="1"/>
      <c r="R76" s="1" t="s">
        <v>494</v>
      </c>
      <c r="S76" s="1"/>
      <c r="T76" s="1" t="s">
        <v>495</v>
      </c>
      <c r="U76" s="1" t="s">
        <v>16</v>
      </c>
      <c r="V76" s="1" t="s">
        <v>18</v>
      </c>
    </row>
    <row r="77" spans="1:22">
      <c r="A77" s="16" t="s">
        <v>644</v>
      </c>
      <c r="B77" s="16">
        <v>1</v>
      </c>
      <c r="C77" s="18">
        <v>72</v>
      </c>
      <c r="D77" s="21" t="s">
        <v>496</v>
      </c>
      <c r="E77" s="1" t="s">
        <v>497</v>
      </c>
      <c r="F77" s="1" t="s">
        <v>498</v>
      </c>
      <c r="G77" s="1" t="s">
        <v>631</v>
      </c>
      <c r="H77" s="1" t="s">
        <v>499</v>
      </c>
      <c r="I77" s="4" t="s">
        <v>634</v>
      </c>
      <c r="J77" s="1">
        <v>200</v>
      </c>
      <c r="K77" s="1"/>
      <c r="L77" s="1">
        <v>1</v>
      </c>
      <c r="M77" s="1">
        <f t="shared" si="1"/>
        <v>200</v>
      </c>
      <c r="N77" s="1" t="s">
        <v>491</v>
      </c>
      <c r="O77" s="1" t="s">
        <v>500</v>
      </c>
      <c r="P77" s="1" t="s">
        <v>501</v>
      </c>
      <c r="Q77" s="1" t="s">
        <v>496</v>
      </c>
      <c r="R77" s="1" t="s">
        <v>158</v>
      </c>
      <c r="S77" s="1" t="s">
        <v>502</v>
      </c>
      <c r="T77" s="1" t="s">
        <v>503</v>
      </c>
      <c r="U77" s="1" t="s">
        <v>16</v>
      </c>
      <c r="V77" s="1" t="s">
        <v>18</v>
      </c>
    </row>
    <row r="78" spans="1:22">
      <c r="A78" s="16" t="s">
        <v>644</v>
      </c>
      <c r="B78" s="16">
        <v>1</v>
      </c>
      <c r="C78" s="18">
        <v>73</v>
      </c>
      <c r="D78" s="21" t="s">
        <v>504</v>
      </c>
      <c r="E78" s="1" t="s">
        <v>20</v>
      </c>
      <c r="F78" s="1" t="s">
        <v>505</v>
      </c>
      <c r="G78" s="1" t="s">
        <v>631</v>
      </c>
      <c r="H78" s="1" t="s">
        <v>490</v>
      </c>
      <c r="I78" s="4" t="s">
        <v>634</v>
      </c>
      <c r="J78" s="1">
        <v>200</v>
      </c>
      <c r="K78" s="1"/>
      <c r="L78" s="1">
        <v>1</v>
      </c>
      <c r="M78" s="1">
        <f t="shared" si="1"/>
        <v>200</v>
      </c>
      <c r="N78" s="1" t="s">
        <v>491</v>
      </c>
      <c r="O78" s="1" t="s">
        <v>506</v>
      </c>
      <c r="P78" s="1" t="s">
        <v>507</v>
      </c>
      <c r="Q78" s="1" t="s">
        <v>504</v>
      </c>
      <c r="R78" s="1" t="s">
        <v>494</v>
      </c>
      <c r="S78" s="1" t="s">
        <v>508</v>
      </c>
      <c r="T78" s="1" t="s">
        <v>509</v>
      </c>
      <c r="U78" s="1" t="s">
        <v>16</v>
      </c>
      <c r="V78" s="1" t="s">
        <v>18</v>
      </c>
    </row>
    <row r="79" spans="1:22">
      <c r="A79" s="16" t="s">
        <v>644</v>
      </c>
      <c r="B79" s="16">
        <v>1</v>
      </c>
      <c r="C79" s="18">
        <v>74</v>
      </c>
      <c r="D79" s="21" t="s">
        <v>510</v>
      </c>
      <c r="E79" s="1" t="s">
        <v>20</v>
      </c>
      <c r="F79" s="1" t="s">
        <v>511</v>
      </c>
      <c r="G79" s="1" t="s">
        <v>631</v>
      </c>
      <c r="H79" s="1" t="s">
        <v>490</v>
      </c>
      <c r="I79" s="4" t="s">
        <v>634</v>
      </c>
      <c r="J79" s="1">
        <v>200</v>
      </c>
      <c r="K79" s="1"/>
      <c r="L79" s="1">
        <v>2</v>
      </c>
      <c r="M79" s="1">
        <f t="shared" si="1"/>
        <v>400</v>
      </c>
      <c r="N79" s="1" t="s">
        <v>10</v>
      </c>
      <c r="O79" s="1" t="s">
        <v>512</v>
      </c>
      <c r="P79" s="1" t="s">
        <v>513</v>
      </c>
      <c r="Q79" s="1" t="s">
        <v>512</v>
      </c>
      <c r="R79" s="1" t="s">
        <v>514</v>
      </c>
      <c r="S79" s="1" t="s">
        <v>515</v>
      </c>
      <c r="T79" s="1" t="s">
        <v>516</v>
      </c>
      <c r="U79" s="1" t="s">
        <v>16</v>
      </c>
      <c r="V79" s="1" t="s">
        <v>18</v>
      </c>
    </row>
    <row r="80" spans="1:22">
      <c r="A80" s="16" t="s">
        <v>644</v>
      </c>
      <c r="B80" s="16">
        <v>1</v>
      </c>
      <c r="C80" s="18">
        <v>75</v>
      </c>
      <c r="D80" s="21" t="s">
        <v>517</v>
      </c>
      <c r="E80" s="1" t="s">
        <v>20</v>
      </c>
      <c r="F80" s="1" t="s">
        <v>518</v>
      </c>
      <c r="G80" s="1" t="s">
        <v>631</v>
      </c>
      <c r="H80" s="1" t="s">
        <v>519</v>
      </c>
      <c r="I80" s="4" t="s">
        <v>634</v>
      </c>
      <c r="J80" s="1">
        <v>200</v>
      </c>
      <c r="K80" s="1"/>
      <c r="L80" s="1">
        <v>1</v>
      </c>
      <c r="M80" s="1">
        <f t="shared" si="1"/>
        <v>200</v>
      </c>
      <c r="N80" s="1" t="s">
        <v>72</v>
      </c>
      <c r="O80" s="1" t="s">
        <v>520</v>
      </c>
      <c r="P80" s="1" t="s">
        <v>521</v>
      </c>
      <c r="Q80" s="1" t="s">
        <v>522</v>
      </c>
      <c r="R80" s="1" t="s">
        <v>374</v>
      </c>
      <c r="S80" s="1" t="s">
        <v>523</v>
      </c>
      <c r="T80" s="1" t="s">
        <v>524</v>
      </c>
      <c r="U80" s="1" t="s">
        <v>16</v>
      </c>
      <c r="V80" s="1" t="s">
        <v>18</v>
      </c>
    </row>
    <row r="81" spans="1:22">
      <c r="A81" s="16" t="s">
        <v>644</v>
      </c>
      <c r="B81" s="16">
        <v>1</v>
      </c>
      <c r="C81" s="18">
        <v>76</v>
      </c>
      <c r="D81" s="21" t="s">
        <v>525</v>
      </c>
      <c r="E81" s="1" t="s">
        <v>20</v>
      </c>
      <c r="F81" s="1" t="s">
        <v>526</v>
      </c>
      <c r="G81" s="1" t="s">
        <v>631</v>
      </c>
      <c r="H81" s="1" t="s">
        <v>490</v>
      </c>
      <c r="I81" s="4" t="s">
        <v>634</v>
      </c>
      <c r="J81" s="1">
        <v>200</v>
      </c>
      <c r="K81" s="1"/>
      <c r="L81" s="1">
        <v>2</v>
      </c>
      <c r="M81" s="1">
        <f t="shared" si="1"/>
        <v>400</v>
      </c>
      <c r="N81" s="1" t="s">
        <v>72</v>
      </c>
      <c r="O81" s="1" t="s">
        <v>527</v>
      </c>
      <c r="P81" s="1" t="s">
        <v>528</v>
      </c>
      <c r="Q81" s="1" t="s">
        <v>529</v>
      </c>
      <c r="R81" s="1" t="s">
        <v>494</v>
      </c>
      <c r="S81" s="1" t="s">
        <v>530</v>
      </c>
      <c r="T81" s="1" t="s">
        <v>531</v>
      </c>
      <c r="U81" s="1" t="s">
        <v>16</v>
      </c>
      <c r="V81" s="1" t="s">
        <v>18</v>
      </c>
    </row>
    <row r="82" spans="1:22">
      <c r="A82" s="16" t="s">
        <v>644</v>
      </c>
      <c r="B82" s="16">
        <v>1</v>
      </c>
      <c r="C82" s="18">
        <v>77</v>
      </c>
      <c r="D82" s="21" t="s">
        <v>532</v>
      </c>
      <c r="E82" s="1" t="s">
        <v>20</v>
      </c>
      <c r="F82" s="1" t="s">
        <v>533</v>
      </c>
      <c r="G82" s="1" t="s">
        <v>631</v>
      </c>
      <c r="H82" s="1" t="s">
        <v>534</v>
      </c>
      <c r="I82" s="4" t="s">
        <v>634</v>
      </c>
      <c r="J82" s="1">
        <v>200</v>
      </c>
      <c r="K82" s="1"/>
      <c r="L82" s="1">
        <v>1</v>
      </c>
      <c r="M82" s="1">
        <f t="shared" si="1"/>
        <v>200</v>
      </c>
      <c r="N82" s="1" t="s">
        <v>72</v>
      </c>
      <c r="O82" s="1" t="s">
        <v>535</v>
      </c>
      <c r="P82" s="1" t="s">
        <v>536</v>
      </c>
      <c r="Q82" s="1" t="s">
        <v>537</v>
      </c>
      <c r="R82" s="1" t="s">
        <v>538</v>
      </c>
      <c r="S82" s="1" t="s">
        <v>539</v>
      </c>
      <c r="T82" s="1" t="s">
        <v>540</v>
      </c>
      <c r="U82" s="1" t="s">
        <v>16</v>
      </c>
      <c r="V82" s="1" t="s">
        <v>18</v>
      </c>
    </row>
    <row r="83" spans="1:22">
      <c r="A83" s="16" t="s">
        <v>644</v>
      </c>
      <c r="B83" s="16">
        <v>1</v>
      </c>
      <c r="C83" s="18">
        <v>78</v>
      </c>
      <c r="D83" s="21" t="s">
        <v>541</v>
      </c>
      <c r="E83" s="1" t="s">
        <v>542</v>
      </c>
      <c r="F83" s="1" t="s">
        <v>543</v>
      </c>
      <c r="G83" s="1" t="s">
        <v>631</v>
      </c>
      <c r="H83" s="1" t="s">
        <v>544</v>
      </c>
      <c r="I83" s="4" t="s">
        <v>634</v>
      </c>
      <c r="J83" s="1">
        <v>200</v>
      </c>
      <c r="K83" s="1"/>
      <c r="L83" s="1">
        <v>1</v>
      </c>
      <c r="M83" s="1">
        <f t="shared" si="1"/>
        <v>200</v>
      </c>
      <c r="N83" s="1" t="s">
        <v>72</v>
      </c>
      <c r="O83" s="1" t="s">
        <v>545</v>
      </c>
      <c r="P83" s="1" t="s">
        <v>546</v>
      </c>
      <c r="Q83" s="1" t="s">
        <v>541</v>
      </c>
      <c r="R83" s="1" t="s">
        <v>336</v>
      </c>
      <c r="S83" s="1" t="s">
        <v>547</v>
      </c>
      <c r="T83" s="1" t="s">
        <v>548</v>
      </c>
      <c r="U83" s="1" t="s">
        <v>94</v>
      </c>
      <c r="V83" s="1" t="s">
        <v>18</v>
      </c>
    </row>
    <row r="84" spans="1:22">
      <c r="A84" s="16" t="s">
        <v>644</v>
      </c>
      <c r="B84" s="16">
        <v>1</v>
      </c>
      <c r="C84" s="18">
        <v>79</v>
      </c>
      <c r="D84" s="21" t="s">
        <v>549</v>
      </c>
      <c r="E84" s="1" t="s">
        <v>550</v>
      </c>
      <c r="F84" s="1" t="s">
        <v>551</v>
      </c>
      <c r="G84" s="1" t="s">
        <v>631</v>
      </c>
      <c r="H84" t="s">
        <v>552</v>
      </c>
      <c r="I84" t="s">
        <v>634</v>
      </c>
      <c r="J84" s="1">
        <v>200</v>
      </c>
      <c r="K84" s="1"/>
      <c r="L84" s="1">
        <v>1</v>
      </c>
      <c r="M84" s="1">
        <f t="shared" si="1"/>
        <v>200</v>
      </c>
      <c r="N84" s="1" t="s">
        <v>72</v>
      </c>
      <c r="O84" s="1" t="s">
        <v>553</v>
      </c>
      <c r="P84" s="1" t="s">
        <v>554</v>
      </c>
      <c r="Q84" s="1" t="s">
        <v>549</v>
      </c>
      <c r="R84" s="1" t="s">
        <v>305</v>
      </c>
      <c r="S84" s="1" t="s">
        <v>555</v>
      </c>
      <c r="T84" s="1" t="s">
        <v>556</v>
      </c>
      <c r="U84" s="1" t="s">
        <v>16</v>
      </c>
      <c r="V84" s="1" t="s">
        <v>18</v>
      </c>
    </row>
    <row r="85" spans="1:22">
      <c r="A85" s="16" t="s">
        <v>644</v>
      </c>
      <c r="B85" s="16">
        <v>1</v>
      </c>
      <c r="C85" s="18">
        <v>80</v>
      </c>
      <c r="D85" s="21" t="s">
        <v>557</v>
      </c>
      <c r="E85" s="1" t="s">
        <v>558</v>
      </c>
      <c r="F85" s="1" t="s">
        <v>543</v>
      </c>
      <c r="G85" s="1" t="s">
        <v>631</v>
      </c>
      <c r="H85" t="s">
        <v>559</v>
      </c>
      <c r="I85" t="s">
        <v>634</v>
      </c>
      <c r="J85" s="1">
        <v>200</v>
      </c>
      <c r="K85" s="1"/>
      <c r="L85" s="1">
        <v>1</v>
      </c>
      <c r="M85" s="1">
        <f t="shared" si="1"/>
        <v>200</v>
      </c>
      <c r="N85" s="1" t="s">
        <v>72</v>
      </c>
      <c r="O85" s="1" t="s">
        <v>560</v>
      </c>
      <c r="P85" s="1" t="s">
        <v>561</v>
      </c>
      <c r="Q85" s="1" t="s">
        <v>562</v>
      </c>
      <c r="R85" s="1" t="s">
        <v>563</v>
      </c>
      <c r="S85" s="1" t="s">
        <v>564</v>
      </c>
      <c r="T85" s="1" t="s">
        <v>565</v>
      </c>
      <c r="U85" s="1" t="s">
        <v>16</v>
      </c>
      <c r="V85" s="1" t="s">
        <v>18</v>
      </c>
    </row>
    <row r="86" spans="1:22">
      <c r="U86" s="1" t="s">
        <v>16</v>
      </c>
      <c r="V86" s="1" t="s">
        <v>18</v>
      </c>
    </row>
    <row r="87" spans="1:22">
      <c r="A87" s="16" t="s">
        <v>645</v>
      </c>
      <c r="B87" s="16">
        <v>0</v>
      </c>
      <c r="C87" s="18">
        <v>81</v>
      </c>
      <c r="D87" s="21" t="s">
        <v>587</v>
      </c>
      <c r="E87" s="1" t="s">
        <v>585</v>
      </c>
      <c r="F87" s="1" t="s">
        <v>586</v>
      </c>
      <c r="G87" s="1" t="s">
        <v>585</v>
      </c>
      <c r="H87" s="1"/>
      <c r="I87" s="4" t="s">
        <v>634</v>
      </c>
      <c r="J87" s="1">
        <v>200</v>
      </c>
      <c r="K87" s="1"/>
      <c r="L87" s="1">
        <v>1</v>
      </c>
      <c r="M87" s="1">
        <f t="shared" si="1"/>
        <v>200</v>
      </c>
      <c r="N87" s="1"/>
      <c r="O87" s="1" t="s">
        <v>585</v>
      </c>
      <c r="P87" s="1"/>
      <c r="Q87" s="1"/>
      <c r="R87" s="1"/>
      <c r="S87" s="1" t="s">
        <v>588</v>
      </c>
      <c r="T87" s="1" t="s">
        <v>627</v>
      </c>
      <c r="U87" s="1" t="s">
        <v>16</v>
      </c>
      <c r="V87" s="1" t="s">
        <v>616</v>
      </c>
    </row>
    <row r="88" spans="1:22">
      <c r="A88" s="16" t="s">
        <v>645</v>
      </c>
      <c r="B88" s="16">
        <v>1</v>
      </c>
      <c r="C88" s="18">
        <v>84</v>
      </c>
      <c r="D88" s="21">
        <v>37387</v>
      </c>
      <c r="E88" s="1" t="s">
        <v>650</v>
      </c>
      <c r="F88" s="1" t="s">
        <v>648</v>
      </c>
      <c r="G88" s="1" t="s">
        <v>649</v>
      </c>
      <c r="H88" s="1">
        <v>100</v>
      </c>
      <c r="I88" s="4" t="s">
        <v>634</v>
      </c>
      <c r="J88" s="1">
        <v>200</v>
      </c>
      <c r="K88" s="1"/>
      <c r="L88" s="1">
        <v>1</v>
      </c>
      <c r="M88" s="1">
        <f t="shared" si="1"/>
        <v>200</v>
      </c>
      <c r="N88" s="1"/>
      <c r="O88" s="1" t="s">
        <v>608</v>
      </c>
      <c r="P88" s="1"/>
      <c r="Q88" s="1"/>
      <c r="R88" s="1"/>
      <c r="S88" s="1" t="s">
        <v>607</v>
      </c>
      <c r="T88" s="1" t="s">
        <v>624</v>
      </c>
      <c r="U88" s="1" t="s">
        <v>16</v>
      </c>
      <c r="V88" s="1" t="s">
        <v>616</v>
      </c>
    </row>
    <row r="89" spans="1:22">
      <c r="A89" s="16" t="s">
        <v>645</v>
      </c>
      <c r="B89" s="16">
        <v>1</v>
      </c>
      <c r="C89" s="18">
        <v>85</v>
      </c>
      <c r="D89" s="21">
        <v>150150225</v>
      </c>
      <c r="E89" s="1" t="s">
        <v>95</v>
      </c>
      <c r="F89" s="1" t="s">
        <v>613</v>
      </c>
      <c r="G89" s="1" t="s">
        <v>631</v>
      </c>
      <c r="H89" s="1">
        <v>100</v>
      </c>
      <c r="I89" s="4" t="s">
        <v>634</v>
      </c>
      <c r="J89" s="1">
        <v>200</v>
      </c>
      <c r="K89" s="1"/>
      <c r="L89" s="1">
        <v>1</v>
      </c>
      <c r="M89" s="1">
        <f t="shared" si="1"/>
        <v>200</v>
      </c>
      <c r="N89" s="1"/>
      <c r="O89" s="1" t="s">
        <v>614</v>
      </c>
      <c r="P89" s="1"/>
      <c r="Q89" s="1"/>
      <c r="R89" s="1"/>
      <c r="S89" s="1" t="s">
        <v>615</v>
      </c>
      <c r="T89" s="1" t="s">
        <v>623</v>
      </c>
      <c r="U89" s="1" t="s">
        <v>16</v>
      </c>
      <c r="V89" s="1" t="s">
        <v>616</v>
      </c>
    </row>
    <row r="90" spans="1:22">
      <c r="A90" s="28" t="s">
        <v>645</v>
      </c>
      <c r="B90" s="28">
        <v>1</v>
      </c>
      <c r="C90" s="29">
        <v>86</v>
      </c>
      <c r="D90" s="34" t="s">
        <v>662</v>
      </c>
      <c r="E90" s="31" t="s">
        <v>606</v>
      </c>
      <c r="F90" s="31" t="s">
        <v>651</v>
      </c>
      <c r="G90" s="31" t="s">
        <v>633</v>
      </c>
      <c r="H90" s="32">
        <v>0</v>
      </c>
      <c r="I90" s="32" t="s">
        <v>22</v>
      </c>
      <c r="J90" s="1">
        <v>200</v>
      </c>
      <c r="K90" s="1"/>
      <c r="L90" s="1">
        <v>1</v>
      </c>
      <c r="M90" s="1">
        <f>J90*L90</f>
        <v>200</v>
      </c>
      <c r="N90" s="1"/>
      <c r="O90" s="31" t="s">
        <v>633</v>
      </c>
      <c r="P90" s="1"/>
      <c r="Q90" s="1"/>
      <c r="R90" s="1"/>
      <c r="S90" s="1"/>
      <c r="T90" s="1" t="s">
        <v>626</v>
      </c>
      <c r="U90" s="1" t="s">
        <v>16</v>
      </c>
      <c r="V90" s="4" t="s">
        <v>616</v>
      </c>
    </row>
    <row r="91" spans="1:22">
      <c r="A91" s="16" t="s">
        <v>645</v>
      </c>
      <c r="B91" s="16">
        <v>1</v>
      </c>
      <c r="C91" s="18">
        <v>87</v>
      </c>
      <c r="D91" s="21"/>
      <c r="E91" s="1" t="s">
        <v>652</v>
      </c>
      <c r="F91" s="4" t="s">
        <v>667</v>
      </c>
      <c r="G91" s="1" t="s">
        <v>653</v>
      </c>
      <c r="H91" s="1">
        <v>0</v>
      </c>
      <c r="I91" s="4" t="s">
        <v>634</v>
      </c>
      <c r="J91" s="1">
        <v>200</v>
      </c>
      <c r="K91" s="1"/>
      <c r="L91" s="1">
        <v>1</v>
      </c>
      <c r="M91" s="1">
        <f>J91*L91</f>
        <v>200</v>
      </c>
      <c r="N91" s="1"/>
      <c r="O91" s="1" t="s">
        <v>653</v>
      </c>
      <c r="P91" s="1"/>
      <c r="Q91" s="1"/>
      <c r="R91" s="1"/>
      <c r="S91" s="1"/>
      <c r="T91" s="1" t="s">
        <v>663</v>
      </c>
      <c r="U91" s="1" t="s">
        <v>16</v>
      </c>
      <c r="V91" s="4" t="s">
        <v>616</v>
      </c>
    </row>
    <row r="92" spans="1:22">
      <c r="A92" s="16" t="s">
        <v>645</v>
      </c>
      <c r="B92" s="16">
        <v>1</v>
      </c>
      <c r="C92" s="18">
        <v>88</v>
      </c>
      <c r="D92" s="21"/>
      <c r="E92" s="1" t="s">
        <v>652</v>
      </c>
      <c r="F92" s="1" t="s">
        <v>661</v>
      </c>
      <c r="G92" s="1" t="s">
        <v>653</v>
      </c>
      <c r="H92" s="1">
        <v>0</v>
      </c>
      <c r="I92" s="4" t="s">
        <v>634</v>
      </c>
      <c r="J92" s="1">
        <v>200</v>
      </c>
      <c r="K92" s="1"/>
      <c r="L92" s="1">
        <v>1</v>
      </c>
      <c r="M92" s="1">
        <f>J92*L92</f>
        <v>200</v>
      </c>
      <c r="N92" s="1"/>
      <c r="O92" s="1" t="s">
        <v>653</v>
      </c>
      <c r="P92" s="1"/>
      <c r="Q92" s="1"/>
      <c r="R92" s="1"/>
      <c r="S92" s="1"/>
      <c r="T92" s="1" t="s">
        <v>664</v>
      </c>
      <c r="U92" s="1" t="s">
        <v>16</v>
      </c>
      <c r="V92" s="4" t="s">
        <v>616</v>
      </c>
    </row>
    <row r="93" spans="1:22">
      <c r="A93" s="16" t="s">
        <v>645</v>
      </c>
      <c r="B93" s="16">
        <v>1</v>
      </c>
      <c r="C93" s="18">
        <v>89</v>
      </c>
      <c r="D93" s="21"/>
      <c r="E93" s="1"/>
      <c r="F93" s="1" t="s">
        <v>654</v>
      </c>
      <c r="G93" s="1"/>
      <c r="H93" s="1">
        <v>0</v>
      </c>
      <c r="I93" s="4" t="s">
        <v>22</v>
      </c>
      <c r="J93" s="1">
        <v>200</v>
      </c>
      <c r="K93" s="1"/>
      <c r="L93" s="1">
        <v>2</v>
      </c>
      <c r="M93" s="1">
        <f t="shared" ref="M93:M97" si="2">J93*L93</f>
        <v>400</v>
      </c>
      <c r="N93" s="1"/>
      <c r="O93" s="1"/>
      <c r="P93" s="1"/>
      <c r="Q93" s="1"/>
      <c r="R93" s="1"/>
      <c r="S93" s="1"/>
      <c r="T93" s="1" t="s">
        <v>665</v>
      </c>
      <c r="U93" s="1" t="s">
        <v>16</v>
      </c>
      <c r="V93" s="4" t="s">
        <v>616</v>
      </c>
    </row>
    <row r="94" spans="1:22">
      <c r="A94" s="16" t="s">
        <v>645</v>
      </c>
      <c r="B94" s="16">
        <v>1</v>
      </c>
      <c r="C94" s="18">
        <v>90</v>
      </c>
      <c r="D94" s="21"/>
      <c r="E94" s="1"/>
      <c r="F94" s="1" t="s">
        <v>655</v>
      </c>
      <c r="G94" s="1"/>
      <c r="H94" s="1">
        <v>0</v>
      </c>
      <c r="I94" s="4" t="s">
        <v>22</v>
      </c>
      <c r="J94" s="1">
        <v>200</v>
      </c>
      <c r="K94" s="1"/>
      <c r="L94" s="1">
        <v>1</v>
      </c>
      <c r="M94" s="1">
        <f t="shared" si="2"/>
        <v>200</v>
      </c>
      <c r="N94" s="1"/>
      <c r="O94" s="1"/>
      <c r="P94" s="1"/>
      <c r="Q94" s="1"/>
      <c r="R94" s="1"/>
      <c r="S94" s="1"/>
      <c r="T94" s="1" t="s">
        <v>665</v>
      </c>
      <c r="U94" s="1" t="s">
        <v>16</v>
      </c>
      <c r="V94" s="4" t="s">
        <v>616</v>
      </c>
    </row>
    <row r="95" spans="1:22">
      <c r="A95" s="16" t="s">
        <v>645</v>
      </c>
      <c r="B95" s="16">
        <v>1</v>
      </c>
      <c r="C95" s="18">
        <v>91</v>
      </c>
      <c r="D95" s="21"/>
      <c r="E95" s="1"/>
      <c r="F95" s="1" t="s">
        <v>656</v>
      </c>
      <c r="G95" s="1" t="s">
        <v>659</v>
      </c>
      <c r="H95" s="1">
        <v>0</v>
      </c>
      <c r="I95" s="4" t="s">
        <v>22</v>
      </c>
      <c r="J95" s="1">
        <v>200</v>
      </c>
      <c r="K95" s="1"/>
      <c r="L95" s="1">
        <v>1</v>
      </c>
      <c r="M95" s="1">
        <f t="shared" si="2"/>
        <v>200</v>
      </c>
      <c r="N95" s="1"/>
      <c r="O95" s="1" t="s">
        <v>659</v>
      </c>
      <c r="P95" s="1"/>
      <c r="Q95" s="1"/>
      <c r="R95" s="1"/>
      <c r="S95" s="1"/>
      <c r="T95" s="1" t="s">
        <v>665</v>
      </c>
      <c r="U95" s="1" t="s">
        <v>16</v>
      </c>
      <c r="V95" s="4" t="s">
        <v>616</v>
      </c>
    </row>
    <row r="96" spans="1:22">
      <c r="A96" s="16" t="s">
        <v>645</v>
      </c>
      <c r="B96" s="16">
        <v>1</v>
      </c>
      <c r="C96" s="18">
        <v>92</v>
      </c>
      <c r="D96" s="21"/>
      <c r="E96" s="1" t="s">
        <v>660</v>
      </c>
      <c r="F96" s="1" t="s">
        <v>657</v>
      </c>
      <c r="G96" s="1" t="s">
        <v>659</v>
      </c>
      <c r="H96" s="1">
        <v>0</v>
      </c>
      <c r="I96" s="4" t="s">
        <v>22</v>
      </c>
      <c r="J96" s="1">
        <v>200</v>
      </c>
      <c r="K96" s="1"/>
      <c r="L96" s="1">
        <v>1</v>
      </c>
      <c r="M96" s="1">
        <f t="shared" si="2"/>
        <v>200</v>
      </c>
      <c r="N96" s="1"/>
      <c r="O96" s="1" t="s">
        <v>659</v>
      </c>
      <c r="P96" s="1"/>
      <c r="Q96" s="1"/>
      <c r="R96" s="1"/>
      <c r="S96" s="1"/>
      <c r="T96" s="1" t="s">
        <v>665</v>
      </c>
      <c r="U96" s="1" t="s">
        <v>16</v>
      </c>
      <c r="V96" s="4" t="s">
        <v>616</v>
      </c>
    </row>
    <row r="97" spans="1:22">
      <c r="A97" s="16" t="s">
        <v>645</v>
      </c>
      <c r="B97" s="16">
        <v>1</v>
      </c>
      <c r="C97" s="18">
        <v>93</v>
      </c>
      <c r="D97" s="21"/>
      <c r="E97" s="1" t="s">
        <v>660</v>
      </c>
      <c r="F97" s="1" t="s">
        <v>658</v>
      </c>
      <c r="G97" s="1" t="s">
        <v>659</v>
      </c>
      <c r="H97" s="1">
        <v>0</v>
      </c>
      <c r="I97" s="4" t="s">
        <v>22</v>
      </c>
      <c r="J97" s="1">
        <v>200</v>
      </c>
      <c r="K97" s="1"/>
      <c r="L97" s="1">
        <v>1</v>
      </c>
      <c r="M97" s="1">
        <f t="shared" si="2"/>
        <v>200</v>
      </c>
      <c r="N97" s="1"/>
      <c r="O97" s="1" t="s">
        <v>659</v>
      </c>
      <c r="P97" s="1"/>
      <c r="Q97" s="1"/>
      <c r="R97" s="1"/>
      <c r="S97" s="1"/>
      <c r="T97" s="1" t="s">
        <v>666</v>
      </c>
      <c r="U97" s="1" t="s">
        <v>16</v>
      </c>
      <c r="V97" s="4" t="s">
        <v>616</v>
      </c>
    </row>
    <row r="98" spans="1:22">
      <c r="C98" s="18"/>
      <c r="D98" s="2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MAXREFDEF104_COMPLETE</vt:lpstr>
      <vt:lpstr>LEVEL_BOM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alexandrepereira</cp:lastModifiedBy>
  <dcterms:created xsi:type="dcterms:W3CDTF">2023-06-12T19:32:53Z</dcterms:created>
  <dcterms:modified xsi:type="dcterms:W3CDTF">2023-07-10T13:02:32Z</dcterms:modified>
</cp:coreProperties>
</file>