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520" windowHeight="9045" activeTab="2"/>
  </bookViews>
  <sheets>
    <sheet name="MAXREFDEF104_COMPLETE" sheetId="2" r:id="rId1"/>
    <sheet name="LEVEL_BOM" sheetId="3" r:id="rId2"/>
    <sheet name="BATIDO COM LISTA DE AVL" sheetId="4" r:id="rId3"/>
  </sheets>
  <definedNames>
    <definedName name="_xlnm._FilterDatabase" localSheetId="2" hidden="1">'BATIDO COM LISTA DE AVL'!$H$1:$H$99</definedName>
    <definedName name="_xlnm._FilterDatabase" localSheetId="0" hidden="1">MAXREFDEF104_COMPLETE!$A$1:$X$86</definedName>
  </definedNames>
  <calcPr calcId="125725"/>
</workbook>
</file>

<file path=xl/calcChain.xml><?xml version="1.0" encoding="utf-8"?>
<calcChain xmlns="http://schemas.openxmlformats.org/spreadsheetml/2006/main">
  <c r="P98" i="4"/>
  <c r="P97"/>
  <c r="P96"/>
  <c r="P95"/>
  <c r="P94"/>
  <c r="P93"/>
  <c r="P92"/>
  <c r="P9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4"/>
  <c r="P23"/>
  <c r="P22"/>
  <c r="P87" i="2"/>
  <c r="O87"/>
  <c r="K87"/>
  <c r="P75"/>
  <c r="P94"/>
  <c r="O94"/>
  <c r="N94"/>
  <c r="K94"/>
  <c r="N93"/>
  <c r="O93" s="1"/>
  <c r="K93"/>
  <c r="P92"/>
  <c r="O92"/>
  <c r="N92"/>
  <c r="K92"/>
  <c r="O91"/>
  <c r="K91"/>
  <c r="P91" s="1"/>
  <c r="O90"/>
  <c r="K90"/>
  <c r="P90" s="1"/>
  <c r="P89"/>
  <c r="O89"/>
  <c r="N89"/>
  <c r="K89"/>
  <c r="N88"/>
  <c r="O88" s="1"/>
  <c r="K88"/>
  <c r="M97" i="3"/>
  <c r="M96"/>
  <c r="M95"/>
  <c r="M94"/>
  <c r="M93"/>
  <c r="M92"/>
  <c r="M91"/>
  <c r="M90"/>
  <c r="N85" i="2"/>
  <c r="O85" s="1"/>
  <c r="K85"/>
  <c r="P93" l="1"/>
  <c r="P88"/>
  <c r="P85"/>
  <c r="M6" i="3"/>
  <c r="M26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2"/>
  <c r="M4"/>
  <c r="M3"/>
  <c r="K3" i="2" l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2"/>
  <c r="K73"/>
  <c r="K74"/>
  <c r="K76"/>
  <c r="K77"/>
  <c r="K78"/>
  <c r="K79"/>
  <c r="K80"/>
  <c r="K81"/>
  <c r="K82"/>
  <c r="K83"/>
  <c r="K84"/>
  <c r="K86"/>
  <c r="K2"/>
  <c r="O3" l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6"/>
  <c r="O97" s="1"/>
  <c r="O2"/>
  <c r="P9"/>
  <c r="P28"/>
  <c r="P86"/>
  <c r="N84"/>
  <c r="O84" s="1"/>
  <c r="N83"/>
  <c r="O83" s="1"/>
  <c r="P82"/>
  <c r="P71"/>
  <c r="P3"/>
  <c r="P12"/>
  <c r="P19"/>
  <c r="P97" l="1"/>
  <c r="P83"/>
  <c r="P84"/>
  <c r="O99" l="1"/>
  <c r="O100" s="1"/>
  <c r="O101" s="1"/>
  <c r="P99"/>
  <c r="P100" s="1"/>
  <c r="P101" s="1"/>
</calcChain>
</file>

<file path=xl/comments1.xml><?xml version="1.0" encoding="utf-8"?>
<comments xmlns="http://schemas.openxmlformats.org/spreadsheetml/2006/main">
  <authors>
    <author>alexandrepereira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</commentList>
</comments>
</file>

<file path=xl/comments2.xml><?xml version="1.0" encoding="utf-8"?>
<comments xmlns="http://schemas.openxmlformats.org/spreadsheetml/2006/main">
  <authors>
    <author>alexandrepereira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</commentList>
</comments>
</file>

<file path=xl/comments3.xml><?xml version="1.0" encoding="utf-8"?>
<comments xmlns="http://schemas.openxmlformats.org/spreadsheetml/2006/main">
  <authors>
    <author>alexandrepereira</author>
  </authors>
  <commentList>
    <comment ref="L22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</commentList>
</comments>
</file>

<file path=xl/sharedStrings.xml><?xml version="1.0" encoding="utf-8"?>
<sst xmlns="http://schemas.openxmlformats.org/spreadsheetml/2006/main" count="4219" uniqueCount="773">
  <si>
    <t>Index</t>
  </si>
  <si>
    <t>Manufacturer Name</t>
  </si>
  <si>
    <t>Assemblies</t>
  </si>
  <si>
    <t>Attrition %</t>
  </si>
  <si>
    <t>Lead Weeks</t>
  </si>
  <si>
    <t>Reference Designator</t>
  </si>
  <si>
    <t>GRM033C81E104KE14D</t>
  </si>
  <si>
    <t>Murata Electronics</t>
  </si>
  <si>
    <t>CAP CER 0.1UF 25V X6S 0201</t>
  </si>
  <si>
    <t>4.670.786</t>
  </si>
  <si>
    <t>Tape &amp; Reel (TR)</t>
  </si>
  <si>
    <t>490-10403-2-ND</t>
  </si>
  <si>
    <t>CAPACITOR; SMT (0201); CERAMIC; 0.1UF; 25V; TOL=</t>
  </si>
  <si>
    <t>21</t>
  </si>
  <si>
    <t>https://search.murata.co.jp/Ceramy/image/img/A01X/G101/ENG/GRM033C81E104KE14-01.pdf</t>
  </si>
  <si>
    <t>C1</t>
  </si>
  <si>
    <t>N/A</t>
  </si>
  <si>
    <t/>
  </si>
  <si>
    <t>Ativa</t>
  </si>
  <si>
    <t>MAX30208CLB+</t>
  </si>
  <si>
    <t>Analog Devices Inc./Maxim Integrated</t>
  </si>
  <si>
    <t>IC TEMP SENSOR</t>
  </si>
  <si>
    <t>Non-Stock</t>
  </si>
  <si>
    <t>EVKIT PART - IC; MAX30208; PACKAGE OUTLINE DRAWI</t>
  </si>
  <si>
    <t>MAX30208CLB+-ND</t>
  </si>
  <si>
    <t>97</t>
  </si>
  <si>
    <t>https://www.analog.com/media/en/technical-documentation/data-sheets/MAX30208.pdf</t>
  </si>
  <si>
    <t>U1</t>
  </si>
  <si>
    <t>PCB:MAX30208_HSP3_DEMO_B</t>
  </si>
  <si>
    <t>MAX30208_HSP3_DEMO_B</t>
  </si>
  <si>
    <t>PCB</t>
  </si>
  <si>
    <t>GRM188R61E106MA73J</t>
  </si>
  <si>
    <t>CAP CER 10UF 25V X5R 0603</t>
  </si>
  <si>
    <t>216.875</t>
  </si>
  <si>
    <t>490-12737-2-ND</t>
  </si>
  <si>
    <t>CAP  SMT (0603) 10UF 20% X5R CERAMIC CHIP</t>
  </si>
  <si>
    <t>https://search.murata.co.jp/Ceramy/image/img/A01X/G101/ENG/GRM188R61E106MA73-01.pdf</t>
  </si>
  <si>
    <t>C1, C2, C24, C30, C35</t>
  </si>
  <si>
    <t>GRM188R72A104KA35J</t>
  </si>
  <si>
    <t>CAP CER 0.1UF 100V X7R 0603</t>
  </si>
  <si>
    <t>363.853</t>
  </si>
  <si>
    <t>490-6439-2-ND</t>
  </si>
  <si>
    <t>CAP; SMT (0603); 0.1UF;10%; 100V; X7R; CERAMIC</t>
  </si>
  <si>
    <t>https://search.murata.co.jp/Ceramy/image/img/A01X/G101/ENG/GRM188R72A104KA35-01.pdf</t>
  </si>
  <si>
    <t>C3, C4, C38</t>
  </si>
  <si>
    <t>CAP CER 10UF 10V X5R 0402</t>
  </si>
  <si>
    <t>490-GRM155R61A106ME11JTR-ND</t>
  </si>
  <si>
    <t>CAP; SMT (0402); 10UF;20%; 10V; X5R; CERAMIC</t>
  </si>
  <si>
    <t>C5, C6, C8</t>
  </si>
  <si>
    <t>CAP CER 1UF 25V X7R 0603</t>
  </si>
  <si>
    <t>Obsoleto</t>
  </si>
  <si>
    <t>CAP; SMT (0603); 1UF;10%; 25V; X7R; CERAMIC</t>
  </si>
  <si>
    <t>C7</t>
  </si>
  <si>
    <t>GRM033R61A104KE15J</t>
  </si>
  <si>
    <t>CAP CER 0.1UF 10V X5R 0201</t>
  </si>
  <si>
    <t>490-GRM033R61A104KE15JTR-ND</t>
  </si>
  <si>
    <t>CAP; SMT (0201); 0.1UF;10%; 10V; X5R; CERAMIC</t>
  </si>
  <si>
    <t>https://search.murata.co.jp/Ceramy/image/img/A01X/G101/ENG/GRM033R61A104KE15-01A.pdf</t>
  </si>
  <si>
    <t>C9</t>
  </si>
  <si>
    <t>CL05A105KO5NNNC</t>
  </si>
  <si>
    <t>Samsung Electro-Mechanics</t>
  </si>
  <si>
    <t>CAP CER 1UF 16V X5R 0402</t>
  </si>
  <si>
    <t>7.008.452</t>
  </si>
  <si>
    <t>1276-1067-2-ND</t>
  </si>
  <si>
    <t>CAP; SMT (0402); 1UF;10%; 16V; X5R; CERAMIC</t>
  </si>
  <si>
    <t>22</t>
  </si>
  <si>
    <t>https://media.digikey.com/pdf/Data%20Sheets/Samsung%20PDFs/CL05A105KO5NNNC_Spec_5-2-19.pdf</t>
  </si>
  <si>
    <t>C12</t>
  </si>
  <si>
    <t>C0603X7R1A103K030BA</t>
  </si>
  <si>
    <t>TDK Corporation</t>
  </si>
  <si>
    <t>CAP CER 10000PF 10V X7R 0201</t>
  </si>
  <si>
    <t>224.624</t>
  </si>
  <si>
    <t>Cut Tape (CT)</t>
  </si>
  <si>
    <t>445-6843-1-ND</t>
  </si>
  <si>
    <t>CAP; SMT (0201); 0.01UF;10%; 10V; X7R; CERAMIC</t>
  </si>
  <si>
    <t>24</t>
  </si>
  <si>
    <t>https://product.tdk.com/system/files/dam/doc/product/capacitor/ceramic/mlcc/catalog/mlcc_commercial_general_en.pdf</t>
  </si>
  <si>
    <t>C22</t>
  </si>
  <si>
    <t>SFH 7016</t>
  </si>
  <si>
    <t>ams-OSRAM USA INC.</t>
  </si>
  <si>
    <t>CHIP LED</t>
  </si>
  <si>
    <t>DIODE; LED; RED-GREEN-IR; SMT; VF=RED=2.1V; GREE</t>
  </si>
  <si>
    <t>16</t>
  </si>
  <si>
    <t>https://dammedia.osram.info/media/resource/hires/osram-dam-16417795/SFH%207016_EN.pdf</t>
  </si>
  <si>
    <t>DS1</t>
  </si>
  <si>
    <t>1981061-1</t>
  </si>
  <si>
    <t>TE Connectivity AMP Connectors</t>
  </si>
  <si>
    <t>CONN SPRING BATTERY 3POS R/A SMD</t>
  </si>
  <si>
    <t>640</t>
  </si>
  <si>
    <t>A118091CT-ND</t>
  </si>
  <si>
    <t>CONNECTOR; MALE; SMD; LEAF TYPE BATTERY CONNECTO</t>
  </si>
  <si>
    <t>15</t>
  </si>
  <si>
    <t>https://www.te.com/usa-en/product-1981061-1.datasheet.pdf</t>
  </si>
  <si>
    <t>J1</t>
  </si>
  <si>
    <t>May apply on shipments to the U.S.</t>
  </si>
  <si>
    <t>Molex</t>
  </si>
  <si>
    <t>CONNECTOR; FEMALE; SMT; EASY-ON TYPE FPC CONNECT</t>
  </si>
  <si>
    <t>J2</t>
  </si>
  <si>
    <t>CRCW02010000Z0ED</t>
  </si>
  <si>
    <t>Vishay Dale</t>
  </si>
  <si>
    <t>RES SMD 0 OHM JUMPER 1/20W 0201</t>
  </si>
  <si>
    <t>1.734.383</t>
  </si>
  <si>
    <t>541-0.0AGCT-ND</t>
  </si>
  <si>
    <t>RES; SMT (0201);0;1%; JUMPER; 0.0500W</t>
  </si>
  <si>
    <t>https://www.vishay.com/docs/20052/crcw0201e3.pdf</t>
  </si>
  <si>
    <t>R1B, R5, R6, R12, R14</t>
  </si>
  <si>
    <t>ERJ-2GE0R00X</t>
  </si>
  <si>
    <t>Panasonic Electronic Components</t>
  </si>
  <si>
    <t>RES SMD 0 OHM JUMPER 1/10W 0402</t>
  </si>
  <si>
    <t>15.847.540</t>
  </si>
  <si>
    <t>P0.0JCT-ND</t>
  </si>
  <si>
    <t>RES; SMT (0402);0; JUMPER; JUMPER; 0.1000W</t>
  </si>
  <si>
    <t>ERJ-2GE0R00</t>
  </si>
  <si>
    <t>https://industrial.panasonic.com/ww/products/pt/general-purpose-chip-resistors/models/ERJ2GE0R00X</t>
  </si>
  <si>
    <t>R3A, R4A, R45, R46, R56</t>
  </si>
  <si>
    <t>ERJ-2RKF1002X</t>
  </si>
  <si>
    <t>RES SMD 10K OHM 1% 1/10W 0402</t>
  </si>
  <si>
    <t>514.426</t>
  </si>
  <si>
    <t>P10.0KLCT-ND</t>
  </si>
  <si>
    <t>RES; SMT (0402); 10K;1%; +/-100PPM/DEGC; 0.1000W</t>
  </si>
  <si>
    <t>ERJ-2RKF1002</t>
  </si>
  <si>
    <t>https://industrial.panasonic.com/cdbs/www-data/pdf/RDA0000/AOA0000C304.pdf</t>
  </si>
  <si>
    <t>R16, R17</t>
  </si>
  <si>
    <t>ERJ-2RKF1003X</t>
  </si>
  <si>
    <t>RES SMD 100K OHM 1% 1/10W 0402</t>
  </si>
  <si>
    <t>2.803.076</t>
  </si>
  <si>
    <t>P100KLCT-ND</t>
  </si>
  <si>
    <t>RES; SMT (0402); 100K;1%; +/-100PPM/DEGC; 0.1000</t>
  </si>
  <si>
    <t>ERJ-2RKF1003</t>
  </si>
  <si>
    <t>R18</t>
  </si>
  <si>
    <t>PPG + ECG COMBO AFE</t>
  </si>
  <si>
    <t>EVKIT PART - IC; MAX86176; ULTRA-LOW POWER; OPTI</t>
  </si>
  <si>
    <t>175-MAX86176ENX+-ND</t>
  </si>
  <si>
    <t>VEMD8080</t>
  </si>
  <si>
    <t>Vishay Semiconductor Opto Division</t>
  </si>
  <si>
    <t>PHOTODIODE 780 TO 1050 NM</t>
  </si>
  <si>
    <t>18.832</t>
  </si>
  <si>
    <t>VEMD8080CT-ND</t>
  </si>
  <si>
    <t>DIODE; PIN; SMT; VRM=20V; IF=0.05A</t>
  </si>
  <si>
    <t>7</t>
  </si>
  <si>
    <t>https://www.vishay.com/docs/84565/vemd8080.pdf</t>
  </si>
  <si>
    <t>U2, U3, U14</t>
  </si>
  <si>
    <t>LIS2DS12TR</t>
  </si>
  <si>
    <t>STMicroelectronics</t>
  </si>
  <si>
    <t>ACCEL 2-16G I2C/SPI 12LGA</t>
  </si>
  <si>
    <t>23.912</t>
  </si>
  <si>
    <t>497-16261-1-ND</t>
  </si>
  <si>
    <t>IC; MEMS; DIGITAL OUTPUT MOTION SENSOR; ULTRA-LO</t>
  </si>
  <si>
    <t>14</t>
  </si>
  <si>
    <t>https://www.st.com/content/ccc/resource/technical/document/datasheet/ce/32/55/ac/e1/87/46/84/DM00177048.pdf/files/DM00177048.pdf/jcr:content/translations/en.DM00177048.pdf</t>
  </si>
  <si>
    <t>U4</t>
  </si>
  <si>
    <t>SIT1572AI-J3-18E-DCC-32.768E</t>
  </si>
  <si>
    <t>SiTime</t>
  </si>
  <si>
    <t>MEMS OSC XO 32.7680KHZ LVCMOS</t>
  </si>
  <si>
    <t>4.673</t>
  </si>
  <si>
    <t>1473-31296-1-ND</t>
  </si>
  <si>
    <t>OSCILLATOR; CSP 1.5 MM X 0.8 MM; 15PF; 32.768KHZ</t>
  </si>
  <si>
    <t>SIT1572AI-J3-18E-DCC-32.768</t>
  </si>
  <si>
    <t>12</t>
  </si>
  <si>
    <t>https://www.sitime.com/datasheet/SiT1572</t>
  </si>
  <si>
    <t>U20</t>
  </si>
  <si>
    <t>2450AT18D0100001E</t>
  </si>
  <si>
    <t>Johanson Technology Inc.</t>
  </si>
  <si>
    <t>RF ANT 2.4GHZ CHIP SOLDER SMD</t>
  </si>
  <si>
    <t>531.588</t>
  </si>
  <si>
    <t>712-2450AT18D0100001ECT-ND</t>
  </si>
  <si>
    <t>ANTENNA; DETUNING RESILIENT; SMT; EIA 1210; DETU</t>
  </si>
  <si>
    <t>2450AT18D0100E</t>
  </si>
  <si>
    <t>https://www.johansontechnology.com/datasheets/2450AT18D0100/2450AT18D0100.pdf</t>
  </si>
  <si>
    <t>ANT1</t>
  </si>
  <si>
    <t>C1005X7R1H104K050BB</t>
  </si>
  <si>
    <t>CAP CER 0.1UF 50V X7R 0402</t>
  </si>
  <si>
    <t>8.311.604</t>
  </si>
  <si>
    <t>445-5932-1-ND</t>
  </si>
  <si>
    <t>CAP; SMT (0402); 0.1UF; 10%; 50V; X7R; CERAMIC</t>
  </si>
  <si>
    <t>28</t>
  </si>
  <si>
    <t>C1005X5R1V225K050BC</t>
  </si>
  <si>
    <t>CAP CER 2.2UF 35V X5R 0402</t>
  </si>
  <si>
    <t>1.707.858</t>
  </si>
  <si>
    <t>445-9028-1-ND</t>
  </si>
  <si>
    <t>CAP; SMT (0402); 2.2UF; 10%; 35V; X5R; CERAMIC</t>
  </si>
  <si>
    <t>C2</t>
  </si>
  <si>
    <t>C1005X5R0J475K050BC</t>
  </si>
  <si>
    <t>CAP CER 4.7UF 6.3V X5R 0402</t>
  </si>
  <si>
    <t>2.505.586</t>
  </si>
  <si>
    <t>445-5947-1-ND</t>
  </si>
  <si>
    <t>CAP; SMT (0402); 4.7UF; 10%; 6.3V; X5R; CERAMIC</t>
  </si>
  <si>
    <t>C3, C5, C8, C10</t>
  </si>
  <si>
    <t>C1005X5R0J225K050BC</t>
  </si>
  <si>
    <t>CAP CER 2.2UF 6.3V X5R 0402</t>
  </si>
  <si>
    <t>1.926.878</t>
  </si>
  <si>
    <t>445-6847-1-ND</t>
  </si>
  <si>
    <t>CAP; SMT (0402); 2.2UF; 10%; 6.3V; X5R; CERAMIC</t>
  </si>
  <si>
    <t>36</t>
  </si>
  <si>
    <t>C4</t>
  </si>
  <si>
    <t>Não para novos designs</t>
  </si>
  <si>
    <t>CAP CER 16PF 50V C0G/NP0 0201</t>
  </si>
  <si>
    <t>GRM0335C1H160JA01J-ND</t>
  </si>
  <si>
    <t>CAP; SMT (0201); 16PF; 5%; 50V; C0G; CERAMIC</t>
  </si>
  <si>
    <t>https://search.murata.co.jp/Ceramy/image/img/A01X/G101/ENG/GRM0335C1H160JA01-01.pdf</t>
  </si>
  <si>
    <t>C6, C16</t>
  </si>
  <si>
    <t>CAP; SMT (0603); 10UF; 20%; 25V; X5R; CERAMIC</t>
  </si>
  <si>
    <t>C7, C9, C40, C42, C44, C50, C51</t>
  </si>
  <si>
    <t>GRM033R61A105ME15J</t>
  </si>
  <si>
    <t>CAP CER MLCC</t>
  </si>
  <si>
    <t>66.840</t>
  </si>
  <si>
    <t>490-GRM033R61A105ME15JTR-ND</t>
  </si>
  <si>
    <t>CAP; SMT (0201); 1UF; 20%; 10V; X5R; CERAMIC</t>
  </si>
  <si>
    <t>C11, C13, C14</t>
  </si>
  <si>
    <t>GRM033C71C104KE14J</t>
  </si>
  <si>
    <t>CAP CER 0.1UF 16V X7S 0201</t>
  </si>
  <si>
    <t>189.316</t>
  </si>
  <si>
    <t>490-GRM033C71C104KE14JTR-ND</t>
  </si>
  <si>
    <t>CAP; SMT (0201); 0.1UF; 10%; 16V; X7S; CERAMIC</t>
  </si>
  <si>
    <t>https://search.murata.co.jp/Ceramy/image/img/A01X/G101/ENG/GRM033C71C104KE14-01A.pdf</t>
  </si>
  <si>
    <t>C12, C15, C34, C36, C52, C54, C55</t>
  </si>
  <si>
    <t>GRM21BR61A476ME15K</t>
  </si>
  <si>
    <t>CAP CER 47UF 10V X5R 0805</t>
  </si>
  <si>
    <t>157.100</t>
  </si>
  <si>
    <t>490-GRM21BR61A476ME15KTR-ND</t>
  </si>
  <si>
    <t>CAP; SMT (0805); 47UF; 20%; 10V; X5R; CERAMIC</t>
  </si>
  <si>
    <t>https://media.digikey.com/pdf/Data%20Sheets/Murata%20PDFs/Chip_Multilayer_CC_CAT.pdf</t>
  </si>
  <si>
    <t>C17</t>
  </si>
  <si>
    <t>GRM033R61E472MA12D</t>
  </si>
  <si>
    <t>CAP CER 4700PF 25V X5R 0201</t>
  </si>
  <si>
    <t>177.001</t>
  </si>
  <si>
    <t>490-9994-2-ND</t>
  </si>
  <si>
    <t>CAP; SMT (0201); 4700PF; 20%; 25V; X5R; CERAMIC</t>
  </si>
  <si>
    <t>https://search.murata.co.jp/Ceramy/image/img/A01X/G101/ENG/GRM033R61E472MA12-01.pdf</t>
  </si>
  <si>
    <t>C18</t>
  </si>
  <si>
    <t>KEMET</t>
  </si>
  <si>
    <t>CAP CER 1UF 10V X5R 0402</t>
  </si>
  <si>
    <t>617.082</t>
  </si>
  <si>
    <t>399-C0402C105K8PAC7867CT-ND</t>
  </si>
  <si>
    <t>CAP; SMT (0402); 1UF; 10%; 10V; X5R; CERAMIC</t>
  </si>
  <si>
    <t>C19, C20, C22-C24, C26-C29, C32, C53, C62-C64</t>
  </si>
  <si>
    <t>CL10A226MO7JZNC</t>
  </si>
  <si>
    <t>CAP CER 22UF 16V X5R 0603</t>
  </si>
  <si>
    <t>1.818.082</t>
  </si>
  <si>
    <t>1276-7076-1-ND</t>
  </si>
  <si>
    <t>CAP; SMT (0603); 22UF; 20%; 16V; X5R; CERAMIC</t>
  </si>
  <si>
    <t>https://media.digikey.com/pdf/Data%20Sheets/Samsung%20PDFs/CL10A226MO7JZNC_Spec.pdf</t>
  </si>
  <si>
    <t>C21, C25, C30, C31, C39, C41, C43</t>
  </si>
  <si>
    <t>GRM033C81A105ME05D</t>
  </si>
  <si>
    <t>CAP CER 1UF 10V X6S 0201</t>
  </si>
  <si>
    <t>2.350.638</t>
  </si>
  <si>
    <t>490-13219-2-ND</t>
  </si>
  <si>
    <t>CAP; SMT (0201); 1UF; 20%; 10V; X6S; CERAMIC</t>
  </si>
  <si>
    <t>https://search.murata.co.jp/Ceramy/image/img/A01X/G101/ENG/GRM033C81A105ME05-01.pdf</t>
  </si>
  <si>
    <t>C33, C35, C38</t>
  </si>
  <si>
    <t>GRM033R71A472KA01D</t>
  </si>
  <si>
    <t>CAP CER 4700PF 10V X7R 0201</t>
  </si>
  <si>
    <t>1.419.501</t>
  </si>
  <si>
    <t>490-3192-1-ND</t>
  </si>
  <si>
    <t>CAP; SMT (0201); 4700PF; 10%; 10V; X7R; CERAMIC</t>
  </si>
  <si>
    <t>https://search.murata.co.jp/Ceramy/image/img/A01X/G101/ENG/GRM033R71A472KA01-01.pdf</t>
  </si>
  <si>
    <t>C37</t>
  </si>
  <si>
    <t>GRM033R61C104KE14D</t>
  </si>
  <si>
    <t>CAP CER 0.1UF 16V X5R 0201</t>
  </si>
  <si>
    <t>827.926</t>
  </si>
  <si>
    <t>490-14305-2-ND</t>
  </si>
  <si>
    <t>CAP; SMT (0201); 0.1UF; 10%; 16V; X5R; CERAMIC</t>
  </si>
  <si>
    <t>https://search.murata.co.jp/Ceramy/image/img/A01X/G101/ENG/GRM033R61C104KE14-01.pdf</t>
  </si>
  <si>
    <t>C45-C49</t>
  </si>
  <si>
    <t>C1005X5R1V105K050BC</t>
  </si>
  <si>
    <t>CAP CER 1UF 35V X5R 0402</t>
  </si>
  <si>
    <t>1.699.819</t>
  </si>
  <si>
    <t>445-9073-1-ND</t>
  </si>
  <si>
    <t>CAP; SMT (0402); 1UF; 10%; 35V; X5R;  CERAMIC</t>
  </si>
  <si>
    <t>C56</t>
  </si>
  <si>
    <t>C0603X5R1E104M030BB</t>
  </si>
  <si>
    <t>CAP CER 0.1UF 25V X5R 0201</t>
  </si>
  <si>
    <t>187.439</t>
  </si>
  <si>
    <t>445-13672-1-ND</t>
  </si>
  <si>
    <t>CAP; SMT (0201); 0.1UF; 20%; 25V; X5R; CERAMIC</t>
  </si>
  <si>
    <t>C66</t>
  </si>
  <si>
    <t>KGM05AR51E103KH</t>
  </si>
  <si>
    <t>KYOCERA AVX</t>
  </si>
  <si>
    <t>CAP CER 10000PF 25V X5R 0402</t>
  </si>
  <si>
    <t>81.893</t>
  </si>
  <si>
    <t>478-KGM05AR51E103KHCT-ND</t>
  </si>
  <si>
    <t>CAP; SMT (0402); 0.01UF; 10%; 25V; X5R; CERAMIC</t>
  </si>
  <si>
    <t>04023D103KAT2A</t>
  </si>
  <si>
    <t>https://datasheets.kyocera-avx.com/cx5r.pdf</t>
  </si>
  <si>
    <t>C67</t>
  </si>
  <si>
    <t>C0603X5R1A104K030BC</t>
  </si>
  <si>
    <t>1.940.250</t>
  </si>
  <si>
    <t>445-7318-1-ND</t>
  </si>
  <si>
    <t>CAP; SMT (0201); 0.1UF; 10%; 10V; X5R; CERAMIC</t>
  </si>
  <si>
    <t>C70</t>
  </si>
  <si>
    <t>APFA2507QBDSEEZGKC</t>
  </si>
  <si>
    <t>Kingbright</t>
  </si>
  <si>
    <t>LED RGB CLEAR 4SMD R/A</t>
  </si>
  <si>
    <t>3.097</t>
  </si>
  <si>
    <t>754-1978-1-ND</t>
  </si>
  <si>
    <t>DIODE; LED; BLUE-RED-GREEN; SMT; VF=BLUE:+3.3V;R</t>
  </si>
  <si>
    <t>8</t>
  </si>
  <si>
    <t>https://www.KingbrightUSA.com/images/catalog/SPEC/APFA2507QBDSEEZGKC.pdf</t>
  </si>
  <si>
    <t>D1</t>
  </si>
  <si>
    <t>SML-LX0404SIUPGUSB</t>
  </si>
  <si>
    <t>Lumex Opto/Components Inc.</t>
  </si>
  <si>
    <t>LED RGB CLEAR SMD</t>
  </si>
  <si>
    <t>189.829</t>
  </si>
  <si>
    <t>67-2125-1-ND</t>
  </si>
  <si>
    <t>DIODE; LED; SML; FULL COLOR; WATER CLEAR LENS; R</t>
  </si>
  <si>
    <t>18</t>
  </si>
  <si>
    <t>https://media.digikey.com/pdf/Data%20Sheets/Lumex%20PDFs/SML-LX0404SIUPGUSB.pdf</t>
  </si>
  <si>
    <t>D2</t>
  </si>
  <si>
    <t>TF13BA-6S-0.4SH(800)</t>
  </si>
  <si>
    <t>Hirose Electric Co Ltd</t>
  </si>
  <si>
    <t>CONN FPC BOTTOM 6POS 0.4MM R/A</t>
  </si>
  <si>
    <t>16.499</t>
  </si>
  <si>
    <t>26-TF13BA-6S-0.4SH(800)CT-ND</t>
  </si>
  <si>
    <t>CONNECTOR; FEMALE; SMT; TF13BA SERIES; FPC/FFC C</t>
  </si>
  <si>
    <t>TF13BA-6S-0.4SH</t>
  </si>
  <si>
    <t>https://www.hirose.com/product/download/?distributor=digikey&amp;type=specSheet&amp;lang=en&amp;num=TF13BA-6S-0.4SH(800)</t>
  </si>
  <si>
    <t>FH26W-25S-0.3SHW(60)</t>
  </si>
  <si>
    <t>CONN FPC BOTTOM 25POS 0.3MM R/A</t>
  </si>
  <si>
    <t>12.063</t>
  </si>
  <si>
    <t>H125796CT-ND</t>
  </si>
  <si>
    <t>CONNECTOR; FEMALE; SMT; FPC CONNECTOR; RIGHT ANG</t>
  </si>
  <si>
    <t>https://www.hirose.com/product/download/?distributor=digikey&amp;type=specSheet&amp;lang=en&amp;num=FH26W-25S-0.3SHW(60)</t>
  </si>
  <si>
    <t>DX07S024JJ3R1300</t>
  </si>
  <si>
    <t>JAE Electronics</t>
  </si>
  <si>
    <t>CONN RCP USB3.1 TYPEC 24P SMD RA</t>
  </si>
  <si>
    <t>25.588</t>
  </si>
  <si>
    <t>670-2846-1-ND</t>
  </si>
  <si>
    <t>CONNECTOR; FEMALE; SMT; USB TYPE-C CONNECTOR; DX</t>
  </si>
  <si>
    <t>https://www.jae.com/direct/page/generatePDF/?file_nm=DX07S024JJ3R1300.pdf&amp;orientation=portrait&amp;no_cache=0&amp;path=%2Fen%2Fconnectors%2Fseries%2Fdetail%2Fproduct%2Fid%3D66509%26v=2020031910202910099709</t>
  </si>
  <si>
    <t>J4</t>
  </si>
  <si>
    <t>DFE201612E-2R2M=P2</t>
  </si>
  <si>
    <t>FIXED IND 2.2UH 1.8A 116MOHM SMD</t>
  </si>
  <si>
    <t>39.627</t>
  </si>
  <si>
    <t>490-DFE201612E-2R2M=P2CT-ND</t>
  </si>
  <si>
    <t>INDUCTOR; SMT (0806); WIREWOUND CHIP; 2.2UH; TOL</t>
  </si>
  <si>
    <t>DFE201612E-2R2M</t>
  </si>
  <si>
    <t>19</t>
  </si>
  <si>
    <t>https://search.murata.co.jp/Ceramy/image/img/P02/J(E)TE243A-0006.pdf</t>
  </si>
  <si>
    <t>L1-L3, L5</t>
  </si>
  <si>
    <t>MLP2012H2R2MT0S1</t>
  </si>
  <si>
    <t>FIXED IND 2.2UH 1A 195 MOHM SMD</t>
  </si>
  <si>
    <t>145.038</t>
  </si>
  <si>
    <t>445-15715-1-ND</t>
  </si>
  <si>
    <t>INDUCTOR; SMT (0805); FERRITE; 2.2UH; 20%; 1A</t>
  </si>
  <si>
    <t>40</t>
  </si>
  <si>
    <t>https://product.tdk.com/en/system/files?file=dam/doc/product/inductor/inductor/smd/catalog/inductor_commercial_power_mlp2012_en.pdf</t>
  </si>
  <si>
    <t>L4</t>
  </si>
  <si>
    <t>BLM21PG221SN1D</t>
  </si>
  <si>
    <t>FERRITE BEAD 220 OHM 0805 1LN</t>
  </si>
  <si>
    <t>3.135.130</t>
  </si>
  <si>
    <t>490-1054-1-ND</t>
  </si>
  <si>
    <t>INDUCTOR; SMT (0805); FERRITE-BEAD; 220; TOL=+/-</t>
  </si>
  <si>
    <t>BLM21PG221SN1</t>
  </si>
  <si>
    <t>https://www.murata.com/en-us/products/en-us/products/productdata/8796738977822/ENFA0005.pdf</t>
  </si>
  <si>
    <t>L7</t>
  </si>
  <si>
    <t>HZ1206C202R-10</t>
  </si>
  <si>
    <t>Laird-Signal Integrity Products</t>
  </si>
  <si>
    <t>FERRITE BEAD 2 KOHM 1206 1LN</t>
  </si>
  <si>
    <t>132.449</t>
  </si>
  <si>
    <t>240-2413-1-ND</t>
  </si>
  <si>
    <t>INDUCTOR; SMT (1206); FERRITE-BEAD; 2000; TOL=+/</t>
  </si>
  <si>
    <t>30</t>
  </si>
  <si>
    <t>https://media.digikey.com/pdf/Data%20Sheets/Laird%20Technologies/Ferrite_EMI_Cable_Cores.pdf</t>
  </si>
  <si>
    <t>L8</t>
  </si>
  <si>
    <t>RES; SMT (0402); 0; JUMPER; JUMPER; 0.1000W</t>
  </si>
  <si>
    <t>R5</t>
  </si>
  <si>
    <t>ERJ-1GNF5101C</t>
  </si>
  <si>
    <t>RES SMD 5.1K OHM 1% 1/20W 0201</t>
  </si>
  <si>
    <t>158.925</t>
  </si>
  <si>
    <t>P123051CT-ND</t>
  </si>
  <si>
    <t>RES; SMT (0201); 5.1K; 1%; +/-200PPM/DEGC; 0.050</t>
  </si>
  <si>
    <t>R6, R7</t>
  </si>
  <si>
    <t>RES SMD 27 OHM 1% 1/20W 0201</t>
  </si>
  <si>
    <t>RES; SMT (0201); 27; 1%; +/-100PPM/DEGC; 0.0500W</t>
  </si>
  <si>
    <t>29</t>
  </si>
  <si>
    <t>R9, R10</t>
  </si>
  <si>
    <t>ERJ-1GNF4701C</t>
  </si>
  <si>
    <t>RES SMD 4.7K OHM 1% 1/20W 0201</t>
  </si>
  <si>
    <t>146.444</t>
  </si>
  <si>
    <t>P123031CT-ND</t>
  </si>
  <si>
    <t>RES; SMT (0201); 4.7K; 1%; +/-200PPM/DEGC; 0.050</t>
  </si>
  <si>
    <t>ERJ-1GNF4701</t>
  </si>
  <si>
    <t>R13, R19, R20</t>
  </si>
  <si>
    <t>ERJ-2GEJ103X</t>
  </si>
  <si>
    <t>RES SMD 10K OHM 5% 1/10W 0402</t>
  </si>
  <si>
    <t>8.878.821</t>
  </si>
  <si>
    <t>P10KJCT-ND</t>
  </si>
  <si>
    <t>RES; SMT (0402); 10K; 5%; +/-200PPM/DEGC; 0.1000</t>
  </si>
  <si>
    <t>ERJ-2GEJ103</t>
  </si>
  <si>
    <t>https://api.pim.na.industrial.panasonic.com/file_stream/main/fileversion/1242</t>
  </si>
  <si>
    <t>R14</t>
  </si>
  <si>
    <t>ERJ-2LWFR010X</t>
  </si>
  <si>
    <t>RES 0.01 OHM 1% 1/5W 0402</t>
  </si>
  <si>
    <t>394.554</t>
  </si>
  <si>
    <t>P19181CT-ND</t>
  </si>
  <si>
    <t>RES; SMT (0402); 0.01; 1%; 0 TO +500PPM/DEGC; 0.</t>
  </si>
  <si>
    <t>ERJ-2LWFR010</t>
  </si>
  <si>
    <t>https://industrial.panasonic.com/cdbs/www-data/pdf/RDN0000/AOA0000C313.pdf</t>
  </si>
  <si>
    <t>R15</t>
  </si>
  <si>
    <t>RES SMD 3.3K OHM 1% 1/20W 0201</t>
  </si>
  <si>
    <t>RES; SMT (0201); 3.3K; 1%; +/-100PPM/DEGC; 0.050</t>
  </si>
  <si>
    <t>R16, R23-R25</t>
  </si>
  <si>
    <t>ERJ-1GNJ103C</t>
  </si>
  <si>
    <t>RES SMD 10K OHM 5% 1/20W 0201</t>
  </si>
  <si>
    <t>452.065</t>
  </si>
  <si>
    <t>P123222TR-ND</t>
  </si>
  <si>
    <t>RES; SMT (0201); 10K; 5%; +/-200PPM/DEGC; 0.0500</t>
  </si>
  <si>
    <t>R22, R73, R74</t>
  </si>
  <si>
    <t>ERJ-1GN0R00C</t>
  </si>
  <si>
    <t>1.818.493</t>
  </si>
  <si>
    <t>P15979CT-ND</t>
  </si>
  <si>
    <t>RES; SMT (0201); 0; 1%; JUMPER; 0.0500W</t>
  </si>
  <si>
    <t>ERJ-1GN0R00</t>
  </si>
  <si>
    <t>https://industrial.panasonic.com/ww/products/pt/general-purpose-chip-resistors/models/ERJ1GN0R00C</t>
  </si>
  <si>
    <t>R26, R28, R29, R31-R36, R40-R42, R50, R51, R53-R59, R61, R62, R64, R72, R75, R78</t>
  </si>
  <si>
    <t>ERJ-2RKF1004X</t>
  </si>
  <si>
    <t>RES SMD 1M OHM 1% 1/10W 0402</t>
  </si>
  <si>
    <t>2.414.868</t>
  </si>
  <si>
    <t>P1.00MLCT-ND</t>
  </si>
  <si>
    <t>RES; SMT (0402); 1M; 1%; +/-100PPM/DEGC; 0.1000W</t>
  </si>
  <si>
    <t>ERJ-2RKF1004</t>
  </si>
  <si>
    <t>R27</t>
  </si>
  <si>
    <t>RES SMD 10 OHM 1% 1/20W 0201</t>
  </si>
  <si>
    <t>RES; SMT (0201); 10; 1%; +/-100PPM/DEGC; 0.0500W</t>
  </si>
  <si>
    <t>R37</t>
  </si>
  <si>
    <t>CRCW04024K70FKEDHP</t>
  </si>
  <si>
    <t>RES SMD 4.7K OHM 1% 1/5W 0402</t>
  </si>
  <si>
    <t>205.351</t>
  </si>
  <si>
    <t>541-4.70KYTR-ND</t>
  </si>
  <si>
    <t>RES; SMT (0402); 4.7K; 1%; +/-100PPM/DEGC; 0.063</t>
  </si>
  <si>
    <t>99</t>
  </si>
  <si>
    <t>https://www.vishay.com/docs/20043/crcwhpe3.pdf</t>
  </si>
  <si>
    <t>R43</t>
  </si>
  <si>
    <t>ERJ-2GEJ220X</t>
  </si>
  <si>
    <t>RES SMD 22 OHM 5% 1/10W 0402</t>
  </si>
  <si>
    <t>146.804</t>
  </si>
  <si>
    <t>P22JTR-ND</t>
  </si>
  <si>
    <t>RES; SMT (0402); 22; 5%; +/-200PPM/DEGC; 0.1000W</t>
  </si>
  <si>
    <t>R44</t>
  </si>
  <si>
    <t>CRCW040210K0FKEE</t>
  </si>
  <si>
    <t>RES SMD 10K OHM 1% 1/16W 0402</t>
  </si>
  <si>
    <t>14.605</t>
  </si>
  <si>
    <t>541-2954-2-ND</t>
  </si>
  <si>
    <t>RES; SMT (0402); 10K; 1%; +/-100PPM/DEGC; 0.0630</t>
  </si>
  <si>
    <t>98</t>
  </si>
  <si>
    <t>https://www.vishay.com/docs/20035/dcrcwe3.pdf</t>
  </si>
  <si>
    <t>R45, R65-R68, R70, R71</t>
  </si>
  <si>
    <t>TNPW04021K00BETD</t>
  </si>
  <si>
    <t>RES 1K OHM 0.1% 1/16W 0402</t>
  </si>
  <si>
    <t>4.515</t>
  </si>
  <si>
    <t>541-3562-2-ND</t>
  </si>
  <si>
    <t>RES; SMT (0402); 1K; 0.10%; +/-25PPM/DEGC; 0.100</t>
  </si>
  <si>
    <t>46</t>
  </si>
  <si>
    <t>https://www.vishay.com/docs/31006/tnpw.pdf</t>
  </si>
  <si>
    <t>R46-R48</t>
  </si>
  <si>
    <t>PNM0402E2502BST1</t>
  </si>
  <si>
    <t>Vishay Dale Thin Film</t>
  </si>
  <si>
    <t>RES SMD 25K OHM 0.1% 1/20W 0402</t>
  </si>
  <si>
    <t>8.231</t>
  </si>
  <si>
    <t>541-1903-1-ND</t>
  </si>
  <si>
    <t>RES; SMT (0402); 25K; 0.10%; +/-25PPM/DEGK; 0.05</t>
  </si>
  <si>
    <t>PNM0402E2502BS</t>
  </si>
  <si>
    <t>https://www.vishay.com/docs/60057/pnm.pdf</t>
  </si>
  <si>
    <t>R69</t>
  </si>
  <si>
    <t>NCP03XH103J05RL</t>
  </si>
  <si>
    <t>THERMISTOR NTC 10KOHM 3380K 0201</t>
  </si>
  <si>
    <t>46.467</t>
  </si>
  <si>
    <t>490-4644-1-ND</t>
  </si>
  <si>
    <t>THERMISTOR; SMT (0201); 10K OHM; TOL=+/-5%</t>
  </si>
  <si>
    <t>NCP03XH103J05</t>
  </si>
  <si>
    <t>https://media.digikey.com/pdf/Data Sheets/Murata PDFs/NCP03 Spec.pdf</t>
  </si>
  <si>
    <t>RT1</t>
  </si>
  <si>
    <t>434153017835</t>
  </si>
  <si>
    <t>Würth Elektronik</t>
  </si>
  <si>
    <t>SWITCH TACTILE SPST-NO 0.05A 12V</t>
  </si>
  <si>
    <t>36.432</t>
  </si>
  <si>
    <t>732-10143-1-ND</t>
  </si>
  <si>
    <t>SWITCH; SPST; SMT; 12V; 0.05A;WS-TASV J-BEND TAC</t>
  </si>
  <si>
    <t>27</t>
  </si>
  <si>
    <t>https://www.we-online.com/katalog/datasheet/434153017835.pdf</t>
  </si>
  <si>
    <t>SW1</t>
  </si>
  <si>
    <t>EVP-AA102K</t>
  </si>
  <si>
    <t>SWITCH TACTILE SPST-NO 0.02A 15V</t>
  </si>
  <si>
    <t>8.464</t>
  </si>
  <si>
    <t>P15197CT-ND</t>
  </si>
  <si>
    <t>SWITCH; SPST; SMT; 15V; 0.02A; EVPAA SERIES WITH</t>
  </si>
  <si>
    <t>https://www3.panasonic.biz/ac/cdn/e/control/switch/light-touch/catalog/sw_lt_eng_3529s.pdf</t>
  </si>
  <si>
    <t>SW2</t>
  </si>
  <si>
    <t>EVKIT PART- IC; PMIC WITH ULTRA-LOW IQ REGULATOR</t>
  </si>
  <si>
    <t>MAX20360FEWZ+T</t>
  </si>
  <si>
    <t>0</t>
  </si>
  <si>
    <t>Tray</t>
  </si>
  <si>
    <t>175-MAX32670GTL+-ND</t>
  </si>
  <si>
    <t>EVKIT PART - IC; MAX32674CGWGZ+; PACKAGE OUTLINE</t>
  </si>
  <si>
    <t>31</t>
  </si>
  <si>
    <t>U2</t>
  </si>
  <si>
    <t>MX25U51245GZ4I54</t>
  </si>
  <si>
    <t>Macronix</t>
  </si>
  <si>
    <t>IC FLASH 512MBIT SPI/QUAD 8WSON</t>
  </si>
  <si>
    <t>6.229</t>
  </si>
  <si>
    <t>1092-1252-ND</t>
  </si>
  <si>
    <t>IC; MMRY; CMOS MXSMIO; SERIAL MULTI I/O; FLASH M</t>
  </si>
  <si>
    <t>https://www.macronix.com/Lists/Datasheet/Attachments/8410/MX25U51245G,%201.8V,%20512Mb,%20v1.2.pdf</t>
  </si>
  <si>
    <t>U3</t>
  </si>
  <si>
    <t>MAX32666GXMBT+</t>
  </si>
  <si>
    <t>IC MCU 32BIT 1MB FLASH 121CTBGA</t>
  </si>
  <si>
    <t>175-MAX32666GXMBT+-ND</t>
  </si>
  <si>
    <t>IC; UCON; LOW-POWER ARM CORTEX-M4 WITH FPU-BASED</t>
  </si>
  <si>
    <t>https://www.analog.com/media/en/technical-documentation/data-sheets/max32665-max32666.pdf</t>
  </si>
  <si>
    <t>U5</t>
  </si>
  <si>
    <t>MAX9062EBS+TG45</t>
  </si>
  <si>
    <t>IC COMPARATOR 1 W/VOLT REF 4UCSP</t>
  </si>
  <si>
    <t>175-MAX9062EBS+TG45TR-ND</t>
  </si>
  <si>
    <t>IC; COMP; ULTRA-SMALL; LOW-POWER SINGLE COMPARAT</t>
  </si>
  <si>
    <t>32</t>
  </si>
  <si>
    <t>https://www.analog.com/media/en/technical-documentation/data-sheets/max9060-max9064.pdf</t>
  </si>
  <si>
    <t>U6, U7</t>
  </si>
  <si>
    <t>MAX3207EAUT+T</t>
  </si>
  <si>
    <t>TVS DIODE SOT23-6</t>
  </si>
  <si>
    <t>59.914</t>
  </si>
  <si>
    <t>MAX3207EAUT+TCT-ND</t>
  </si>
  <si>
    <t>IC; PROT; DUAL, QUAD, AND HEX HIGH-SPEED DIFFERE</t>
  </si>
  <si>
    <t>MAX3207EAUT+</t>
  </si>
  <si>
    <t>https://www.analog.com/media/en/technical-documentation/data-sheets/MAX3205E-MAX3208E.pdf</t>
  </si>
  <si>
    <t>U8</t>
  </si>
  <si>
    <t>MAX4737EBE+T</t>
  </si>
  <si>
    <t>IC SW SPST-NOX4 4.5OHM 16UCSP</t>
  </si>
  <si>
    <t>175-MAX4737EBE+TCT-ND</t>
  </si>
  <si>
    <t>IC; ASW; 4.5OHM QUAD SPST ANALOG SWITCH IN UCSP;</t>
  </si>
  <si>
    <t>MAX4737EBE+</t>
  </si>
  <si>
    <t>https://www.analog.com/media/en/technical-documentation/data-sheets/MAX4737-MAX4739.pdf</t>
  </si>
  <si>
    <t>U9, U10</t>
  </si>
  <si>
    <t>MAX14689EWL+T</t>
  </si>
  <si>
    <t>IC SWITCH DPDT X 1 450MOHM 9WLP</t>
  </si>
  <si>
    <t>6.654</t>
  </si>
  <si>
    <t>175-MAX14689EWL+TCT-ND</t>
  </si>
  <si>
    <t>IC; ASW; ULTRA-SMALL LOW-RON BEYOND-THE-RAILS DP</t>
  </si>
  <si>
    <t>MAX14689EWL+</t>
  </si>
  <si>
    <t>13</t>
  </si>
  <si>
    <t>https://www.analog.com/media/en/technical-documentation/data-sheets/MAX14689.pdf</t>
  </si>
  <si>
    <t>U11</t>
  </si>
  <si>
    <t>ABS07-32.768KHZ-6-T</t>
  </si>
  <si>
    <t>Abracon LLC</t>
  </si>
  <si>
    <t>CRYSTAL 32.7680KHZ 6PF SMD</t>
  </si>
  <si>
    <t>130.920</t>
  </si>
  <si>
    <t>535-11898-1-ND</t>
  </si>
  <si>
    <t>CRYSTAL; SMT; 6PF; 32.768KHZ; +/-20PPM; -0.036PP</t>
  </si>
  <si>
    <t>https://abracon.com/Resonators/ABS07.pdf</t>
  </si>
  <si>
    <t>Y1</t>
  </si>
  <si>
    <t>FA-20H 32.0000MF12Y-W3</t>
  </si>
  <si>
    <t>EPSON</t>
  </si>
  <si>
    <t>CRYSTAL 32.0000MHZ 12PF SMD</t>
  </si>
  <si>
    <t>9.720</t>
  </si>
  <si>
    <t>SER4044CT-ND</t>
  </si>
  <si>
    <t>CRYSTAL; SMT 2.5MMX2MM; 32MHZ; +/-10PPM; +/-12PP</t>
  </si>
  <si>
    <t>https://support.epson.biz/td/api/doc_check.php?dl=brief_FA-20H&amp;lang=en</t>
  </si>
  <si>
    <t>Y2</t>
  </si>
  <si>
    <t>CM1610H32768DZBT</t>
  </si>
  <si>
    <t>Citizen Finedevice Co Ltd</t>
  </si>
  <si>
    <t>9.599</t>
  </si>
  <si>
    <t>300-8874-1-ND</t>
  </si>
  <si>
    <t>CRYSTAL; SMT 1.6MMX1MM; 6PF; 32.7680KHZ; +/-20PP</t>
  </si>
  <si>
    <t>CM1610H32768DZB</t>
  </si>
  <si>
    <t>52</t>
  </si>
  <si>
    <t>http://cfd.citizen.co.jp/cms/cfd/pdf/english/CM1610H_E.pdf</t>
  </si>
  <si>
    <t>Y3</t>
  </si>
  <si>
    <t>288.564</t>
  </si>
  <si>
    <t>399-C0603C105K3RAC7867CT-ND</t>
  </si>
  <si>
    <t>10061122-251120HLF</t>
  </si>
  <si>
    <t>Amphenol ICC (FCI)</t>
  </si>
  <si>
    <t>4.931</t>
  </si>
  <si>
    <t>609-10061122-251120HLFCT-ND</t>
  </si>
  <si>
    <t>https://www.amphenol-cs.com/media/wysiwyg/files/drawing/10061122.pdf</t>
  </si>
  <si>
    <t>ERJ-1GNF27R0C</t>
  </si>
  <si>
    <t>32.587</t>
  </si>
  <si>
    <t>P122894CT-ND</t>
  </si>
  <si>
    <t>ERJ-1GNF3301C</t>
  </si>
  <si>
    <t>315.649</t>
  </si>
  <si>
    <t>P122937CT-ND</t>
  </si>
  <si>
    <t>ERJ-1GNF10R0C</t>
  </si>
  <si>
    <t>259.825</t>
  </si>
  <si>
    <t>P122669CT-ND</t>
  </si>
  <si>
    <t>https://br.mouser.com/ProductDetail/Analog-Devices-Maxim-Integrated/MAX30208CLB%2bT?qs=XeJtXLiO41Rc%2FruLpReYig%3D%3D</t>
  </si>
  <si>
    <t>MAX86176ENX+T</t>
  </si>
  <si>
    <t>FOB</t>
  </si>
  <si>
    <t>SERPAC</t>
  </si>
  <si>
    <t>Watertigh enclosure BW4 with Strap</t>
  </si>
  <si>
    <t>BW48ABKCLASBK</t>
  </si>
  <si>
    <t>https://www.serpac.com/waterproof-wrist-enclosures-bw4.html#161=9&amp;176=89&amp;164=42&amp;175=82&amp;163=32</t>
  </si>
  <si>
    <t>Host board</t>
  </si>
  <si>
    <t>Sensor board</t>
  </si>
  <si>
    <t>Description</t>
  </si>
  <si>
    <t>Part Number</t>
  </si>
  <si>
    <t>Available</t>
  </si>
  <si>
    <t>Stock</t>
  </si>
  <si>
    <t>Quantity</t>
  </si>
  <si>
    <t>Type</t>
  </si>
  <si>
    <t>Broker PN</t>
  </si>
  <si>
    <t>Unit Price</t>
  </si>
  <si>
    <t>MOQ1</t>
  </si>
  <si>
    <t>Purchase Qt.</t>
  </si>
  <si>
    <t>Reference</t>
  </si>
  <si>
    <t>Number</t>
  </si>
  <si>
    <t>Datasheet</t>
  </si>
  <si>
    <t>Taxes</t>
  </si>
  <si>
    <t>Status</t>
  </si>
  <si>
    <t>ANCAE - Brazil</t>
  </si>
  <si>
    <t>http://www.valvolandia.com.br/baterias/li-po/3-7v-800mah-li-po/bateria-3-7v-800mah-li-on-recarregavel-6x30x48mm-com-conector</t>
  </si>
  <si>
    <t>Valvolândia - Brazil</t>
  </si>
  <si>
    <t>est. USD CIF</t>
  </si>
  <si>
    <t>est. Unit BRL</t>
  </si>
  <si>
    <t>Maxim/Analog Devices</t>
  </si>
  <si>
    <t>Not found on Brokers</t>
  </si>
  <si>
    <t>Host board to sensor board flex cable</t>
  </si>
  <si>
    <t>WM9644-ND</t>
  </si>
  <si>
    <t>https://www.digikey.com.br/en/products/detail/molex/0150150225/3467249</t>
  </si>
  <si>
    <t>Active</t>
  </si>
  <si>
    <t>https://br.mouser.com/ProductDetail/Analog-Devices-Maxim-Integrated/MAX20360FEWZ%2bT?qs=doiCPypUmgE5qUte5drm%2FA%3D%3D</t>
  </si>
  <si>
    <t>https://br.mouser.com/ProductDetail/Analog-Devices-Maxim-Integrated/MAX86176ENX%2bT?qs=81r%252BiQLm7BSTr%2FxxCB0Bvg%3D%3D</t>
  </si>
  <si>
    <t>https://br.mouser.com/ProductDetail/ams-OSRAM/SFH-7016?qs=OTrKUuiFdkaz7DXJqRo6mw%3D%3D</t>
  </si>
  <si>
    <t>https://br.mouser.com/ProductDetail/Murata-Electronics/GRM033R61A104KE15J?qs=pwh76yelNxAoFwgcMbTk1w%3D%3D</t>
  </si>
  <si>
    <t>GRM0335C1H160JA01D</t>
  </si>
  <si>
    <t>https://br.mouser.com/ProductDetail/Murata-Electronics/GRM0335C1H160JA01D?qs=3ZwS9AhGA%2F73k5RxMkJAfQ%3D%3D</t>
  </si>
  <si>
    <t>Flex01</t>
  </si>
  <si>
    <t>Batt</t>
  </si>
  <si>
    <t>PCB_S</t>
  </si>
  <si>
    <t>PCB_H</t>
  </si>
  <si>
    <t>CASE</t>
  </si>
  <si>
    <t>PCB BOARD 7 Layers</t>
  </si>
  <si>
    <t>PCB BOARD 5 Layers</t>
  </si>
  <si>
    <t>Supplier</t>
  </si>
  <si>
    <t>DIGIKEY</t>
  </si>
  <si>
    <t>MOUSER</t>
  </si>
  <si>
    <t>ANCAE - BRAZIL</t>
  </si>
  <si>
    <t>Normal</t>
  </si>
  <si>
    <t>Total Unit Price</t>
  </si>
  <si>
    <t>Total Manufacturing Price</t>
  </si>
  <si>
    <t>GRM155R61A106ME11D</t>
  </si>
  <si>
    <t>C0603C105K3RACTU</t>
  </si>
  <si>
    <t>C0402C105K8PACTU</t>
  </si>
  <si>
    <t>Group</t>
  </si>
  <si>
    <t>Level</t>
  </si>
  <si>
    <t>A</t>
  </si>
  <si>
    <t>B</t>
  </si>
  <si>
    <t>C</t>
  </si>
  <si>
    <t>D</t>
  </si>
  <si>
    <t>MAX32674CGWGZ+</t>
  </si>
  <si>
    <t>IC MCU 32BIT  PACKAGE OUTLINE DRAWING: 21-100151; PACKAGE CODE: W241H2+1; WLP24</t>
  </si>
  <si>
    <t>BATERIA RECARREGÁVEL LI-POLIMERO 3,7V 1000MAH</t>
  </si>
  <si>
    <t>STA - Brasil</t>
  </si>
  <si>
    <t>RONTEK</t>
  </si>
  <si>
    <t>PCB BOARD 2 Layers</t>
  </si>
  <si>
    <t>Abitec</t>
  </si>
  <si>
    <t>ABITEC - BRAZIL</t>
  </si>
  <si>
    <t xml:space="preserve">Silver plated ECG bottom terminal </t>
  </si>
  <si>
    <t>Silver plated Temperature terminal</t>
  </si>
  <si>
    <t>Male type C connector with solder board</t>
  </si>
  <si>
    <t>Female Magnetic pogo pin contact 2.8mm pitch 2 poles</t>
  </si>
  <si>
    <t>USB charger cable with magnectic pogo pin 2.8mm pitch 2 poles</t>
  </si>
  <si>
    <t>Microfast - BRAZIL</t>
  </si>
  <si>
    <t>RTLECS</t>
  </si>
  <si>
    <t>CUSTOM 0.4mm pitch 6 pos flat cable 40mm</t>
  </si>
  <si>
    <t>Top ECG Contact Board</t>
  </si>
  <si>
    <t>SW</t>
  </si>
  <si>
    <t>Flex02</t>
  </si>
  <si>
    <t>J</t>
  </si>
  <si>
    <t>Cable</t>
  </si>
  <si>
    <t>CUSTOM 2-key membrane keyboard 10x20mm</t>
  </si>
  <si>
    <t>LISTA DE AVL - FOXCONN1</t>
  </si>
  <si>
    <t>LISTA DE AVL - FOXCONN</t>
  </si>
  <si>
    <t>P/NS CRIADOS</t>
  </si>
  <si>
    <t>FBRLAL60001004</t>
  </si>
  <si>
    <t>FBRLAL60001005</t>
  </si>
  <si>
    <t>FBRLAL60001006</t>
  </si>
  <si>
    <t>FBRLAL60001007</t>
  </si>
  <si>
    <t>FBRLAL60001008</t>
  </si>
  <si>
    <t>FBRLAL60001009</t>
  </si>
  <si>
    <t>FBRLAL60001010</t>
  </si>
  <si>
    <t>FBRLAL60001011</t>
  </si>
  <si>
    <t>FBRLAL60001012</t>
  </si>
  <si>
    <t>FBRLAL60001013</t>
  </si>
  <si>
    <t>FBRLAL60001014</t>
  </si>
  <si>
    <t>FBRLAL60001015</t>
  </si>
  <si>
    <t>FBRLAL60001016</t>
  </si>
  <si>
    <t>FBRLAL60001017</t>
  </si>
  <si>
    <t>FBRLAL60001018</t>
  </si>
  <si>
    <t>FBRLAL60001019</t>
  </si>
  <si>
    <t>FBRLAL60001020</t>
  </si>
  <si>
    <t>FBRLAL60001021</t>
  </si>
  <si>
    <t>FBRLAL60001022</t>
  </si>
  <si>
    <t>FBRLAL60001023</t>
  </si>
  <si>
    <t>FBRLAL60001024</t>
  </si>
  <si>
    <t>FBRLAL60001025</t>
  </si>
  <si>
    <t>FBRLAL60001026</t>
  </si>
  <si>
    <t>FBRLAL60001027</t>
  </si>
  <si>
    <t>FBRLAL60001028</t>
  </si>
  <si>
    <t>FBRLAL60001029</t>
  </si>
  <si>
    <t>FBRLAL60001030</t>
  </si>
  <si>
    <t>FBRLAL60001031</t>
  </si>
  <si>
    <t>FBRLAL60001032</t>
  </si>
  <si>
    <t>FBRLAL60001033</t>
  </si>
  <si>
    <t>FBRLAL60001034</t>
  </si>
  <si>
    <t>FBRLAL60001035</t>
  </si>
  <si>
    <t>FBRLAL60001036</t>
  </si>
  <si>
    <t>FBRLAL60001037</t>
  </si>
  <si>
    <t>FBRLAL60001038</t>
  </si>
  <si>
    <t>FBRLAL60001039</t>
  </si>
  <si>
    <t>FBRLAL60001040</t>
  </si>
  <si>
    <t>FBRLAL60001041</t>
  </si>
  <si>
    <t>FBRLAL60001042</t>
  </si>
  <si>
    <t>FBRLAL60001043</t>
  </si>
  <si>
    <t>FBRLAL60001044</t>
  </si>
  <si>
    <t>FBRLAL60001045</t>
  </si>
  <si>
    <t>FBRLAL60001046</t>
  </si>
  <si>
    <t>FBRLAL60001047</t>
  </si>
  <si>
    <t>FBRLAL60001048</t>
  </si>
  <si>
    <t>FBRLAL60001049</t>
  </si>
  <si>
    <t>FBRLAL60001050</t>
  </si>
  <si>
    <t>FBRLAL60001051</t>
  </si>
  <si>
    <t>FBRLAL60001052</t>
  </si>
  <si>
    <t>FBRLAL60001053</t>
  </si>
  <si>
    <t>FBRLAL60001054</t>
  </si>
  <si>
    <t>FBRLAL60001055</t>
  </si>
  <si>
    <t>FBRLAL60001056</t>
  </si>
  <si>
    <t>FBRLAL60001057</t>
  </si>
  <si>
    <t>FBRLAL60001058</t>
  </si>
  <si>
    <t>FBRLAL60001059</t>
  </si>
  <si>
    <t>FBRLAL60001060</t>
  </si>
  <si>
    <t>FBRLAL60001061</t>
  </si>
  <si>
    <t>FBRLAL60001062</t>
  </si>
  <si>
    <t>FBRLAL60001063</t>
  </si>
  <si>
    <t>FBRLAL60001064</t>
  </si>
  <si>
    <t>FBRLAL60001065</t>
  </si>
  <si>
    <t>FBRLAL60001066</t>
  </si>
  <si>
    <t>FBRLAL60001067</t>
  </si>
  <si>
    <t>FBRLAL60001068</t>
  </si>
  <si>
    <t>FBRLAL60001069</t>
  </si>
  <si>
    <t>FBRLAL60001070</t>
  </si>
  <si>
    <t>FBRLAL60001071</t>
  </si>
  <si>
    <t>FBRLAL60001072</t>
  </si>
  <si>
    <t>FBRLAL60001073</t>
  </si>
  <si>
    <t>FBRLAL60001074</t>
  </si>
  <si>
    <t>FBRLAL60001075</t>
  </si>
  <si>
    <t>FBRLAL60001076</t>
  </si>
  <si>
    <t>FBRLAL60001077</t>
  </si>
  <si>
    <t>FBRLAL60001078</t>
  </si>
  <si>
    <t>FBRLAL60001079</t>
  </si>
  <si>
    <t>FBRLAL60001080</t>
  </si>
  <si>
    <t>FBRLAL60001081</t>
  </si>
  <si>
    <t>FBRLAL60001082</t>
  </si>
  <si>
    <t>FBRLAL60001083</t>
  </si>
  <si>
    <t>FBRLAL60001084</t>
  </si>
  <si>
    <t>FBRLAL60001085</t>
  </si>
  <si>
    <t>FBRLAL60001086</t>
  </si>
  <si>
    <t>FBRLAL60001087</t>
  </si>
  <si>
    <t>FBRLAL60001088</t>
  </si>
  <si>
    <t>FBRLAL60001089</t>
  </si>
  <si>
    <t>FBRLAL60001090</t>
  </si>
  <si>
    <t>FBRLAL60001091</t>
  </si>
  <si>
    <t>FBRLAL60001092</t>
  </si>
  <si>
    <t>FBRLAL60001093</t>
  </si>
  <si>
    <t>FBRLAL60001094</t>
  </si>
  <si>
    <t>FBRLAL60001095</t>
  </si>
  <si>
    <t>FBRLAL60001096</t>
  </si>
  <si>
    <t>FBRLAMAXR-SB</t>
  </si>
  <si>
    <t>MAXREF - Sensor board</t>
  </si>
  <si>
    <t>FBRLAMAXR-HB</t>
  </si>
  <si>
    <t>MAXREF - Host board</t>
  </si>
  <si>
    <t>FBRLAMAXR-CB</t>
  </si>
  <si>
    <t>MAXREF - Contact board</t>
  </si>
  <si>
    <t>FBRLAMAXR-FG</t>
  </si>
  <si>
    <t>MAXREF Device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</si>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</sst>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_-&quot;R$&quot;\ * #,##0.00_-;\-&quot;R$&quot;\ * #,##0.00_-;_-&quot;R$&quot;\ * &quot;-&quot;??_-;_-@_-"/>
    <numFmt numFmtId="165" formatCode="_-[$$-409]* #,##0.00_ ;_-[$$-409]* \-#,##0.00\ ;_-[$$-409]* &quot;-&quot;??_ ;_-@_ "/>
    <numFmt numFmtId="166" formatCode="_-[$R$-416]\ * #,##0.00_-;\-[$R$-416]\ * #,##0.00_-;_-[$R$-416]\ 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5" borderId="1" applyNumberFormat="0" applyAlignment="0" applyProtection="0"/>
  </cellStyleXfs>
  <cellXfs count="46">
    <xf numFmtId="0" fontId="0" fillId="0" borderId="0" xfId="0"/>
    <xf numFmtId="0" fontId="0" fillId="0" borderId="0" xfId="0" applyNumberFormat="1" applyFont="1"/>
    <xf numFmtId="0" fontId="3" fillId="3" borderId="0" xfId="3" applyNumberFormat="1"/>
    <xf numFmtId="0" fontId="2" fillId="2" borderId="0" xfId="2" applyNumberFormat="1"/>
    <xf numFmtId="0" fontId="0" fillId="0" borderId="0" xfId="0" applyNumberFormat="1"/>
    <xf numFmtId="0" fontId="4" fillId="0" borderId="0" xfId="0" applyFont="1"/>
    <xf numFmtId="1" fontId="0" fillId="0" borderId="0" xfId="0" applyNumberFormat="1" applyFont="1"/>
    <xf numFmtId="165" fontId="0" fillId="0" borderId="0" xfId="0" applyNumberFormat="1" applyFont="1"/>
    <xf numFmtId="165" fontId="3" fillId="3" borderId="0" xfId="3" applyNumberFormat="1"/>
    <xf numFmtId="165" fontId="2" fillId="2" borderId="0" xfId="2" applyNumberFormat="1"/>
    <xf numFmtId="165" fontId="0" fillId="0" borderId="0" xfId="0" applyNumberFormat="1"/>
    <xf numFmtId="166" fontId="0" fillId="0" borderId="0" xfId="1" applyNumberFormat="1" applyFont="1"/>
    <xf numFmtId="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4" borderId="0" xfId="0" applyFont="1" applyFill="1"/>
    <xf numFmtId="0" fontId="0" fillId="0" borderId="0" xfId="0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0" fontId="2" fillId="2" borderId="0" xfId="2" applyNumberForma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3" fillId="3" borderId="0" xfId="3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left" vertical="center"/>
    </xf>
    <xf numFmtId="0" fontId="0" fillId="6" borderId="0" xfId="0" applyNumberFormat="1" applyFill="1"/>
    <xf numFmtId="0" fontId="0" fillId="6" borderId="0" xfId="0" applyFill="1"/>
    <xf numFmtId="0" fontId="9" fillId="5" borderId="1" xfId="4" applyNumberFormat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0" borderId="0" xfId="0" applyNumberFormat="1" applyFont="1" applyAlignment="1">
      <alignment horizontal="center"/>
    </xf>
    <xf numFmtId="0" fontId="5" fillId="7" borderId="0" xfId="0" applyNumberFormat="1" applyFont="1" applyFill="1" applyAlignment="1">
      <alignment horizontal="left" vertical="center"/>
    </xf>
    <xf numFmtId="0" fontId="0" fillId="7" borderId="0" xfId="0" applyNumberFormat="1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0" fillId="8" borderId="0" xfId="2" applyNumberFormat="1" applyFont="1" applyFill="1" applyAlignment="1">
      <alignment horizontal="left" vertic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0" fontId="5" fillId="7" borderId="0" xfId="0" applyNumberFormat="1" applyFont="1" applyFill="1" applyAlignment="1">
      <alignment horizontal="center" vertical="center"/>
    </xf>
    <xf numFmtId="0" fontId="10" fillId="7" borderId="0" xfId="2" applyNumberFormat="1" applyFont="1" applyFill="1" applyAlignment="1">
      <alignment horizontal="center" vertical="center"/>
    </xf>
    <xf numFmtId="0" fontId="0" fillId="7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5">
    <cellStyle name="Bad" xfId="2" builtinId="27"/>
    <cellStyle name="Currency" xfId="1" builtinId="4"/>
    <cellStyle name="Input" xfId="4" builtinId="20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1"/>
  <sheetViews>
    <sheetView workbookViewId="0"/>
  </sheetViews>
  <sheetFormatPr defaultRowHeight="15"/>
  <cols>
    <col min="1" max="1" width="10.5703125" style="35" bestFit="1" customWidth="1"/>
    <col min="2" max="2" width="27.7109375" style="1" bestFit="1" customWidth="1"/>
    <col min="3" max="3" width="35.42578125" style="1" bestFit="1" customWidth="1"/>
    <col min="4" max="4" width="82.5703125" style="1" bestFit="1" customWidth="1"/>
    <col min="5" max="5" width="35.42578125" style="1" customWidth="1"/>
    <col min="6" max="6" width="13.85546875" style="1" bestFit="1" customWidth="1"/>
    <col min="7" max="7" width="20.140625" style="1" bestFit="1" customWidth="1"/>
    <col min="8" max="8" width="15.7109375" style="1" bestFit="1" customWidth="1"/>
    <col min="9" max="9" width="15.140625" style="1" bestFit="1" customWidth="1"/>
    <col min="10" max="10" width="13.28515625" style="1" bestFit="1" customWidth="1"/>
    <col min="11" max="11" width="16.7109375" style="1" bestFit="1" customWidth="1"/>
    <col min="12" max="12" width="15.7109375" style="1" bestFit="1" customWidth="1"/>
    <col min="13" max="13" width="123" style="1" bestFit="1" customWidth="1"/>
    <col min="14" max="14" width="15.42578125" style="7" bestFit="1" customWidth="1"/>
    <col min="15" max="15" width="20.42578125" style="7" bestFit="1" customWidth="1"/>
    <col min="16" max="16" width="29.85546875" style="7" bestFit="1" customWidth="1"/>
    <col min="17" max="17" width="11.28515625" style="1" bestFit="1" customWidth="1"/>
    <col min="18" max="18" width="53.5703125" style="1" bestFit="1" customWidth="1"/>
    <col min="19" max="19" width="31.5703125" style="1" bestFit="1" customWidth="1"/>
    <col min="20" max="20" width="16.28515625" style="1" bestFit="1" customWidth="1"/>
    <col min="21" max="21" width="84.140625" style="1" customWidth="1"/>
    <col min="22" max="22" width="71.7109375" style="1" bestFit="1" customWidth="1"/>
    <col min="23" max="23" width="32.7109375" style="1" bestFit="1" customWidth="1"/>
    <col min="24" max="24" width="22.140625" style="1" bestFit="1" customWidth="1"/>
  </cols>
  <sheetData>
    <row r="1" spans="1:24" s="14" customFormat="1">
      <c r="A1" s="12" t="s">
        <v>0</v>
      </c>
      <c r="B1" s="12" t="s">
        <v>592</v>
      </c>
      <c r="C1" s="12" t="s">
        <v>1</v>
      </c>
      <c r="D1" s="12" t="s">
        <v>591</v>
      </c>
      <c r="E1" s="12" t="s">
        <v>630</v>
      </c>
      <c r="F1" s="12" t="s">
        <v>593</v>
      </c>
      <c r="G1" s="12" t="s">
        <v>594</v>
      </c>
      <c r="H1" s="12" t="s">
        <v>2</v>
      </c>
      <c r="I1" s="12" t="s">
        <v>3</v>
      </c>
      <c r="J1" s="12" t="s">
        <v>595</v>
      </c>
      <c r="K1" s="12" t="s">
        <v>600</v>
      </c>
      <c r="L1" s="12" t="s">
        <v>596</v>
      </c>
      <c r="M1" s="12" t="s">
        <v>597</v>
      </c>
      <c r="N1" s="13" t="s">
        <v>598</v>
      </c>
      <c r="O1" s="13" t="s">
        <v>635</v>
      </c>
      <c r="P1" s="13" t="s">
        <v>636</v>
      </c>
      <c r="Q1" s="12" t="s">
        <v>599</v>
      </c>
      <c r="R1" s="12" t="s">
        <v>601</v>
      </c>
      <c r="S1" s="12" t="s">
        <v>602</v>
      </c>
      <c r="T1" s="12" t="s">
        <v>4</v>
      </c>
      <c r="U1" s="12" t="s">
        <v>603</v>
      </c>
      <c r="V1" s="12" t="s">
        <v>5</v>
      </c>
      <c r="W1" s="12" t="s">
        <v>604</v>
      </c>
      <c r="X1" s="12" t="s">
        <v>605</v>
      </c>
    </row>
    <row r="2" spans="1:24">
      <c r="A2" s="35">
        <v>1</v>
      </c>
      <c r="B2" s="1" t="s">
        <v>6</v>
      </c>
      <c r="C2" s="1" t="s">
        <v>7</v>
      </c>
      <c r="D2" s="1" t="s">
        <v>8</v>
      </c>
      <c r="E2" s="1" t="s">
        <v>631</v>
      </c>
      <c r="F2" s="1" t="s">
        <v>9</v>
      </c>
      <c r="G2" s="4" t="s">
        <v>634</v>
      </c>
      <c r="H2" s="1">
        <v>200</v>
      </c>
      <c r="J2" s="1">
        <v>1</v>
      </c>
      <c r="K2" s="1">
        <f>H2*J2</f>
        <v>200</v>
      </c>
      <c r="L2" s="1" t="s">
        <v>10</v>
      </c>
      <c r="M2" t="s">
        <v>11</v>
      </c>
      <c r="N2" s="7">
        <v>7.6800000000000002E-3</v>
      </c>
      <c r="O2" s="7">
        <f>H2*J2*N2</f>
        <v>1.536</v>
      </c>
      <c r="P2" s="7">
        <v>115.2</v>
      </c>
      <c r="Q2" s="1">
        <v>15000</v>
      </c>
      <c r="R2" s="1" t="s">
        <v>12</v>
      </c>
      <c r="S2" s="1" t="s">
        <v>11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18</v>
      </c>
    </row>
    <row r="3" spans="1:24">
      <c r="A3" s="35">
        <v>2</v>
      </c>
      <c r="B3" s="1" t="s">
        <v>19</v>
      </c>
      <c r="C3" s="1" t="s">
        <v>20</v>
      </c>
      <c r="D3" s="1" t="s">
        <v>21</v>
      </c>
      <c r="E3" s="4" t="s">
        <v>632</v>
      </c>
      <c r="F3" s="1" t="s">
        <v>17</v>
      </c>
      <c r="G3" s="4" t="s">
        <v>634</v>
      </c>
      <c r="H3" s="1">
        <v>200</v>
      </c>
      <c r="J3" s="1">
        <v>1</v>
      </c>
      <c r="K3" s="1">
        <f t="shared" ref="K3:K66" si="0">H3*J3</f>
        <v>200</v>
      </c>
      <c r="M3" t="s">
        <v>582</v>
      </c>
      <c r="N3" s="7">
        <v>4.4400000000000004</v>
      </c>
      <c r="O3" s="7">
        <f t="shared" ref="O3:O66" si="1">H3*J3*N3</f>
        <v>888.00000000000011</v>
      </c>
      <c r="P3" s="8">
        <f>N3*J3*K3</f>
        <v>888.00000000000011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16</v>
      </c>
      <c r="X3" s="1" t="s">
        <v>18</v>
      </c>
    </row>
    <row r="4" spans="1:24">
      <c r="A4" s="35">
        <v>3</v>
      </c>
      <c r="B4" s="3" t="s">
        <v>29</v>
      </c>
      <c r="C4" s="3" t="s">
        <v>20</v>
      </c>
      <c r="D4" s="3" t="s">
        <v>28</v>
      </c>
      <c r="E4" s="3"/>
      <c r="F4" s="3" t="s">
        <v>17</v>
      </c>
      <c r="G4" s="3" t="s">
        <v>612</v>
      </c>
      <c r="H4" s="1">
        <v>200</v>
      </c>
      <c r="J4" s="1">
        <v>1</v>
      </c>
      <c r="K4" s="1">
        <f t="shared" si="0"/>
        <v>200</v>
      </c>
      <c r="M4" t="s">
        <v>611</v>
      </c>
      <c r="O4" s="7">
        <f t="shared" si="1"/>
        <v>0</v>
      </c>
      <c r="P4" s="9"/>
      <c r="R4" s="1" t="s">
        <v>28</v>
      </c>
      <c r="S4" s="1" t="s">
        <v>29</v>
      </c>
      <c r="T4" s="1" t="s">
        <v>16</v>
      </c>
      <c r="V4" s="1" t="s">
        <v>30</v>
      </c>
      <c r="X4" s="1" t="s">
        <v>17</v>
      </c>
    </row>
    <row r="5" spans="1:24">
      <c r="A5" s="35">
        <v>4</v>
      </c>
      <c r="B5" s="1" t="s">
        <v>31</v>
      </c>
      <c r="C5" s="1" t="s">
        <v>7</v>
      </c>
      <c r="D5" s="1" t="s">
        <v>32</v>
      </c>
      <c r="E5" s="1" t="s">
        <v>631</v>
      </c>
      <c r="F5" s="1" t="s">
        <v>33</v>
      </c>
      <c r="G5" s="4" t="s">
        <v>634</v>
      </c>
      <c r="H5" s="1">
        <v>200</v>
      </c>
      <c r="J5" s="1">
        <v>5</v>
      </c>
      <c r="K5" s="1">
        <f t="shared" si="0"/>
        <v>1000</v>
      </c>
      <c r="L5" s="1" t="s">
        <v>10</v>
      </c>
      <c r="M5" t="s">
        <v>34</v>
      </c>
      <c r="N5" s="7">
        <v>5.1429999999999997E-2</v>
      </c>
      <c r="O5" s="7">
        <f t="shared" si="1"/>
        <v>51.43</v>
      </c>
      <c r="P5" s="7">
        <v>514.29999999999995</v>
      </c>
      <c r="Q5" s="1">
        <v>10000</v>
      </c>
      <c r="R5" s="1" t="s">
        <v>35</v>
      </c>
      <c r="S5" s="1" t="s">
        <v>34</v>
      </c>
      <c r="T5" s="1" t="s">
        <v>13</v>
      </c>
      <c r="U5" s="1" t="s">
        <v>36</v>
      </c>
      <c r="V5" s="1" t="s">
        <v>37</v>
      </c>
      <c r="W5" s="1" t="s">
        <v>16</v>
      </c>
      <c r="X5" s="1" t="s">
        <v>18</v>
      </c>
    </row>
    <row r="6" spans="1:24">
      <c r="A6" s="35">
        <v>5</v>
      </c>
      <c r="B6" s="1" t="s">
        <v>38</v>
      </c>
      <c r="C6" s="1" t="s">
        <v>7</v>
      </c>
      <c r="D6" s="1" t="s">
        <v>39</v>
      </c>
      <c r="E6" s="1" t="s">
        <v>631</v>
      </c>
      <c r="F6" s="1" t="s">
        <v>40</v>
      </c>
      <c r="G6" s="4" t="s">
        <v>634</v>
      </c>
      <c r="H6" s="1">
        <v>200</v>
      </c>
      <c r="J6" s="1">
        <v>3</v>
      </c>
      <c r="K6" s="1">
        <f t="shared" si="0"/>
        <v>600</v>
      </c>
      <c r="L6" s="1" t="s">
        <v>10</v>
      </c>
      <c r="M6" t="s">
        <v>41</v>
      </c>
      <c r="N6" s="7">
        <v>3.2820000000000002E-2</v>
      </c>
      <c r="O6" s="7">
        <f t="shared" si="1"/>
        <v>19.692</v>
      </c>
      <c r="P6" s="7">
        <v>328.2</v>
      </c>
      <c r="Q6" s="1">
        <v>10000</v>
      </c>
      <c r="R6" s="1" t="s">
        <v>42</v>
      </c>
      <c r="S6" s="1" t="s">
        <v>41</v>
      </c>
      <c r="T6" s="1" t="s">
        <v>13</v>
      </c>
      <c r="U6" s="1" t="s">
        <v>43</v>
      </c>
      <c r="V6" s="1" t="s">
        <v>44</v>
      </c>
      <c r="W6" s="1" t="s">
        <v>16</v>
      </c>
      <c r="X6" s="1" t="s">
        <v>18</v>
      </c>
    </row>
    <row r="7" spans="1:24">
      <c r="A7" s="35">
        <v>6</v>
      </c>
      <c r="B7" s="2" t="s">
        <v>637</v>
      </c>
      <c r="C7" s="4" t="s">
        <v>7</v>
      </c>
      <c r="D7" s="1" t="s">
        <v>45</v>
      </c>
      <c r="E7" s="1" t="s">
        <v>631</v>
      </c>
      <c r="F7" s="1" t="s">
        <v>17</v>
      </c>
      <c r="G7" s="4" t="s">
        <v>634</v>
      </c>
      <c r="H7" s="1">
        <v>200</v>
      </c>
      <c r="J7" s="1">
        <v>3</v>
      </c>
      <c r="K7" s="1">
        <f t="shared" si="0"/>
        <v>600</v>
      </c>
      <c r="L7" s="1" t="s">
        <v>10</v>
      </c>
      <c r="M7" t="s">
        <v>46</v>
      </c>
      <c r="N7" s="7">
        <v>1.8180000000000002E-2</v>
      </c>
      <c r="O7" s="7">
        <f t="shared" si="1"/>
        <v>10.908000000000001</v>
      </c>
      <c r="P7" s="7">
        <v>727.2</v>
      </c>
      <c r="Q7" s="1">
        <v>1</v>
      </c>
      <c r="R7" s="1" t="s">
        <v>47</v>
      </c>
      <c r="T7" s="1" t="s">
        <v>13</v>
      </c>
      <c r="V7" s="1" t="s">
        <v>48</v>
      </c>
      <c r="W7" s="1" t="s">
        <v>16</v>
      </c>
      <c r="X7" s="1" t="s">
        <v>18</v>
      </c>
    </row>
    <row r="8" spans="1:24">
      <c r="A8" s="35">
        <v>7</v>
      </c>
      <c r="B8" s="2" t="s">
        <v>638</v>
      </c>
      <c r="C8" s="1" t="s">
        <v>230</v>
      </c>
      <c r="D8" s="1" t="s">
        <v>49</v>
      </c>
      <c r="E8" s="1" t="s">
        <v>631</v>
      </c>
      <c r="F8" s="1" t="s">
        <v>566</v>
      </c>
      <c r="G8" s="4" t="s">
        <v>634</v>
      </c>
      <c r="H8" s="1">
        <v>200</v>
      </c>
      <c r="J8" s="1">
        <v>1</v>
      </c>
      <c r="K8" s="1">
        <f t="shared" si="0"/>
        <v>200</v>
      </c>
      <c r="L8" s="1" t="s">
        <v>72</v>
      </c>
      <c r="M8" t="s">
        <v>567</v>
      </c>
      <c r="N8" s="7">
        <v>0.27</v>
      </c>
      <c r="O8" s="7">
        <f t="shared" si="1"/>
        <v>54</v>
      </c>
      <c r="P8" s="7">
        <v>15.62</v>
      </c>
      <c r="Q8" s="1">
        <v>1</v>
      </c>
      <c r="R8" s="1" t="s">
        <v>51</v>
      </c>
      <c r="T8" s="1" t="s">
        <v>13</v>
      </c>
      <c r="V8" s="1" t="s">
        <v>52</v>
      </c>
      <c r="W8" s="1" t="s">
        <v>16</v>
      </c>
      <c r="X8" s="1" t="s">
        <v>18</v>
      </c>
    </row>
    <row r="9" spans="1:24">
      <c r="A9" s="35">
        <v>8</v>
      </c>
      <c r="B9" s="1" t="s">
        <v>53</v>
      </c>
      <c r="C9" s="1" t="s">
        <v>7</v>
      </c>
      <c r="D9" s="1" t="s">
        <v>54</v>
      </c>
      <c r="E9" s="4" t="s">
        <v>632</v>
      </c>
      <c r="F9" s="1" t="s">
        <v>17</v>
      </c>
      <c r="G9" s="4" t="s">
        <v>634</v>
      </c>
      <c r="H9" s="1">
        <v>200</v>
      </c>
      <c r="J9" s="1">
        <v>1</v>
      </c>
      <c r="K9" s="1">
        <f t="shared" si="0"/>
        <v>200</v>
      </c>
      <c r="L9" s="1" t="s">
        <v>10</v>
      </c>
      <c r="M9" t="s">
        <v>620</v>
      </c>
      <c r="N9" s="7">
        <v>5.0000000000000001E-3</v>
      </c>
      <c r="O9" s="7">
        <f t="shared" si="1"/>
        <v>1</v>
      </c>
      <c r="P9" s="8">
        <f>N9*J9*K9</f>
        <v>1</v>
      </c>
      <c r="Q9" s="1">
        <v>1</v>
      </c>
      <c r="R9" s="1" t="s">
        <v>56</v>
      </c>
      <c r="S9" s="1" t="s">
        <v>55</v>
      </c>
      <c r="T9" s="1" t="s">
        <v>13</v>
      </c>
      <c r="U9" s="1" t="s">
        <v>57</v>
      </c>
      <c r="V9" s="1" t="s">
        <v>58</v>
      </c>
      <c r="W9" s="1" t="s">
        <v>16</v>
      </c>
      <c r="X9" s="1" t="s">
        <v>18</v>
      </c>
    </row>
    <row r="10" spans="1:24">
      <c r="A10" s="35">
        <v>9</v>
      </c>
      <c r="B10" s="1" t="s">
        <v>59</v>
      </c>
      <c r="C10" s="1" t="s">
        <v>60</v>
      </c>
      <c r="D10" s="1" t="s">
        <v>61</v>
      </c>
      <c r="E10" s="1" t="s">
        <v>631</v>
      </c>
      <c r="F10" s="1" t="s">
        <v>62</v>
      </c>
      <c r="G10" s="4" t="s">
        <v>634</v>
      </c>
      <c r="H10" s="1">
        <v>200</v>
      </c>
      <c r="J10" s="1">
        <v>1</v>
      </c>
      <c r="K10" s="1">
        <f t="shared" si="0"/>
        <v>200</v>
      </c>
      <c r="L10" s="1" t="s">
        <v>10</v>
      </c>
      <c r="M10" t="s">
        <v>63</v>
      </c>
      <c r="N10" s="7">
        <v>7.7200000000000003E-3</v>
      </c>
      <c r="O10" s="7">
        <f t="shared" si="1"/>
        <v>1.544</v>
      </c>
      <c r="P10" s="7">
        <v>77.2</v>
      </c>
      <c r="Q10" s="1">
        <v>10000</v>
      </c>
      <c r="R10" s="1" t="s">
        <v>64</v>
      </c>
      <c r="S10" s="1" t="s">
        <v>63</v>
      </c>
      <c r="T10" s="1" t="s">
        <v>65</v>
      </c>
      <c r="U10" s="1" t="s">
        <v>66</v>
      </c>
      <c r="V10" s="1" t="s">
        <v>67</v>
      </c>
      <c r="W10" s="1" t="s">
        <v>16</v>
      </c>
      <c r="X10" s="1" t="s">
        <v>18</v>
      </c>
    </row>
    <row r="11" spans="1:24">
      <c r="A11" s="35">
        <v>10</v>
      </c>
      <c r="B11" s="1" t="s">
        <v>68</v>
      </c>
      <c r="C11" s="1" t="s">
        <v>69</v>
      </c>
      <c r="D11" s="1" t="s">
        <v>70</v>
      </c>
      <c r="E11" s="1" t="s">
        <v>631</v>
      </c>
      <c r="F11" s="1" t="s">
        <v>71</v>
      </c>
      <c r="G11" s="4" t="s">
        <v>634</v>
      </c>
      <c r="H11" s="1">
        <v>200</v>
      </c>
      <c r="J11" s="1">
        <v>1</v>
      </c>
      <c r="K11" s="1">
        <f t="shared" si="0"/>
        <v>200</v>
      </c>
      <c r="L11" s="1" t="s">
        <v>72</v>
      </c>
      <c r="M11" t="s">
        <v>73</v>
      </c>
      <c r="N11" s="7">
        <v>3.4099999999999998E-2</v>
      </c>
      <c r="O11" s="7">
        <f t="shared" si="1"/>
        <v>6.8199999999999994</v>
      </c>
      <c r="P11" s="7">
        <v>5.12</v>
      </c>
      <c r="Q11" s="1">
        <v>1</v>
      </c>
      <c r="R11" s="1" t="s">
        <v>74</v>
      </c>
      <c r="S11" s="1" t="s">
        <v>68</v>
      </c>
      <c r="T11" s="1" t="s">
        <v>75</v>
      </c>
      <c r="U11" s="1" t="s">
        <v>76</v>
      </c>
      <c r="V11" s="1" t="s">
        <v>77</v>
      </c>
      <c r="W11" s="1" t="s">
        <v>16</v>
      </c>
      <c r="X11" s="1" t="s">
        <v>18</v>
      </c>
    </row>
    <row r="12" spans="1:24">
      <c r="A12" s="35">
        <v>11</v>
      </c>
      <c r="B12" s="1" t="s">
        <v>78</v>
      </c>
      <c r="C12" s="1" t="s">
        <v>79</v>
      </c>
      <c r="D12" s="1" t="s">
        <v>80</v>
      </c>
      <c r="E12" s="4" t="s">
        <v>632</v>
      </c>
      <c r="F12" s="1" t="s">
        <v>17</v>
      </c>
      <c r="G12" s="4" t="s">
        <v>634</v>
      </c>
      <c r="H12" s="1">
        <v>200</v>
      </c>
      <c r="J12" s="1">
        <v>1</v>
      </c>
      <c r="K12" s="1">
        <f t="shared" si="0"/>
        <v>200</v>
      </c>
      <c r="M12" t="s">
        <v>619</v>
      </c>
      <c r="N12" s="7">
        <v>1.94</v>
      </c>
      <c r="O12" s="7">
        <f t="shared" si="1"/>
        <v>388</v>
      </c>
      <c r="P12" s="8">
        <f>N12*J12*K12</f>
        <v>388</v>
      </c>
      <c r="R12" s="1" t="s">
        <v>81</v>
      </c>
      <c r="S12" s="1" t="s">
        <v>78</v>
      </c>
      <c r="T12" s="1" t="s">
        <v>82</v>
      </c>
      <c r="U12" s="1" t="s">
        <v>83</v>
      </c>
      <c r="V12" s="1" t="s">
        <v>84</v>
      </c>
      <c r="W12" s="1" t="s">
        <v>16</v>
      </c>
      <c r="X12" s="1" t="s">
        <v>18</v>
      </c>
    </row>
    <row r="13" spans="1:24">
      <c r="A13" s="35">
        <v>12</v>
      </c>
      <c r="B13" s="1" t="s">
        <v>85</v>
      </c>
      <c r="C13" s="1" t="s">
        <v>86</v>
      </c>
      <c r="D13" s="1" t="s">
        <v>87</v>
      </c>
      <c r="E13" s="1" t="s">
        <v>631</v>
      </c>
      <c r="F13" s="1" t="s">
        <v>88</v>
      </c>
      <c r="G13" s="4" t="s">
        <v>634</v>
      </c>
      <c r="H13" s="1">
        <v>200</v>
      </c>
      <c r="J13" s="1">
        <v>1</v>
      </c>
      <c r="K13" s="1">
        <f t="shared" si="0"/>
        <v>200</v>
      </c>
      <c r="L13" s="1" t="s">
        <v>72</v>
      </c>
      <c r="M13" t="s">
        <v>89</v>
      </c>
      <c r="N13" s="7">
        <v>2.2879999999999998</v>
      </c>
      <c r="O13" s="7">
        <f t="shared" si="1"/>
        <v>457.59999999999997</v>
      </c>
      <c r="P13" s="7">
        <v>343.2</v>
      </c>
      <c r="Q13" s="1">
        <v>1</v>
      </c>
      <c r="R13" s="1" t="s">
        <v>90</v>
      </c>
      <c r="S13" s="1" t="s">
        <v>85</v>
      </c>
      <c r="T13" s="1" t="s">
        <v>91</v>
      </c>
      <c r="U13" s="1" t="s">
        <v>92</v>
      </c>
      <c r="V13" s="1" t="s">
        <v>93</v>
      </c>
      <c r="W13" s="1" t="s">
        <v>94</v>
      </c>
      <c r="X13" s="1" t="s">
        <v>18</v>
      </c>
    </row>
    <row r="14" spans="1:24">
      <c r="A14" s="35">
        <v>13</v>
      </c>
      <c r="B14" s="1" t="s">
        <v>568</v>
      </c>
      <c r="C14" s="1" t="s">
        <v>569</v>
      </c>
      <c r="D14" s="1" t="s">
        <v>317</v>
      </c>
      <c r="E14" s="1" t="s">
        <v>631</v>
      </c>
      <c r="F14" s="1" t="s">
        <v>570</v>
      </c>
      <c r="G14" s="4" t="s">
        <v>634</v>
      </c>
      <c r="H14" s="1">
        <v>200</v>
      </c>
      <c r="J14" s="1">
        <v>1</v>
      </c>
      <c r="K14" s="1">
        <f t="shared" si="0"/>
        <v>200</v>
      </c>
      <c r="L14" s="1" t="s">
        <v>72</v>
      </c>
      <c r="M14" t="s">
        <v>571</v>
      </c>
      <c r="N14" s="7">
        <v>0.34449999999999997</v>
      </c>
      <c r="O14" s="7">
        <f t="shared" si="1"/>
        <v>68.899999999999991</v>
      </c>
      <c r="P14" s="7">
        <v>51.68</v>
      </c>
      <c r="Q14" s="1">
        <v>1</v>
      </c>
      <c r="R14" s="1" t="s">
        <v>96</v>
      </c>
      <c r="S14" s="1" t="s">
        <v>571</v>
      </c>
      <c r="T14" s="1" t="s">
        <v>305</v>
      </c>
      <c r="U14" s="1" t="s">
        <v>572</v>
      </c>
      <c r="V14" s="1" t="s">
        <v>97</v>
      </c>
      <c r="W14" s="1" t="s">
        <v>16</v>
      </c>
      <c r="X14" s="1" t="s">
        <v>50</v>
      </c>
    </row>
    <row r="15" spans="1:24">
      <c r="A15" s="35">
        <v>14</v>
      </c>
      <c r="B15" s="1" t="s">
        <v>98</v>
      </c>
      <c r="C15" s="1" t="s">
        <v>99</v>
      </c>
      <c r="D15" s="1" t="s">
        <v>100</v>
      </c>
      <c r="E15" s="1" t="s">
        <v>631</v>
      </c>
      <c r="F15" s="1" t="s">
        <v>101</v>
      </c>
      <c r="G15" s="4" t="s">
        <v>634</v>
      </c>
      <c r="H15" s="1">
        <v>200</v>
      </c>
      <c r="J15" s="1">
        <v>5</v>
      </c>
      <c r="K15" s="1">
        <f t="shared" si="0"/>
        <v>1000</v>
      </c>
      <c r="L15" s="1" t="s">
        <v>72</v>
      </c>
      <c r="M15" t="s">
        <v>102</v>
      </c>
      <c r="N15" s="7">
        <v>8.7200000000000003E-3</v>
      </c>
      <c r="O15" s="7">
        <f t="shared" si="1"/>
        <v>8.7200000000000006</v>
      </c>
      <c r="P15" s="7">
        <v>6.54</v>
      </c>
      <c r="Q15" s="1">
        <v>1</v>
      </c>
      <c r="R15" s="1" t="s">
        <v>103</v>
      </c>
      <c r="S15" s="1" t="s">
        <v>98</v>
      </c>
      <c r="T15" s="1" t="s">
        <v>65</v>
      </c>
      <c r="U15" s="1" t="s">
        <v>104</v>
      </c>
      <c r="V15" s="1" t="s">
        <v>105</v>
      </c>
      <c r="W15" s="1" t="s">
        <v>94</v>
      </c>
      <c r="X15" s="1" t="s">
        <v>18</v>
      </c>
    </row>
    <row r="16" spans="1:24">
      <c r="A16" s="35">
        <v>15</v>
      </c>
      <c r="B16" s="1" t="s">
        <v>106</v>
      </c>
      <c r="C16" s="1" t="s">
        <v>107</v>
      </c>
      <c r="D16" s="1" t="s">
        <v>108</v>
      </c>
      <c r="E16" s="1" t="s">
        <v>631</v>
      </c>
      <c r="F16" s="1" t="s">
        <v>109</v>
      </c>
      <c r="G16" s="4" t="s">
        <v>634</v>
      </c>
      <c r="H16" s="1">
        <v>200</v>
      </c>
      <c r="J16" s="1">
        <v>5</v>
      </c>
      <c r="K16" s="1">
        <f t="shared" si="0"/>
        <v>1000</v>
      </c>
      <c r="L16" s="1" t="s">
        <v>72</v>
      </c>
      <c r="M16" t="s">
        <v>110</v>
      </c>
      <c r="N16" s="7">
        <v>6.1799999999999997E-3</v>
      </c>
      <c r="O16" s="7">
        <f t="shared" si="1"/>
        <v>6.18</v>
      </c>
      <c r="P16" s="7">
        <v>4.6399999999999997</v>
      </c>
      <c r="Q16" s="1">
        <v>1</v>
      </c>
      <c r="R16" s="1" t="s">
        <v>111</v>
      </c>
      <c r="S16" s="1" t="s">
        <v>112</v>
      </c>
      <c r="T16" s="1" t="s">
        <v>13</v>
      </c>
      <c r="U16" s="1" t="s">
        <v>113</v>
      </c>
      <c r="V16" s="1" t="s">
        <v>114</v>
      </c>
      <c r="W16" s="1" t="s">
        <v>94</v>
      </c>
      <c r="X16" s="1" t="s">
        <v>18</v>
      </c>
    </row>
    <row r="17" spans="1:24">
      <c r="A17" s="35">
        <v>16</v>
      </c>
      <c r="B17" s="1" t="s">
        <v>115</v>
      </c>
      <c r="C17" s="1" t="s">
        <v>107</v>
      </c>
      <c r="D17" s="1" t="s">
        <v>116</v>
      </c>
      <c r="E17" s="1" t="s">
        <v>631</v>
      </c>
      <c r="F17" s="1" t="s">
        <v>117</v>
      </c>
      <c r="G17" s="4" t="s">
        <v>634</v>
      </c>
      <c r="H17" s="1">
        <v>200</v>
      </c>
      <c r="J17" s="1">
        <v>2</v>
      </c>
      <c r="K17" s="1">
        <f t="shared" si="0"/>
        <v>400</v>
      </c>
      <c r="L17" s="1" t="s">
        <v>72</v>
      </c>
      <c r="M17" t="s">
        <v>118</v>
      </c>
      <c r="N17" s="7">
        <v>1.1900000000000001E-2</v>
      </c>
      <c r="O17" s="7">
        <f t="shared" si="1"/>
        <v>4.7600000000000007</v>
      </c>
      <c r="P17" s="7">
        <v>3.57</v>
      </c>
      <c r="Q17" s="1">
        <v>1</v>
      </c>
      <c r="R17" s="1" t="s">
        <v>119</v>
      </c>
      <c r="S17" s="1" t="s">
        <v>120</v>
      </c>
      <c r="T17" s="1" t="s">
        <v>13</v>
      </c>
      <c r="U17" s="1" t="s">
        <v>121</v>
      </c>
      <c r="V17" s="1" t="s">
        <v>122</v>
      </c>
      <c r="W17" s="1" t="s">
        <v>94</v>
      </c>
      <c r="X17" s="1" t="s">
        <v>18</v>
      </c>
    </row>
    <row r="18" spans="1:24">
      <c r="A18" s="35">
        <v>17</v>
      </c>
      <c r="B18" s="1" t="s">
        <v>123</v>
      </c>
      <c r="C18" s="1" t="s">
        <v>107</v>
      </c>
      <c r="D18" s="1" t="s">
        <v>124</v>
      </c>
      <c r="E18" s="1" t="s">
        <v>631</v>
      </c>
      <c r="F18" s="1" t="s">
        <v>125</v>
      </c>
      <c r="G18" s="4" t="s">
        <v>634</v>
      </c>
      <c r="H18" s="1">
        <v>200</v>
      </c>
      <c r="J18" s="1">
        <v>1</v>
      </c>
      <c r="K18" s="1">
        <f t="shared" si="0"/>
        <v>200</v>
      </c>
      <c r="L18" s="1" t="s">
        <v>72</v>
      </c>
      <c r="M18" t="s">
        <v>126</v>
      </c>
      <c r="N18" s="7">
        <v>1.1900000000000001E-2</v>
      </c>
      <c r="O18" s="7">
        <f t="shared" si="1"/>
        <v>2.3800000000000003</v>
      </c>
      <c r="P18" s="7">
        <v>1.78</v>
      </c>
      <c r="Q18" s="1">
        <v>1</v>
      </c>
      <c r="R18" s="1" t="s">
        <v>127</v>
      </c>
      <c r="S18" s="1" t="s">
        <v>128</v>
      </c>
      <c r="T18" s="1" t="s">
        <v>13</v>
      </c>
      <c r="U18" s="1" t="s">
        <v>121</v>
      </c>
      <c r="V18" s="1" t="s">
        <v>129</v>
      </c>
      <c r="W18" s="1" t="s">
        <v>94</v>
      </c>
      <c r="X18" s="1" t="s">
        <v>18</v>
      </c>
    </row>
    <row r="19" spans="1:24">
      <c r="A19" s="35">
        <v>18</v>
      </c>
      <c r="B19" s="5" t="s">
        <v>583</v>
      </c>
      <c r="C19" s="1" t="s">
        <v>20</v>
      </c>
      <c r="D19" s="1" t="s">
        <v>130</v>
      </c>
      <c r="E19" s="4" t="s">
        <v>632</v>
      </c>
      <c r="F19" s="1" t="s">
        <v>17</v>
      </c>
      <c r="G19" s="4" t="s">
        <v>634</v>
      </c>
      <c r="H19" s="1">
        <v>200</v>
      </c>
      <c r="J19" s="1">
        <v>1</v>
      </c>
      <c r="K19" s="1">
        <f t="shared" si="0"/>
        <v>200</v>
      </c>
      <c r="M19" t="s">
        <v>618</v>
      </c>
      <c r="N19" s="7">
        <v>11.75</v>
      </c>
      <c r="O19" s="7">
        <f t="shared" si="1"/>
        <v>2350</v>
      </c>
      <c r="P19" s="8">
        <f>N19*J19*K19</f>
        <v>2350</v>
      </c>
      <c r="R19" s="1" t="s">
        <v>131</v>
      </c>
      <c r="S19" s="1" t="s">
        <v>132</v>
      </c>
      <c r="T19" s="1" t="s">
        <v>25</v>
      </c>
      <c r="U19" s="1" t="s">
        <v>618</v>
      </c>
      <c r="V19" s="1" t="s">
        <v>27</v>
      </c>
      <c r="W19" s="1" t="s">
        <v>16</v>
      </c>
      <c r="X19" s="1" t="s">
        <v>18</v>
      </c>
    </row>
    <row r="20" spans="1:24">
      <c r="A20" s="35">
        <v>19</v>
      </c>
      <c r="B20" s="1" t="s">
        <v>133</v>
      </c>
      <c r="C20" s="1" t="s">
        <v>134</v>
      </c>
      <c r="D20" s="1" t="s">
        <v>135</v>
      </c>
      <c r="E20" s="1" t="s">
        <v>631</v>
      </c>
      <c r="F20" s="1" t="s">
        <v>136</v>
      </c>
      <c r="G20" s="4" t="s">
        <v>634</v>
      </c>
      <c r="H20" s="1">
        <v>200</v>
      </c>
      <c r="J20" s="1">
        <v>3</v>
      </c>
      <c r="K20" s="1">
        <f t="shared" si="0"/>
        <v>600</v>
      </c>
      <c r="L20" s="1" t="s">
        <v>72</v>
      </c>
      <c r="M20" t="s">
        <v>137</v>
      </c>
      <c r="N20" s="7">
        <v>1.1832</v>
      </c>
      <c r="O20" s="7">
        <f t="shared" si="1"/>
        <v>709.92000000000007</v>
      </c>
      <c r="P20" s="7">
        <v>532.44000000000005</v>
      </c>
      <c r="Q20" s="1">
        <v>1</v>
      </c>
      <c r="R20" s="1" t="s">
        <v>138</v>
      </c>
      <c r="S20" s="1" t="s">
        <v>133</v>
      </c>
      <c r="T20" s="1" t="s">
        <v>139</v>
      </c>
      <c r="U20" s="1" t="s">
        <v>140</v>
      </c>
      <c r="V20" s="1" t="s">
        <v>141</v>
      </c>
      <c r="W20" s="1" t="s">
        <v>16</v>
      </c>
      <c r="X20" s="1" t="s">
        <v>18</v>
      </c>
    </row>
    <row r="21" spans="1:24">
      <c r="A21" s="35">
        <v>20</v>
      </c>
      <c r="B21" s="1" t="s">
        <v>142</v>
      </c>
      <c r="C21" s="1" t="s">
        <v>143</v>
      </c>
      <c r="D21" s="1" t="s">
        <v>144</v>
      </c>
      <c r="E21" s="1" t="s">
        <v>631</v>
      </c>
      <c r="F21" s="1" t="s">
        <v>145</v>
      </c>
      <c r="G21" s="4" t="s">
        <v>634</v>
      </c>
      <c r="H21" s="1">
        <v>200</v>
      </c>
      <c r="J21" s="1">
        <v>1</v>
      </c>
      <c r="K21" s="1">
        <f t="shared" si="0"/>
        <v>200</v>
      </c>
      <c r="L21" s="1" t="s">
        <v>72</v>
      </c>
      <c r="M21" t="s">
        <v>146</v>
      </c>
      <c r="N21" s="7">
        <v>0.97099999999999997</v>
      </c>
      <c r="O21" s="7">
        <f t="shared" si="1"/>
        <v>194.2</v>
      </c>
      <c r="P21" s="7">
        <v>145.65</v>
      </c>
      <c r="Q21" s="1">
        <v>1</v>
      </c>
      <c r="R21" s="1" t="s">
        <v>147</v>
      </c>
      <c r="S21" s="1" t="s">
        <v>142</v>
      </c>
      <c r="T21" s="1" t="s">
        <v>148</v>
      </c>
      <c r="U21" s="1" t="s">
        <v>149</v>
      </c>
      <c r="V21" s="1" t="s">
        <v>150</v>
      </c>
      <c r="W21" s="1" t="s">
        <v>16</v>
      </c>
      <c r="X21" s="1" t="s">
        <v>18</v>
      </c>
    </row>
    <row r="22" spans="1:24">
      <c r="A22" s="35">
        <v>21</v>
      </c>
      <c r="B22" s="1" t="s">
        <v>151</v>
      </c>
      <c r="C22" s="1" t="s">
        <v>152</v>
      </c>
      <c r="D22" s="1" t="s">
        <v>153</v>
      </c>
      <c r="E22" s="1" t="s">
        <v>631</v>
      </c>
      <c r="F22" s="1" t="s">
        <v>154</v>
      </c>
      <c r="G22" s="4" t="s">
        <v>634</v>
      </c>
      <c r="H22" s="1">
        <v>200</v>
      </c>
      <c r="J22" s="1">
        <v>1</v>
      </c>
      <c r="K22" s="1">
        <f t="shared" si="0"/>
        <v>200</v>
      </c>
      <c r="L22" s="1" t="s">
        <v>72</v>
      </c>
      <c r="M22" t="s">
        <v>155</v>
      </c>
      <c r="N22" s="7">
        <v>1.4435</v>
      </c>
      <c r="O22" s="7">
        <f t="shared" si="1"/>
        <v>288.7</v>
      </c>
      <c r="P22" s="7">
        <v>216.52</v>
      </c>
      <c r="Q22" s="1">
        <v>1</v>
      </c>
      <c r="R22" s="1" t="s">
        <v>156</v>
      </c>
      <c r="S22" s="1" t="s">
        <v>157</v>
      </c>
      <c r="T22" s="1" t="s">
        <v>158</v>
      </c>
      <c r="U22" s="1" t="s">
        <v>159</v>
      </c>
      <c r="V22" s="1" t="s">
        <v>160</v>
      </c>
      <c r="W22" s="1" t="s">
        <v>16</v>
      </c>
      <c r="X22" s="1" t="s">
        <v>18</v>
      </c>
    </row>
    <row r="23" spans="1:24">
      <c r="A23" s="35">
        <v>22</v>
      </c>
      <c r="B23" s="1" t="s">
        <v>161</v>
      </c>
      <c r="C23" s="1" t="s">
        <v>162</v>
      </c>
      <c r="D23" s="1" t="s">
        <v>163</v>
      </c>
      <c r="E23" s="1" t="s">
        <v>631</v>
      </c>
      <c r="F23" s="1" t="s">
        <v>164</v>
      </c>
      <c r="G23" s="4" t="s">
        <v>634</v>
      </c>
      <c r="H23" s="1">
        <v>200</v>
      </c>
      <c r="J23" s="1">
        <v>1</v>
      </c>
      <c r="K23" s="1">
        <f t="shared" si="0"/>
        <v>200</v>
      </c>
      <c r="L23" s="1" t="s">
        <v>72</v>
      </c>
      <c r="M23" t="s">
        <v>165</v>
      </c>
      <c r="N23" s="7">
        <v>0.43319999999999997</v>
      </c>
      <c r="O23" s="7">
        <f t="shared" si="1"/>
        <v>86.64</v>
      </c>
      <c r="P23" s="7">
        <v>64.98</v>
      </c>
      <c r="Q23" s="1">
        <v>1</v>
      </c>
      <c r="R23" s="1" t="s">
        <v>166</v>
      </c>
      <c r="S23" s="1" t="s">
        <v>167</v>
      </c>
      <c r="T23" s="1" t="s">
        <v>91</v>
      </c>
      <c r="U23" s="1" t="s">
        <v>168</v>
      </c>
      <c r="V23" s="1" t="s">
        <v>169</v>
      </c>
      <c r="W23" s="1" t="s">
        <v>16</v>
      </c>
      <c r="X23" s="1" t="s">
        <v>18</v>
      </c>
    </row>
    <row r="24" spans="1:24">
      <c r="A24" s="35">
        <v>23</v>
      </c>
      <c r="B24" s="1" t="s">
        <v>170</v>
      </c>
      <c r="C24" s="1" t="s">
        <v>69</v>
      </c>
      <c r="D24" s="1" t="s">
        <v>171</v>
      </c>
      <c r="E24" s="1" t="s">
        <v>631</v>
      </c>
      <c r="F24" s="1" t="s">
        <v>172</v>
      </c>
      <c r="G24" s="4" t="s">
        <v>634</v>
      </c>
      <c r="H24" s="1">
        <v>200</v>
      </c>
      <c r="J24" s="1">
        <v>1</v>
      </c>
      <c r="K24" s="1">
        <f t="shared" si="0"/>
        <v>200</v>
      </c>
      <c r="L24" s="1" t="s">
        <v>72</v>
      </c>
      <c r="M24" s="1" t="s">
        <v>173</v>
      </c>
      <c r="N24" s="7">
        <v>3.5099999999999999E-2</v>
      </c>
      <c r="O24" s="7">
        <f t="shared" si="1"/>
        <v>7.02</v>
      </c>
      <c r="P24" s="7">
        <v>5.26</v>
      </c>
      <c r="Q24" s="1">
        <v>1</v>
      </c>
      <c r="R24" s="1" t="s">
        <v>174</v>
      </c>
      <c r="S24" s="1" t="s">
        <v>170</v>
      </c>
      <c r="T24" s="1" t="s">
        <v>175</v>
      </c>
      <c r="U24" s="1" t="s">
        <v>76</v>
      </c>
      <c r="V24" s="1" t="s">
        <v>15</v>
      </c>
      <c r="W24" s="1" t="s">
        <v>16</v>
      </c>
      <c r="X24" s="1" t="s">
        <v>18</v>
      </c>
    </row>
    <row r="25" spans="1:24">
      <c r="A25" s="35">
        <v>24</v>
      </c>
      <c r="B25" s="1" t="s">
        <v>176</v>
      </c>
      <c r="C25" s="1" t="s">
        <v>69</v>
      </c>
      <c r="D25" s="1" t="s">
        <v>177</v>
      </c>
      <c r="E25" s="1" t="s">
        <v>631</v>
      </c>
      <c r="F25" s="1" t="s">
        <v>178</v>
      </c>
      <c r="G25" s="4" t="s">
        <v>634</v>
      </c>
      <c r="H25" s="1">
        <v>200</v>
      </c>
      <c r="J25" s="1">
        <v>1</v>
      </c>
      <c r="K25" s="1">
        <f t="shared" si="0"/>
        <v>200</v>
      </c>
      <c r="L25" s="1" t="s">
        <v>72</v>
      </c>
      <c r="M25" s="1" t="s">
        <v>179</v>
      </c>
      <c r="N25" s="7">
        <v>0.1226</v>
      </c>
      <c r="O25" s="7">
        <f t="shared" si="1"/>
        <v>24.52</v>
      </c>
      <c r="P25" s="7">
        <v>18.39</v>
      </c>
      <c r="Q25" s="1">
        <v>1</v>
      </c>
      <c r="R25" s="1" t="s">
        <v>180</v>
      </c>
      <c r="S25" s="1" t="s">
        <v>176</v>
      </c>
      <c r="T25" s="1" t="s">
        <v>75</v>
      </c>
      <c r="U25" s="1" t="s">
        <v>76</v>
      </c>
      <c r="V25" s="1" t="s">
        <v>181</v>
      </c>
      <c r="W25" s="1" t="s">
        <v>16</v>
      </c>
      <c r="X25" s="1" t="s">
        <v>18</v>
      </c>
    </row>
    <row r="26" spans="1:24">
      <c r="A26" s="35">
        <v>25</v>
      </c>
      <c r="B26" s="1" t="s">
        <v>182</v>
      </c>
      <c r="C26" s="1" t="s">
        <v>69</v>
      </c>
      <c r="D26" s="1" t="s">
        <v>183</v>
      </c>
      <c r="E26" s="1" t="s">
        <v>631</v>
      </c>
      <c r="F26" s="1" t="s">
        <v>184</v>
      </c>
      <c r="G26" s="4" t="s">
        <v>634</v>
      </c>
      <c r="H26" s="1">
        <v>200</v>
      </c>
      <c r="J26" s="1">
        <v>4</v>
      </c>
      <c r="K26" s="1">
        <f t="shared" si="0"/>
        <v>800</v>
      </c>
      <c r="L26" s="1" t="s">
        <v>72</v>
      </c>
      <c r="M26" s="1" t="s">
        <v>185</v>
      </c>
      <c r="N26" s="7">
        <v>0.11362</v>
      </c>
      <c r="O26" s="7">
        <f t="shared" si="1"/>
        <v>90.896000000000001</v>
      </c>
      <c r="P26" s="7">
        <v>68.17</v>
      </c>
      <c r="Q26" s="1">
        <v>1</v>
      </c>
      <c r="R26" s="1" t="s">
        <v>186</v>
      </c>
      <c r="S26" s="1" t="s">
        <v>182</v>
      </c>
      <c r="T26" s="1" t="s">
        <v>75</v>
      </c>
      <c r="U26" s="1" t="s">
        <v>76</v>
      </c>
      <c r="V26" s="1" t="s">
        <v>187</v>
      </c>
      <c r="W26" s="1" t="s">
        <v>16</v>
      </c>
      <c r="X26" s="1" t="s">
        <v>18</v>
      </c>
    </row>
    <row r="27" spans="1:24">
      <c r="A27" s="35">
        <v>26</v>
      </c>
      <c r="B27" s="1" t="s">
        <v>188</v>
      </c>
      <c r="C27" s="1" t="s">
        <v>69</v>
      </c>
      <c r="D27" s="1" t="s">
        <v>189</v>
      </c>
      <c r="E27" s="1" t="s">
        <v>631</v>
      </c>
      <c r="F27" s="1" t="s">
        <v>190</v>
      </c>
      <c r="G27" s="4" t="s">
        <v>634</v>
      </c>
      <c r="H27" s="1">
        <v>200</v>
      </c>
      <c r="J27" s="1">
        <v>1</v>
      </c>
      <c r="K27" s="1">
        <f t="shared" si="0"/>
        <v>200</v>
      </c>
      <c r="L27" s="1" t="s">
        <v>72</v>
      </c>
      <c r="M27" s="1" t="s">
        <v>191</v>
      </c>
      <c r="N27" s="7">
        <v>6.4100000000000004E-2</v>
      </c>
      <c r="O27" s="7">
        <f t="shared" si="1"/>
        <v>12.82</v>
      </c>
      <c r="P27" s="7">
        <v>9.6199999999999992</v>
      </c>
      <c r="Q27" s="1">
        <v>1</v>
      </c>
      <c r="R27" s="1" t="s">
        <v>192</v>
      </c>
      <c r="S27" s="1" t="s">
        <v>188</v>
      </c>
      <c r="T27" s="1" t="s">
        <v>193</v>
      </c>
      <c r="U27" s="1" t="s">
        <v>76</v>
      </c>
      <c r="V27" s="1" t="s">
        <v>194</v>
      </c>
      <c r="W27" s="1" t="s">
        <v>16</v>
      </c>
      <c r="X27" s="1" t="s">
        <v>195</v>
      </c>
    </row>
    <row r="28" spans="1:24">
      <c r="A28" s="35">
        <v>27</v>
      </c>
      <c r="B28" s="4" t="s">
        <v>621</v>
      </c>
      <c r="C28" s="1" t="s">
        <v>7</v>
      </c>
      <c r="D28" s="1" t="s">
        <v>196</v>
      </c>
      <c r="E28" s="4" t="s">
        <v>632</v>
      </c>
      <c r="F28" s="1" t="s">
        <v>17</v>
      </c>
      <c r="G28" s="4" t="s">
        <v>634</v>
      </c>
      <c r="H28" s="1">
        <v>200</v>
      </c>
      <c r="J28" s="1">
        <v>2</v>
      </c>
      <c r="K28" s="1">
        <f t="shared" si="0"/>
        <v>400</v>
      </c>
      <c r="L28" s="1" t="s">
        <v>10</v>
      </c>
      <c r="M28" t="s">
        <v>622</v>
      </c>
      <c r="N28" s="7">
        <v>5.0000000000000001E-3</v>
      </c>
      <c r="O28" s="7">
        <f t="shared" si="1"/>
        <v>2</v>
      </c>
      <c r="P28" s="8">
        <f>N28*J28*K28</f>
        <v>4</v>
      </c>
      <c r="Q28" s="1">
        <v>1</v>
      </c>
      <c r="R28" s="1" t="s">
        <v>198</v>
      </c>
      <c r="S28" s="1" t="s">
        <v>197</v>
      </c>
      <c r="T28" s="1" t="s">
        <v>13</v>
      </c>
      <c r="U28" s="1" t="s">
        <v>199</v>
      </c>
      <c r="V28" s="1" t="s">
        <v>200</v>
      </c>
      <c r="W28" s="1" t="s">
        <v>16</v>
      </c>
      <c r="X28" s="1" t="s">
        <v>18</v>
      </c>
    </row>
    <row r="29" spans="1:24">
      <c r="A29" s="35">
        <v>28</v>
      </c>
      <c r="B29" s="1" t="s">
        <v>31</v>
      </c>
      <c r="C29" s="1" t="s">
        <v>7</v>
      </c>
      <c r="D29" s="1" t="s">
        <v>32</v>
      </c>
      <c r="E29" s="1" t="s">
        <v>631</v>
      </c>
      <c r="F29" s="1" t="s">
        <v>33</v>
      </c>
      <c r="G29" s="4" t="s">
        <v>634</v>
      </c>
      <c r="H29" s="1">
        <v>200</v>
      </c>
      <c r="J29" s="1">
        <v>7</v>
      </c>
      <c r="K29" s="1">
        <f t="shared" si="0"/>
        <v>1400</v>
      </c>
      <c r="L29" s="1" t="s">
        <v>10</v>
      </c>
      <c r="M29" s="1" t="s">
        <v>34</v>
      </c>
      <c r="N29" s="7">
        <v>5.1429999999999997E-2</v>
      </c>
      <c r="O29" s="7">
        <f t="shared" si="1"/>
        <v>72.001999999999995</v>
      </c>
      <c r="P29" s="7">
        <v>514.29999999999995</v>
      </c>
      <c r="Q29" s="1">
        <v>10000</v>
      </c>
      <c r="R29" s="1" t="s">
        <v>201</v>
      </c>
      <c r="S29" s="1" t="s">
        <v>34</v>
      </c>
      <c r="T29" s="1" t="s">
        <v>13</v>
      </c>
      <c r="U29" s="1" t="s">
        <v>36</v>
      </c>
      <c r="V29" s="1" t="s">
        <v>202</v>
      </c>
      <c r="W29" s="1" t="s">
        <v>16</v>
      </c>
      <c r="X29" s="1" t="s">
        <v>18</v>
      </c>
    </row>
    <row r="30" spans="1:24">
      <c r="A30" s="35">
        <v>29</v>
      </c>
      <c r="B30" s="1" t="s">
        <v>203</v>
      </c>
      <c r="C30" s="1" t="s">
        <v>7</v>
      </c>
      <c r="D30" s="1" t="s">
        <v>204</v>
      </c>
      <c r="E30" s="1" t="s">
        <v>631</v>
      </c>
      <c r="F30" s="1" t="s">
        <v>205</v>
      </c>
      <c r="G30" s="4" t="s">
        <v>634</v>
      </c>
      <c r="H30" s="1">
        <v>200</v>
      </c>
      <c r="J30" s="1">
        <v>3</v>
      </c>
      <c r="K30" s="1">
        <f t="shared" si="0"/>
        <v>600</v>
      </c>
      <c r="L30" s="1" t="s">
        <v>10</v>
      </c>
      <c r="M30" s="1" t="s">
        <v>206</v>
      </c>
      <c r="N30" s="7">
        <v>5.8959999999999999E-2</v>
      </c>
      <c r="O30" s="7">
        <f t="shared" si="1"/>
        <v>35.375999999999998</v>
      </c>
      <c r="P30" s="7">
        <v>2948</v>
      </c>
      <c r="Q30" s="1">
        <v>50000</v>
      </c>
      <c r="R30" s="1" t="s">
        <v>207</v>
      </c>
      <c r="S30" s="1" t="s">
        <v>206</v>
      </c>
      <c r="T30" s="1" t="s">
        <v>13</v>
      </c>
      <c r="V30" s="1" t="s">
        <v>208</v>
      </c>
      <c r="W30" s="1" t="s">
        <v>16</v>
      </c>
      <c r="X30" s="1" t="s">
        <v>18</v>
      </c>
    </row>
    <row r="31" spans="1:24">
      <c r="A31" s="35">
        <v>30</v>
      </c>
      <c r="B31" s="1" t="s">
        <v>209</v>
      </c>
      <c r="C31" s="1" t="s">
        <v>7</v>
      </c>
      <c r="D31" s="1" t="s">
        <v>210</v>
      </c>
      <c r="E31" s="1" t="s">
        <v>631</v>
      </c>
      <c r="F31" s="1" t="s">
        <v>211</v>
      </c>
      <c r="G31" s="4" t="s">
        <v>634</v>
      </c>
      <c r="H31" s="1">
        <v>200</v>
      </c>
      <c r="J31" s="1">
        <v>7</v>
      </c>
      <c r="K31" s="1">
        <f t="shared" si="0"/>
        <v>1400</v>
      </c>
      <c r="L31" s="1" t="s">
        <v>10</v>
      </c>
      <c r="M31" s="1" t="s">
        <v>212</v>
      </c>
      <c r="N31" s="7">
        <v>4.1599999999999996E-3</v>
      </c>
      <c r="O31" s="7">
        <f t="shared" si="1"/>
        <v>5.8239999999999998</v>
      </c>
      <c r="P31" s="7">
        <v>208</v>
      </c>
      <c r="Q31" s="1">
        <v>50000</v>
      </c>
      <c r="R31" s="1" t="s">
        <v>213</v>
      </c>
      <c r="S31" s="1" t="s">
        <v>212</v>
      </c>
      <c r="T31" s="1" t="s">
        <v>13</v>
      </c>
      <c r="U31" s="1" t="s">
        <v>214</v>
      </c>
      <c r="V31" s="1" t="s">
        <v>215</v>
      </c>
      <c r="W31" s="1" t="s">
        <v>16</v>
      </c>
      <c r="X31" s="1" t="s">
        <v>18</v>
      </c>
    </row>
    <row r="32" spans="1:24">
      <c r="A32" s="35">
        <v>31</v>
      </c>
      <c r="B32" s="1" t="s">
        <v>216</v>
      </c>
      <c r="C32" s="1" t="s">
        <v>7</v>
      </c>
      <c r="D32" s="1" t="s">
        <v>217</v>
      </c>
      <c r="E32" s="1" t="s">
        <v>631</v>
      </c>
      <c r="F32" s="1" t="s">
        <v>218</v>
      </c>
      <c r="G32" s="4" t="s">
        <v>634</v>
      </c>
      <c r="H32" s="1">
        <v>200</v>
      </c>
      <c r="J32" s="1">
        <v>1</v>
      </c>
      <c r="K32" s="1">
        <f t="shared" si="0"/>
        <v>200</v>
      </c>
      <c r="L32" s="1" t="s">
        <v>10</v>
      </c>
      <c r="M32" s="1" t="s">
        <v>219</v>
      </c>
      <c r="N32" s="7">
        <v>0.15059</v>
      </c>
      <c r="O32" s="7">
        <f t="shared" si="1"/>
        <v>30.118000000000002</v>
      </c>
      <c r="P32" s="7">
        <v>1505.9</v>
      </c>
      <c r="Q32" s="1">
        <v>10000</v>
      </c>
      <c r="R32" s="1" t="s">
        <v>220</v>
      </c>
      <c r="S32" s="1" t="s">
        <v>219</v>
      </c>
      <c r="T32" s="1" t="s">
        <v>13</v>
      </c>
      <c r="U32" s="1" t="s">
        <v>221</v>
      </c>
      <c r="V32" s="1" t="s">
        <v>222</v>
      </c>
      <c r="W32" s="1" t="s">
        <v>16</v>
      </c>
      <c r="X32" s="1" t="s">
        <v>18</v>
      </c>
    </row>
    <row r="33" spans="1:24">
      <c r="A33" s="35">
        <v>32</v>
      </c>
      <c r="B33" s="1" t="s">
        <v>223</v>
      </c>
      <c r="C33" s="1" t="s">
        <v>7</v>
      </c>
      <c r="D33" s="1" t="s">
        <v>224</v>
      </c>
      <c r="E33" s="1" t="s">
        <v>631</v>
      </c>
      <c r="F33" s="1" t="s">
        <v>225</v>
      </c>
      <c r="G33" s="4" t="s">
        <v>634</v>
      </c>
      <c r="H33" s="1">
        <v>200</v>
      </c>
      <c r="J33" s="1">
        <v>1</v>
      </c>
      <c r="K33" s="1">
        <f t="shared" si="0"/>
        <v>200</v>
      </c>
      <c r="L33" s="1" t="s">
        <v>10</v>
      </c>
      <c r="M33" s="1" t="s">
        <v>226</v>
      </c>
      <c r="N33" s="7">
        <v>2.0200000000000001E-3</v>
      </c>
      <c r="O33" s="7">
        <f t="shared" si="1"/>
        <v>0.40400000000000003</v>
      </c>
      <c r="P33" s="7">
        <v>30.3</v>
      </c>
      <c r="Q33" s="1">
        <v>15000</v>
      </c>
      <c r="R33" s="1" t="s">
        <v>227</v>
      </c>
      <c r="S33" s="1" t="s">
        <v>226</v>
      </c>
      <c r="T33" s="1" t="s">
        <v>13</v>
      </c>
      <c r="U33" s="1" t="s">
        <v>228</v>
      </c>
      <c r="V33" s="1" t="s">
        <v>229</v>
      </c>
      <c r="W33" s="1" t="s">
        <v>16</v>
      </c>
      <c r="X33" s="1" t="s">
        <v>18</v>
      </c>
    </row>
    <row r="34" spans="1:24">
      <c r="A34" s="35">
        <v>33</v>
      </c>
      <c r="B34" s="15" t="s">
        <v>639</v>
      </c>
      <c r="C34" s="1" t="s">
        <v>230</v>
      </c>
      <c r="D34" s="1" t="s">
        <v>231</v>
      </c>
      <c r="E34" s="1" t="s">
        <v>631</v>
      </c>
      <c r="F34" s="1" t="s">
        <v>232</v>
      </c>
      <c r="G34" s="4" t="s">
        <v>634</v>
      </c>
      <c r="H34" s="1">
        <v>200</v>
      </c>
      <c r="J34" s="1">
        <v>14</v>
      </c>
      <c r="K34" s="1">
        <f t="shared" si="0"/>
        <v>2800</v>
      </c>
      <c r="L34" s="1" t="s">
        <v>72</v>
      </c>
      <c r="M34" s="1" t="s">
        <v>233</v>
      </c>
      <c r="N34" s="7">
        <v>0.11</v>
      </c>
      <c r="O34" s="7">
        <f t="shared" si="1"/>
        <v>308</v>
      </c>
      <c r="P34" s="7">
        <v>43.39</v>
      </c>
      <c r="Q34" s="1">
        <v>1</v>
      </c>
      <c r="R34" s="1" t="s">
        <v>234</v>
      </c>
      <c r="T34" s="1" t="s">
        <v>148</v>
      </c>
      <c r="V34" s="1" t="s">
        <v>235</v>
      </c>
      <c r="W34" s="1" t="s">
        <v>16</v>
      </c>
      <c r="X34" s="1" t="s">
        <v>18</v>
      </c>
    </row>
    <row r="35" spans="1:24">
      <c r="A35" s="35">
        <v>34</v>
      </c>
      <c r="B35" s="1" t="s">
        <v>236</v>
      </c>
      <c r="C35" s="1" t="s">
        <v>60</v>
      </c>
      <c r="D35" s="1" t="s">
        <v>237</v>
      </c>
      <c r="E35" s="1" t="s">
        <v>631</v>
      </c>
      <c r="F35" s="1" t="s">
        <v>238</v>
      </c>
      <c r="G35" s="4" t="s">
        <v>634</v>
      </c>
      <c r="H35" s="1">
        <v>200</v>
      </c>
      <c r="J35" s="1">
        <v>7</v>
      </c>
      <c r="K35" s="1">
        <f t="shared" si="0"/>
        <v>1400</v>
      </c>
      <c r="L35" s="1" t="s">
        <v>72</v>
      </c>
      <c r="M35" s="1" t="s">
        <v>239</v>
      </c>
      <c r="N35" s="7">
        <v>0.17355000000000001</v>
      </c>
      <c r="O35" s="7">
        <f t="shared" si="1"/>
        <v>242.97000000000003</v>
      </c>
      <c r="P35" s="7">
        <v>182.23</v>
      </c>
      <c r="Q35" s="1">
        <v>1</v>
      </c>
      <c r="R35" s="1" t="s">
        <v>240</v>
      </c>
      <c r="S35" s="1" t="s">
        <v>236</v>
      </c>
      <c r="T35" s="1" t="s">
        <v>65</v>
      </c>
      <c r="U35" s="1" t="s">
        <v>241</v>
      </c>
      <c r="V35" s="1" t="s">
        <v>242</v>
      </c>
      <c r="W35" s="1" t="s">
        <v>16</v>
      </c>
      <c r="X35" s="1" t="s">
        <v>18</v>
      </c>
    </row>
    <row r="36" spans="1:24">
      <c r="A36" s="35">
        <v>35</v>
      </c>
      <c r="B36" s="1" t="s">
        <v>243</v>
      </c>
      <c r="C36" s="1" t="s">
        <v>7</v>
      </c>
      <c r="D36" s="1" t="s">
        <v>244</v>
      </c>
      <c r="E36" s="1" t="s">
        <v>631</v>
      </c>
      <c r="F36" s="1" t="s">
        <v>245</v>
      </c>
      <c r="G36" s="4" t="s">
        <v>634</v>
      </c>
      <c r="H36" s="1">
        <v>200</v>
      </c>
      <c r="J36" s="1">
        <v>3</v>
      </c>
      <c r="K36" s="1">
        <f t="shared" si="0"/>
        <v>600</v>
      </c>
      <c r="L36" s="1" t="s">
        <v>10</v>
      </c>
      <c r="M36" s="1" t="s">
        <v>246</v>
      </c>
      <c r="N36" s="7">
        <v>7.2480000000000003E-2</v>
      </c>
      <c r="O36" s="7">
        <f t="shared" si="1"/>
        <v>43.488</v>
      </c>
      <c r="P36" s="7">
        <v>1087.2</v>
      </c>
      <c r="Q36" s="1">
        <v>15000</v>
      </c>
      <c r="R36" s="1" t="s">
        <v>247</v>
      </c>
      <c r="S36" s="1" t="s">
        <v>246</v>
      </c>
      <c r="T36" s="1" t="s">
        <v>13</v>
      </c>
      <c r="U36" s="1" t="s">
        <v>248</v>
      </c>
      <c r="V36" s="1" t="s">
        <v>249</v>
      </c>
      <c r="W36" s="1" t="s">
        <v>16</v>
      </c>
      <c r="X36" s="1" t="s">
        <v>18</v>
      </c>
    </row>
    <row r="37" spans="1:24">
      <c r="A37" s="35">
        <v>36</v>
      </c>
      <c r="B37" s="1" t="s">
        <v>250</v>
      </c>
      <c r="C37" s="1" t="s">
        <v>7</v>
      </c>
      <c r="D37" s="1" t="s">
        <v>251</v>
      </c>
      <c r="E37" s="1" t="s">
        <v>631</v>
      </c>
      <c r="F37" s="1" t="s">
        <v>252</v>
      </c>
      <c r="G37" s="4" t="s">
        <v>634</v>
      </c>
      <c r="H37" s="1">
        <v>200</v>
      </c>
      <c r="J37" s="1">
        <v>1</v>
      </c>
      <c r="K37" s="1">
        <f t="shared" si="0"/>
        <v>200</v>
      </c>
      <c r="L37" s="1" t="s">
        <v>72</v>
      </c>
      <c r="M37" s="1" t="s">
        <v>253</v>
      </c>
      <c r="N37" s="7">
        <v>4.4999999999999997E-3</v>
      </c>
      <c r="O37" s="7">
        <f t="shared" si="1"/>
        <v>0.89999999999999991</v>
      </c>
      <c r="P37" s="7">
        <v>0.68</v>
      </c>
      <c r="Q37" s="1">
        <v>1</v>
      </c>
      <c r="R37" s="1" t="s">
        <v>254</v>
      </c>
      <c r="S37" s="1" t="s">
        <v>250</v>
      </c>
      <c r="T37" s="1" t="s">
        <v>13</v>
      </c>
      <c r="U37" s="1" t="s">
        <v>255</v>
      </c>
      <c r="V37" s="1" t="s">
        <v>256</v>
      </c>
      <c r="W37" s="1" t="s">
        <v>16</v>
      </c>
      <c r="X37" s="1" t="s">
        <v>18</v>
      </c>
    </row>
    <row r="38" spans="1:24">
      <c r="A38" s="35">
        <v>37</v>
      </c>
      <c r="B38" s="1" t="s">
        <v>257</v>
      </c>
      <c r="C38" s="1" t="s">
        <v>7</v>
      </c>
      <c r="D38" s="1" t="s">
        <v>258</v>
      </c>
      <c r="E38" s="1" t="s">
        <v>631</v>
      </c>
      <c r="F38" s="1" t="s">
        <v>259</v>
      </c>
      <c r="G38" s="4" t="s">
        <v>634</v>
      </c>
      <c r="H38" s="1">
        <v>200</v>
      </c>
      <c r="J38" s="1">
        <v>5</v>
      </c>
      <c r="K38" s="1">
        <f t="shared" si="0"/>
        <v>1000</v>
      </c>
      <c r="L38" s="1" t="s">
        <v>10</v>
      </c>
      <c r="M38" s="1" t="s">
        <v>260</v>
      </c>
      <c r="N38" s="7">
        <v>6.0600000000000003E-3</v>
      </c>
      <c r="O38" s="7">
        <f t="shared" si="1"/>
        <v>6.0600000000000005</v>
      </c>
      <c r="P38" s="7">
        <v>90.9</v>
      </c>
      <c r="Q38" s="1">
        <v>15000</v>
      </c>
      <c r="R38" s="1" t="s">
        <v>261</v>
      </c>
      <c r="S38" s="1" t="s">
        <v>260</v>
      </c>
      <c r="T38" s="1" t="s">
        <v>13</v>
      </c>
      <c r="U38" s="1" t="s">
        <v>262</v>
      </c>
      <c r="V38" s="1" t="s">
        <v>263</v>
      </c>
      <c r="W38" s="1" t="s">
        <v>16</v>
      </c>
      <c r="X38" s="1" t="s">
        <v>18</v>
      </c>
    </row>
    <row r="39" spans="1:24">
      <c r="A39" s="35">
        <v>38</v>
      </c>
      <c r="B39" s="1" t="s">
        <v>264</v>
      </c>
      <c r="C39" s="1" t="s">
        <v>69</v>
      </c>
      <c r="D39" s="1" t="s">
        <v>265</v>
      </c>
      <c r="E39" s="1" t="s">
        <v>631</v>
      </c>
      <c r="F39" s="1" t="s">
        <v>266</v>
      </c>
      <c r="G39" s="4" t="s">
        <v>634</v>
      </c>
      <c r="H39" s="1">
        <v>200</v>
      </c>
      <c r="J39" s="1">
        <v>1</v>
      </c>
      <c r="K39" s="1">
        <f t="shared" si="0"/>
        <v>200</v>
      </c>
      <c r="L39" s="1" t="s">
        <v>72</v>
      </c>
      <c r="M39" s="1" t="s">
        <v>267</v>
      </c>
      <c r="N39" s="7">
        <v>5.7599999999999998E-2</v>
      </c>
      <c r="O39" s="7">
        <f t="shared" si="1"/>
        <v>11.52</v>
      </c>
      <c r="P39" s="7">
        <v>8.64</v>
      </c>
      <c r="Q39" s="1">
        <v>1</v>
      </c>
      <c r="R39" s="1" t="s">
        <v>268</v>
      </c>
      <c r="S39" s="1" t="s">
        <v>264</v>
      </c>
      <c r="T39" s="1" t="s">
        <v>175</v>
      </c>
      <c r="U39" s="1" t="s">
        <v>76</v>
      </c>
      <c r="V39" s="1" t="s">
        <v>269</v>
      </c>
      <c r="W39" s="1" t="s">
        <v>16</v>
      </c>
      <c r="X39" s="1" t="s">
        <v>18</v>
      </c>
    </row>
    <row r="40" spans="1:24">
      <c r="A40" s="35">
        <v>39</v>
      </c>
      <c r="B40" s="1" t="s">
        <v>270</v>
      </c>
      <c r="C40" s="1" t="s">
        <v>69</v>
      </c>
      <c r="D40" s="1" t="s">
        <v>271</v>
      </c>
      <c r="E40" s="1" t="s">
        <v>631</v>
      </c>
      <c r="F40" s="1" t="s">
        <v>272</v>
      </c>
      <c r="G40" s="4" t="s">
        <v>634</v>
      </c>
      <c r="H40" s="1">
        <v>200</v>
      </c>
      <c r="J40" s="1">
        <v>1</v>
      </c>
      <c r="K40" s="1">
        <f t="shared" si="0"/>
        <v>200</v>
      </c>
      <c r="L40" s="1" t="s">
        <v>72</v>
      </c>
      <c r="M40" s="1" t="s">
        <v>273</v>
      </c>
      <c r="N40" s="7">
        <v>3.0700000000000002E-2</v>
      </c>
      <c r="O40" s="7">
        <f t="shared" si="1"/>
        <v>6.1400000000000006</v>
      </c>
      <c r="P40" s="7">
        <v>4.5999999999999996</v>
      </c>
      <c r="Q40" s="1">
        <v>1</v>
      </c>
      <c r="R40" s="1" t="s">
        <v>274</v>
      </c>
      <c r="S40" s="1" t="s">
        <v>270</v>
      </c>
      <c r="T40" s="1" t="s">
        <v>193</v>
      </c>
      <c r="U40" s="1" t="s">
        <v>76</v>
      </c>
      <c r="V40" s="1" t="s">
        <v>275</v>
      </c>
      <c r="W40" s="1" t="s">
        <v>16</v>
      </c>
      <c r="X40" s="1" t="s">
        <v>195</v>
      </c>
    </row>
    <row r="41" spans="1:24">
      <c r="A41" s="35">
        <v>40</v>
      </c>
      <c r="B41" s="1" t="s">
        <v>276</v>
      </c>
      <c r="C41" s="1" t="s">
        <v>277</v>
      </c>
      <c r="D41" s="1" t="s">
        <v>278</v>
      </c>
      <c r="E41" s="1" t="s">
        <v>631</v>
      </c>
      <c r="F41" s="1" t="s">
        <v>279</v>
      </c>
      <c r="G41" s="4" t="s">
        <v>634</v>
      </c>
      <c r="H41" s="1">
        <v>200</v>
      </c>
      <c r="J41" s="1">
        <v>1</v>
      </c>
      <c r="K41" s="1">
        <f t="shared" si="0"/>
        <v>200</v>
      </c>
      <c r="L41" s="1" t="s">
        <v>72</v>
      </c>
      <c r="M41" s="1" t="s">
        <v>280</v>
      </c>
      <c r="N41" s="7">
        <v>0.10299999999999999</v>
      </c>
      <c r="O41" s="7">
        <f t="shared" si="1"/>
        <v>20.599999999999998</v>
      </c>
      <c r="P41" s="7">
        <v>15.45</v>
      </c>
      <c r="Q41" s="1">
        <v>1</v>
      </c>
      <c r="R41" s="1" t="s">
        <v>281</v>
      </c>
      <c r="S41" s="1" t="s">
        <v>282</v>
      </c>
      <c r="T41" s="1" t="s">
        <v>158</v>
      </c>
      <c r="U41" s="1" t="s">
        <v>283</v>
      </c>
      <c r="V41" s="1" t="s">
        <v>284</v>
      </c>
      <c r="W41" s="1" t="s">
        <v>94</v>
      </c>
      <c r="X41" s="1" t="s">
        <v>18</v>
      </c>
    </row>
    <row r="42" spans="1:24">
      <c r="A42" s="35">
        <v>41</v>
      </c>
      <c r="B42" s="1" t="s">
        <v>285</v>
      </c>
      <c r="C42" s="1" t="s">
        <v>69</v>
      </c>
      <c r="D42" s="1" t="s">
        <v>54</v>
      </c>
      <c r="E42" s="1" t="s">
        <v>631</v>
      </c>
      <c r="F42" s="1" t="s">
        <v>286</v>
      </c>
      <c r="G42" s="4" t="s">
        <v>634</v>
      </c>
      <c r="H42" s="1">
        <v>200</v>
      </c>
      <c r="J42" s="1">
        <v>1</v>
      </c>
      <c r="K42" s="1">
        <f t="shared" si="0"/>
        <v>200</v>
      </c>
      <c r="L42" s="1" t="s">
        <v>72</v>
      </c>
      <c r="M42" s="1" t="s">
        <v>287</v>
      </c>
      <c r="N42" s="7">
        <v>2.47E-2</v>
      </c>
      <c r="O42" s="7">
        <f t="shared" si="1"/>
        <v>4.9399999999999995</v>
      </c>
      <c r="P42" s="7">
        <v>3.7</v>
      </c>
      <c r="Q42" s="1">
        <v>1</v>
      </c>
      <c r="R42" s="1" t="s">
        <v>288</v>
      </c>
      <c r="S42" s="1" t="s">
        <v>285</v>
      </c>
      <c r="T42" s="1" t="s">
        <v>75</v>
      </c>
      <c r="U42" s="1" t="s">
        <v>76</v>
      </c>
      <c r="V42" s="1" t="s">
        <v>289</v>
      </c>
      <c r="W42" s="1" t="s">
        <v>16</v>
      </c>
      <c r="X42" s="1" t="s">
        <v>18</v>
      </c>
    </row>
    <row r="43" spans="1:24">
      <c r="A43" s="35">
        <v>42</v>
      </c>
      <c r="B43" s="1" t="s">
        <v>290</v>
      </c>
      <c r="C43" s="1" t="s">
        <v>291</v>
      </c>
      <c r="D43" s="1" t="s">
        <v>292</v>
      </c>
      <c r="E43" s="1" t="s">
        <v>631</v>
      </c>
      <c r="F43" s="1" t="s">
        <v>293</v>
      </c>
      <c r="G43" s="4" t="s">
        <v>634</v>
      </c>
      <c r="H43" s="1">
        <v>200</v>
      </c>
      <c r="J43" s="1">
        <v>1</v>
      </c>
      <c r="K43" s="1">
        <f t="shared" si="0"/>
        <v>200</v>
      </c>
      <c r="L43" s="1" t="s">
        <v>72</v>
      </c>
      <c r="M43" s="1" t="s">
        <v>294</v>
      </c>
      <c r="N43" s="7">
        <v>0.46239999999999998</v>
      </c>
      <c r="O43" s="7">
        <f t="shared" si="1"/>
        <v>92.47999999999999</v>
      </c>
      <c r="P43" s="7">
        <v>69.36</v>
      </c>
      <c r="Q43" s="1">
        <v>1</v>
      </c>
      <c r="R43" s="1" t="s">
        <v>295</v>
      </c>
      <c r="S43" s="1" t="s">
        <v>290</v>
      </c>
      <c r="T43" s="1" t="s">
        <v>296</v>
      </c>
      <c r="U43" s="1" t="s">
        <v>297</v>
      </c>
      <c r="V43" s="1" t="s">
        <v>298</v>
      </c>
      <c r="W43" s="1" t="s">
        <v>16</v>
      </c>
      <c r="X43" s="1" t="s">
        <v>18</v>
      </c>
    </row>
    <row r="44" spans="1:24">
      <c r="A44" s="35">
        <v>43</v>
      </c>
      <c r="B44" s="1" t="s">
        <v>299</v>
      </c>
      <c r="C44" s="1" t="s">
        <v>300</v>
      </c>
      <c r="D44" s="1" t="s">
        <v>301</v>
      </c>
      <c r="E44" s="1" t="s">
        <v>631</v>
      </c>
      <c r="F44" s="1" t="s">
        <v>302</v>
      </c>
      <c r="G44" s="4" t="s">
        <v>634</v>
      </c>
      <c r="H44" s="1">
        <v>200</v>
      </c>
      <c r="J44" s="1">
        <v>1</v>
      </c>
      <c r="K44" s="1">
        <f t="shared" si="0"/>
        <v>200</v>
      </c>
      <c r="L44" s="1" t="s">
        <v>72</v>
      </c>
      <c r="M44" s="1" t="s">
        <v>303</v>
      </c>
      <c r="N44" s="7">
        <v>0.58689999999999998</v>
      </c>
      <c r="O44" s="7">
        <f t="shared" si="1"/>
        <v>117.38</v>
      </c>
      <c r="P44" s="7">
        <v>88.04</v>
      </c>
      <c r="Q44" s="1">
        <v>1</v>
      </c>
      <c r="R44" s="1" t="s">
        <v>304</v>
      </c>
      <c r="S44" s="1" t="s">
        <v>299</v>
      </c>
      <c r="T44" s="1" t="s">
        <v>305</v>
      </c>
      <c r="U44" s="1" t="s">
        <v>306</v>
      </c>
      <c r="V44" s="1" t="s">
        <v>307</v>
      </c>
      <c r="W44" s="1" t="s">
        <v>16</v>
      </c>
      <c r="X44" s="1" t="s">
        <v>18</v>
      </c>
    </row>
    <row r="45" spans="1:24">
      <c r="A45" s="35">
        <v>44</v>
      </c>
      <c r="B45" s="4" t="s">
        <v>308</v>
      </c>
      <c r="C45" s="1" t="s">
        <v>309</v>
      </c>
      <c r="D45" s="1" t="s">
        <v>310</v>
      </c>
      <c r="E45" s="1" t="s">
        <v>631</v>
      </c>
      <c r="F45" s="1" t="s">
        <v>311</v>
      </c>
      <c r="G45" s="4" t="s">
        <v>634</v>
      </c>
      <c r="H45" s="1">
        <v>200</v>
      </c>
      <c r="J45" s="2">
        <v>2</v>
      </c>
      <c r="K45" s="1">
        <f t="shared" si="0"/>
        <v>400</v>
      </c>
      <c r="L45" s="1" t="s">
        <v>72</v>
      </c>
      <c r="M45" s="1" t="s">
        <v>312</v>
      </c>
      <c r="N45" s="7">
        <v>0.84440000000000004</v>
      </c>
      <c r="O45" s="7">
        <f t="shared" si="1"/>
        <v>337.76</v>
      </c>
      <c r="P45" s="7">
        <v>337.76</v>
      </c>
      <c r="Q45" s="1">
        <v>1</v>
      </c>
      <c r="R45" s="1" t="s">
        <v>313</v>
      </c>
      <c r="S45" s="1" t="s">
        <v>314</v>
      </c>
      <c r="T45" s="1" t="s">
        <v>82</v>
      </c>
      <c r="U45" s="1" t="s">
        <v>315</v>
      </c>
      <c r="V45" s="1" t="s">
        <v>93</v>
      </c>
      <c r="W45" s="1" t="s">
        <v>16</v>
      </c>
      <c r="X45" s="1" t="s">
        <v>18</v>
      </c>
    </row>
    <row r="46" spans="1:24">
      <c r="A46" s="35">
        <v>45</v>
      </c>
      <c r="B46" s="1" t="s">
        <v>316</v>
      </c>
      <c r="C46" s="1" t="s">
        <v>309</v>
      </c>
      <c r="D46" s="1" t="s">
        <v>317</v>
      </c>
      <c r="E46" s="1" t="s">
        <v>631</v>
      </c>
      <c r="F46" s="1" t="s">
        <v>318</v>
      </c>
      <c r="G46" s="4" t="s">
        <v>634</v>
      </c>
      <c r="H46" s="1">
        <v>200</v>
      </c>
      <c r="J46" s="1">
        <v>1</v>
      </c>
      <c r="K46" s="1">
        <f t="shared" si="0"/>
        <v>200</v>
      </c>
      <c r="L46" s="1" t="s">
        <v>72</v>
      </c>
      <c r="M46" s="1" t="s">
        <v>319</v>
      </c>
      <c r="N46" s="7">
        <v>1.3998999999999999</v>
      </c>
      <c r="O46" s="7">
        <f t="shared" si="1"/>
        <v>279.97999999999996</v>
      </c>
      <c r="P46" s="7">
        <v>209.98</v>
      </c>
      <c r="Q46" s="1">
        <v>1</v>
      </c>
      <c r="R46" s="1" t="s">
        <v>320</v>
      </c>
      <c r="S46" s="1" t="s">
        <v>316</v>
      </c>
      <c r="T46" s="1" t="s">
        <v>82</v>
      </c>
      <c r="U46" s="1" t="s">
        <v>321</v>
      </c>
      <c r="V46" s="1" t="s">
        <v>97</v>
      </c>
      <c r="W46" s="1" t="s">
        <v>16</v>
      </c>
      <c r="X46" s="1" t="s">
        <v>18</v>
      </c>
    </row>
    <row r="47" spans="1:24">
      <c r="A47" s="35">
        <v>46</v>
      </c>
      <c r="B47" s="1" t="s">
        <v>322</v>
      </c>
      <c r="C47" s="1" t="s">
        <v>323</v>
      </c>
      <c r="D47" s="1" t="s">
        <v>324</v>
      </c>
      <c r="E47" s="1" t="s">
        <v>631</v>
      </c>
      <c r="F47" s="1" t="s">
        <v>325</v>
      </c>
      <c r="G47" s="4" t="s">
        <v>634</v>
      </c>
      <c r="H47" s="1">
        <v>200</v>
      </c>
      <c r="J47" s="1">
        <v>1</v>
      </c>
      <c r="K47" s="1">
        <f t="shared" si="0"/>
        <v>200</v>
      </c>
      <c r="L47" s="1" t="s">
        <v>72</v>
      </c>
      <c r="M47" s="1" t="s">
        <v>326</v>
      </c>
      <c r="N47" s="7">
        <v>2.0207000000000002</v>
      </c>
      <c r="O47" s="7">
        <f t="shared" si="1"/>
        <v>404.14000000000004</v>
      </c>
      <c r="P47" s="7">
        <v>303.10000000000002</v>
      </c>
      <c r="Q47" s="1">
        <v>1</v>
      </c>
      <c r="R47" s="1" t="s">
        <v>327</v>
      </c>
      <c r="S47" s="1" t="s">
        <v>322</v>
      </c>
      <c r="T47" s="1" t="s">
        <v>91</v>
      </c>
      <c r="U47" s="1" t="s">
        <v>328</v>
      </c>
      <c r="V47" s="1" t="s">
        <v>329</v>
      </c>
      <c r="W47" s="1" t="s">
        <v>16</v>
      </c>
      <c r="X47" s="1" t="s">
        <v>18</v>
      </c>
    </row>
    <row r="48" spans="1:24">
      <c r="A48" s="35">
        <v>47</v>
      </c>
      <c r="B48" s="1" t="s">
        <v>330</v>
      </c>
      <c r="C48" s="1" t="s">
        <v>7</v>
      </c>
      <c r="D48" s="1" t="s">
        <v>331</v>
      </c>
      <c r="E48" s="1" t="s">
        <v>631</v>
      </c>
      <c r="F48" s="1" t="s">
        <v>332</v>
      </c>
      <c r="G48" s="4" t="s">
        <v>634</v>
      </c>
      <c r="H48" s="1">
        <v>200</v>
      </c>
      <c r="J48" s="1">
        <v>4</v>
      </c>
      <c r="K48" s="1">
        <f t="shared" si="0"/>
        <v>800</v>
      </c>
      <c r="L48" s="1" t="s">
        <v>72</v>
      </c>
      <c r="M48" s="1" t="s">
        <v>333</v>
      </c>
      <c r="N48" s="7">
        <v>0.18514</v>
      </c>
      <c r="O48" s="7">
        <f t="shared" si="1"/>
        <v>148.11199999999999</v>
      </c>
      <c r="P48" s="7">
        <v>111.08</v>
      </c>
      <c r="Q48" s="1">
        <v>1</v>
      </c>
      <c r="R48" s="1" t="s">
        <v>334</v>
      </c>
      <c r="S48" s="1" t="s">
        <v>335</v>
      </c>
      <c r="T48" s="1" t="s">
        <v>336</v>
      </c>
      <c r="U48" s="1" t="s">
        <v>337</v>
      </c>
      <c r="V48" s="1" t="s">
        <v>338</v>
      </c>
      <c r="W48" s="1" t="s">
        <v>16</v>
      </c>
      <c r="X48" s="1" t="s">
        <v>18</v>
      </c>
    </row>
    <row r="49" spans="1:24">
      <c r="A49" s="35">
        <v>48</v>
      </c>
      <c r="B49" s="1" t="s">
        <v>339</v>
      </c>
      <c r="C49" s="1" t="s">
        <v>69</v>
      </c>
      <c r="D49" s="1" t="s">
        <v>340</v>
      </c>
      <c r="E49" s="1" t="s">
        <v>631</v>
      </c>
      <c r="F49" s="1" t="s">
        <v>341</v>
      </c>
      <c r="G49" s="4" t="s">
        <v>634</v>
      </c>
      <c r="H49" s="1">
        <v>200</v>
      </c>
      <c r="J49" s="1">
        <v>1</v>
      </c>
      <c r="K49" s="1">
        <f t="shared" si="0"/>
        <v>200</v>
      </c>
      <c r="L49" s="1" t="s">
        <v>72</v>
      </c>
      <c r="M49" s="1" t="s">
        <v>342</v>
      </c>
      <c r="N49" s="7">
        <v>0.20219999999999999</v>
      </c>
      <c r="O49" s="7">
        <f t="shared" si="1"/>
        <v>40.44</v>
      </c>
      <c r="P49" s="7">
        <v>30.33</v>
      </c>
      <c r="Q49" s="1">
        <v>1</v>
      </c>
      <c r="R49" s="1" t="s">
        <v>343</v>
      </c>
      <c r="S49" s="1" t="s">
        <v>339</v>
      </c>
      <c r="T49" s="1" t="s">
        <v>344</v>
      </c>
      <c r="U49" s="1" t="s">
        <v>345</v>
      </c>
      <c r="V49" s="1" t="s">
        <v>346</v>
      </c>
      <c r="W49" s="1" t="s">
        <v>16</v>
      </c>
      <c r="X49" s="1" t="s">
        <v>18</v>
      </c>
    </row>
    <row r="50" spans="1:24">
      <c r="A50" s="35">
        <v>49</v>
      </c>
      <c r="B50" s="1" t="s">
        <v>347</v>
      </c>
      <c r="C50" s="1" t="s">
        <v>7</v>
      </c>
      <c r="D50" s="1" t="s">
        <v>348</v>
      </c>
      <c r="E50" s="1" t="s">
        <v>631</v>
      </c>
      <c r="F50" s="1" t="s">
        <v>349</v>
      </c>
      <c r="G50" s="4" t="s">
        <v>634</v>
      </c>
      <c r="H50" s="1">
        <v>200</v>
      </c>
      <c r="J50" s="1">
        <v>1</v>
      </c>
      <c r="K50" s="1">
        <f t="shared" si="0"/>
        <v>200</v>
      </c>
      <c r="L50" s="1" t="s">
        <v>72</v>
      </c>
      <c r="M50" s="1" t="s">
        <v>350</v>
      </c>
      <c r="N50" s="7">
        <v>5.4100000000000002E-2</v>
      </c>
      <c r="O50" s="7">
        <f t="shared" si="1"/>
        <v>10.82</v>
      </c>
      <c r="P50" s="7">
        <v>8.1199999999999992</v>
      </c>
      <c r="Q50" s="1">
        <v>1</v>
      </c>
      <c r="R50" s="1" t="s">
        <v>351</v>
      </c>
      <c r="S50" s="1" t="s">
        <v>352</v>
      </c>
      <c r="T50" s="1" t="s">
        <v>13</v>
      </c>
      <c r="U50" s="1" t="s">
        <v>353</v>
      </c>
      <c r="V50" s="1" t="s">
        <v>354</v>
      </c>
      <c r="W50" s="1" t="s">
        <v>16</v>
      </c>
      <c r="X50" s="1" t="s">
        <v>18</v>
      </c>
    </row>
    <row r="51" spans="1:24">
      <c r="A51" s="35">
        <v>50</v>
      </c>
      <c r="B51" s="1" t="s">
        <v>355</v>
      </c>
      <c r="C51" s="1" t="s">
        <v>356</v>
      </c>
      <c r="D51" s="1" t="s">
        <v>357</v>
      </c>
      <c r="E51" s="1" t="s">
        <v>631</v>
      </c>
      <c r="F51" s="1" t="s">
        <v>358</v>
      </c>
      <c r="G51" s="4" t="s">
        <v>634</v>
      </c>
      <c r="H51" s="1">
        <v>200</v>
      </c>
      <c r="J51" s="1">
        <v>1</v>
      </c>
      <c r="K51" s="1">
        <f t="shared" si="0"/>
        <v>200</v>
      </c>
      <c r="L51" s="1" t="s">
        <v>72</v>
      </c>
      <c r="M51" s="1" t="s">
        <v>359</v>
      </c>
      <c r="N51" s="7">
        <v>0.1123</v>
      </c>
      <c r="O51" s="7">
        <f t="shared" si="1"/>
        <v>22.46</v>
      </c>
      <c r="P51" s="7">
        <v>16.84</v>
      </c>
      <c r="Q51" s="1">
        <v>1</v>
      </c>
      <c r="R51" s="1" t="s">
        <v>360</v>
      </c>
      <c r="S51" s="1" t="s">
        <v>355</v>
      </c>
      <c r="T51" s="1" t="s">
        <v>361</v>
      </c>
      <c r="U51" s="1" t="s">
        <v>362</v>
      </c>
      <c r="V51" s="1" t="s">
        <v>363</v>
      </c>
      <c r="W51" s="1" t="s">
        <v>16</v>
      </c>
      <c r="X51" s="1" t="s">
        <v>18</v>
      </c>
    </row>
    <row r="52" spans="1:24">
      <c r="A52" s="35">
        <v>51</v>
      </c>
      <c r="B52" s="1" t="s">
        <v>106</v>
      </c>
      <c r="C52" s="1" t="s">
        <v>107</v>
      </c>
      <c r="D52" s="1" t="s">
        <v>108</v>
      </c>
      <c r="E52" s="1" t="s">
        <v>631</v>
      </c>
      <c r="F52" s="1" t="s">
        <v>109</v>
      </c>
      <c r="G52" s="4" t="s">
        <v>634</v>
      </c>
      <c r="H52" s="1">
        <v>200</v>
      </c>
      <c r="J52" s="1">
        <v>1</v>
      </c>
      <c r="K52" s="1">
        <f t="shared" si="0"/>
        <v>200</v>
      </c>
      <c r="L52" s="1" t="s">
        <v>72</v>
      </c>
      <c r="M52" s="1" t="s">
        <v>110</v>
      </c>
      <c r="N52" s="7">
        <v>1.01E-2</v>
      </c>
      <c r="O52" s="7">
        <f t="shared" si="1"/>
        <v>2.02</v>
      </c>
      <c r="P52" s="7">
        <v>1.52</v>
      </c>
      <c r="Q52" s="1">
        <v>1</v>
      </c>
      <c r="R52" s="1" t="s">
        <v>364</v>
      </c>
      <c r="S52" s="1" t="s">
        <v>112</v>
      </c>
      <c r="T52" s="1" t="s">
        <v>13</v>
      </c>
      <c r="U52" s="1" t="s">
        <v>113</v>
      </c>
      <c r="V52" s="1" t="s">
        <v>365</v>
      </c>
      <c r="W52" s="1" t="s">
        <v>94</v>
      </c>
      <c r="X52" s="1" t="s">
        <v>18</v>
      </c>
    </row>
    <row r="53" spans="1:24">
      <c r="A53" s="35">
        <v>52</v>
      </c>
      <c r="B53" s="1" t="s">
        <v>366</v>
      </c>
      <c r="C53" s="1" t="s">
        <v>107</v>
      </c>
      <c r="D53" s="1" t="s">
        <v>367</v>
      </c>
      <c r="E53" s="1" t="s">
        <v>631</v>
      </c>
      <c r="F53" s="1" t="s">
        <v>368</v>
      </c>
      <c r="G53" s="4" t="s">
        <v>634</v>
      </c>
      <c r="H53" s="1">
        <v>200</v>
      </c>
      <c r="J53" s="1">
        <v>2</v>
      </c>
      <c r="K53" s="1">
        <f t="shared" si="0"/>
        <v>400</v>
      </c>
      <c r="L53" s="1" t="s">
        <v>72</v>
      </c>
      <c r="M53" s="1" t="s">
        <v>369</v>
      </c>
      <c r="N53" s="7">
        <v>2.1999999999999999E-2</v>
      </c>
      <c r="O53" s="7">
        <f t="shared" si="1"/>
        <v>8.7999999999999989</v>
      </c>
      <c r="P53" s="7">
        <v>6.6</v>
      </c>
      <c r="Q53" s="1">
        <v>1</v>
      </c>
      <c r="R53" s="1" t="s">
        <v>370</v>
      </c>
      <c r="S53" s="1" t="s">
        <v>366</v>
      </c>
      <c r="T53" s="1" t="s">
        <v>336</v>
      </c>
      <c r="U53" s="1" t="s">
        <v>121</v>
      </c>
      <c r="V53" s="1" t="s">
        <v>371</v>
      </c>
      <c r="W53" s="1" t="s">
        <v>16</v>
      </c>
      <c r="X53" s="1" t="s">
        <v>18</v>
      </c>
    </row>
    <row r="54" spans="1:24">
      <c r="A54" s="35">
        <v>53</v>
      </c>
      <c r="B54" s="1" t="s">
        <v>573</v>
      </c>
      <c r="C54" s="1" t="s">
        <v>107</v>
      </c>
      <c r="D54" s="1" t="s">
        <v>372</v>
      </c>
      <c r="E54" s="1" t="s">
        <v>631</v>
      </c>
      <c r="F54" s="1" t="s">
        <v>574</v>
      </c>
      <c r="G54" s="4" t="s">
        <v>634</v>
      </c>
      <c r="H54" s="1">
        <v>200</v>
      </c>
      <c r="J54" s="1">
        <v>2</v>
      </c>
      <c r="K54" s="1">
        <f t="shared" si="0"/>
        <v>400</v>
      </c>
      <c r="L54" s="1" t="s">
        <v>72</v>
      </c>
      <c r="M54" s="1" t="s">
        <v>575</v>
      </c>
      <c r="N54" s="7">
        <v>2.1999999999999999E-2</v>
      </c>
      <c r="O54" s="7">
        <f t="shared" si="1"/>
        <v>8.7999999999999989</v>
      </c>
      <c r="P54" s="7">
        <v>6.6</v>
      </c>
      <c r="Q54" s="1">
        <v>1</v>
      </c>
      <c r="R54" s="1" t="s">
        <v>373</v>
      </c>
      <c r="S54" s="1" t="s">
        <v>575</v>
      </c>
      <c r="T54" s="1" t="s">
        <v>336</v>
      </c>
      <c r="U54" s="1" t="s">
        <v>121</v>
      </c>
      <c r="V54" s="1" t="s">
        <v>375</v>
      </c>
      <c r="W54" s="1" t="s">
        <v>16</v>
      </c>
      <c r="X54" s="1" t="s">
        <v>18</v>
      </c>
    </row>
    <row r="55" spans="1:24">
      <c r="A55" s="35">
        <v>54</v>
      </c>
      <c r="B55" s="1" t="s">
        <v>376</v>
      </c>
      <c r="C55" s="1" t="s">
        <v>107</v>
      </c>
      <c r="D55" s="1" t="s">
        <v>377</v>
      </c>
      <c r="E55" s="1" t="s">
        <v>631</v>
      </c>
      <c r="F55" s="1" t="s">
        <v>378</v>
      </c>
      <c r="G55" s="4" t="s">
        <v>634</v>
      </c>
      <c r="H55" s="1">
        <v>200</v>
      </c>
      <c r="J55" s="1">
        <v>3</v>
      </c>
      <c r="K55" s="1">
        <f t="shared" si="0"/>
        <v>600</v>
      </c>
      <c r="L55" s="1" t="s">
        <v>72</v>
      </c>
      <c r="M55" s="1" t="s">
        <v>379</v>
      </c>
      <c r="N55" s="7">
        <v>2.1999999999999999E-2</v>
      </c>
      <c r="O55" s="7">
        <f t="shared" si="1"/>
        <v>13.2</v>
      </c>
      <c r="P55" s="7">
        <v>9.9</v>
      </c>
      <c r="Q55" s="1">
        <v>1</v>
      </c>
      <c r="R55" s="1" t="s">
        <v>380</v>
      </c>
      <c r="S55" s="1" t="s">
        <v>381</v>
      </c>
      <c r="T55" s="1" t="s">
        <v>336</v>
      </c>
      <c r="U55" s="1" t="s">
        <v>121</v>
      </c>
      <c r="V55" s="1" t="s">
        <v>382</v>
      </c>
      <c r="W55" s="1" t="s">
        <v>16</v>
      </c>
      <c r="X55" s="1" t="s">
        <v>18</v>
      </c>
    </row>
    <row r="56" spans="1:24">
      <c r="A56" s="35">
        <v>55</v>
      </c>
      <c r="B56" s="1" t="s">
        <v>383</v>
      </c>
      <c r="C56" s="1" t="s">
        <v>107</v>
      </c>
      <c r="D56" s="1" t="s">
        <v>384</v>
      </c>
      <c r="E56" s="1" t="s">
        <v>631</v>
      </c>
      <c r="F56" s="1" t="s">
        <v>385</v>
      </c>
      <c r="G56" s="4" t="s">
        <v>634</v>
      </c>
      <c r="H56" s="1">
        <v>200</v>
      </c>
      <c r="J56" s="1">
        <v>1</v>
      </c>
      <c r="K56" s="1">
        <f t="shared" si="0"/>
        <v>200</v>
      </c>
      <c r="L56" s="1" t="s">
        <v>72</v>
      </c>
      <c r="M56" s="1" t="s">
        <v>386</v>
      </c>
      <c r="N56" s="7">
        <v>1.01E-2</v>
      </c>
      <c r="O56" s="7">
        <f t="shared" si="1"/>
        <v>2.02</v>
      </c>
      <c r="P56" s="7">
        <v>1.52</v>
      </c>
      <c r="Q56" s="1">
        <v>1</v>
      </c>
      <c r="R56" s="1" t="s">
        <v>387</v>
      </c>
      <c r="S56" s="1" t="s">
        <v>388</v>
      </c>
      <c r="T56" s="1" t="s">
        <v>13</v>
      </c>
      <c r="U56" s="1" t="s">
        <v>389</v>
      </c>
      <c r="V56" s="1" t="s">
        <v>390</v>
      </c>
      <c r="W56" s="1" t="s">
        <v>94</v>
      </c>
      <c r="X56" s="1" t="s">
        <v>18</v>
      </c>
    </row>
    <row r="57" spans="1:24">
      <c r="A57" s="35">
        <v>56</v>
      </c>
      <c r="B57" s="1" t="s">
        <v>391</v>
      </c>
      <c r="C57" s="1" t="s">
        <v>107</v>
      </c>
      <c r="D57" s="1" t="s">
        <v>392</v>
      </c>
      <c r="E57" s="1" t="s">
        <v>631</v>
      </c>
      <c r="F57" s="1" t="s">
        <v>393</v>
      </c>
      <c r="G57" s="4" t="s">
        <v>634</v>
      </c>
      <c r="H57" s="1">
        <v>200</v>
      </c>
      <c r="J57" s="1">
        <v>1</v>
      </c>
      <c r="K57" s="1">
        <f t="shared" si="0"/>
        <v>200</v>
      </c>
      <c r="L57" s="1" t="s">
        <v>72</v>
      </c>
      <c r="M57" s="1" t="s">
        <v>394</v>
      </c>
      <c r="N57" s="7">
        <v>0.12959999999999999</v>
      </c>
      <c r="O57" s="7">
        <f t="shared" si="1"/>
        <v>25.919999999999998</v>
      </c>
      <c r="P57" s="7">
        <v>19.440000000000001</v>
      </c>
      <c r="Q57" s="1">
        <v>1</v>
      </c>
      <c r="R57" s="1" t="s">
        <v>395</v>
      </c>
      <c r="S57" s="1" t="s">
        <v>396</v>
      </c>
      <c r="T57" s="1" t="s">
        <v>336</v>
      </c>
      <c r="U57" s="1" t="s">
        <v>397</v>
      </c>
      <c r="V57" s="1" t="s">
        <v>398</v>
      </c>
      <c r="W57" s="1" t="s">
        <v>16</v>
      </c>
      <c r="X57" s="1" t="s">
        <v>18</v>
      </c>
    </row>
    <row r="58" spans="1:24">
      <c r="A58" s="35">
        <v>57</v>
      </c>
      <c r="B58" s="1" t="s">
        <v>576</v>
      </c>
      <c r="C58" s="1" t="s">
        <v>107</v>
      </c>
      <c r="D58" s="1" t="s">
        <v>399</v>
      </c>
      <c r="E58" s="1" t="s">
        <v>631</v>
      </c>
      <c r="F58" s="1" t="s">
        <v>577</v>
      </c>
      <c r="G58" s="4" t="s">
        <v>634</v>
      </c>
      <c r="H58" s="1">
        <v>200</v>
      </c>
      <c r="J58" s="1">
        <v>4</v>
      </c>
      <c r="K58" s="1">
        <f t="shared" si="0"/>
        <v>800</v>
      </c>
      <c r="L58" s="1" t="s">
        <v>72</v>
      </c>
      <c r="M58" s="1" t="s">
        <v>578</v>
      </c>
      <c r="N58" s="7">
        <v>1.346E-2</v>
      </c>
      <c r="O58" s="7">
        <f t="shared" si="1"/>
        <v>10.768000000000001</v>
      </c>
      <c r="P58" s="7">
        <v>8.08</v>
      </c>
      <c r="Q58" s="1">
        <v>1</v>
      </c>
      <c r="R58" s="1" t="s">
        <v>400</v>
      </c>
      <c r="S58" s="1" t="s">
        <v>578</v>
      </c>
      <c r="T58" s="1" t="s">
        <v>336</v>
      </c>
      <c r="U58" s="1" t="s">
        <v>121</v>
      </c>
      <c r="V58" s="1" t="s">
        <v>401</v>
      </c>
      <c r="W58" s="1" t="s">
        <v>16</v>
      </c>
      <c r="X58" s="1" t="s">
        <v>18</v>
      </c>
    </row>
    <row r="59" spans="1:24">
      <c r="A59" s="35">
        <v>58</v>
      </c>
      <c r="B59" s="1" t="s">
        <v>402</v>
      </c>
      <c r="C59" s="1" t="s">
        <v>107</v>
      </c>
      <c r="D59" s="1" t="s">
        <v>403</v>
      </c>
      <c r="E59" s="1" t="s">
        <v>631</v>
      </c>
      <c r="F59" s="1" t="s">
        <v>404</v>
      </c>
      <c r="G59" s="4" t="s">
        <v>634</v>
      </c>
      <c r="H59" s="1">
        <v>200</v>
      </c>
      <c r="J59" s="1">
        <v>3</v>
      </c>
      <c r="K59" s="1">
        <f t="shared" si="0"/>
        <v>600</v>
      </c>
      <c r="L59" s="1" t="s">
        <v>10</v>
      </c>
      <c r="M59" s="1" t="s">
        <v>405</v>
      </c>
      <c r="N59" s="7">
        <v>3.3300000000000001E-3</v>
      </c>
      <c r="O59" s="7">
        <f t="shared" si="1"/>
        <v>1.998</v>
      </c>
      <c r="P59" s="7">
        <v>49.95</v>
      </c>
      <c r="Q59" s="1">
        <v>15000</v>
      </c>
      <c r="R59" s="1" t="s">
        <v>406</v>
      </c>
      <c r="S59" s="1" t="s">
        <v>405</v>
      </c>
      <c r="T59" s="1" t="s">
        <v>336</v>
      </c>
      <c r="U59" s="1" t="s">
        <v>389</v>
      </c>
      <c r="V59" s="1" t="s">
        <v>407</v>
      </c>
      <c r="W59" s="1" t="s">
        <v>16</v>
      </c>
      <c r="X59" s="1" t="s">
        <v>18</v>
      </c>
    </row>
    <row r="60" spans="1:24">
      <c r="A60" s="35">
        <v>59</v>
      </c>
      <c r="B60" s="1" t="s">
        <v>408</v>
      </c>
      <c r="C60" s="1" t="s">
        <v>107</v>
      </c>
      <c r="D60" s="1" t="s">
        <v>100</v>
      </c>
      <c r="E60" s="1" t="s">
        <v>631</v>
      </c>
      <c r="F60" s="1" t="s">
        <v>409</v>
      </c>
      <c r="G60" s="4" t="s">
        <v>634</v>
      </c>
      <c r="H60" s="1">
        <v>200</v>
      </c>
      <c r="J60" s="1">
        <v>27</v>
      </c>
      <c r="K60" s="1">
        <f t="shared" si="0"/>
        <v>5400</v>
      </c>
      <c r="L60" s="1" t="s">
        <v>72</v>
      </c>
      <c r="M60" s="1" t="s">
        <v>410</v>
      </c>
      <c r="N60" s="7">
        <v>5.3499999999999997E-3</v>
      </c>
      <c r="O60" s="7">
        <f t="shared" si="1"/>
        <v>28.889999999999997</v>
      </c>
      <c r="P60" s="7">
        <v>21.67</v>
      </c>
      <c r="Q60" s="1">
        <v>1</v>
      </c>
      <c r="R60" s="1" t="s">
        <v>411</v>
      </c>
      <c r="S60" s="1" t="s">
        <v>412</v>
      </c>
      <c r="T60" s="1" t="s">
        <v>336</v>
      </c>
      <c r="U60" s="1" t="s">
        <v>413</v>
      </c>
      <c r="V60" s="1" t="s">
        <v>414</v>
      </c>
      <c r="W60" s="1" t="s">
        <v>16</v>
      </c>
      <c r="X60" s="1" t="s">
        <v>18</v>
      </c>
    </row>
    <row r="61" spans="1:24">
      <c r="A61" s="35">
        <v>60</v>
      </c>
      <c r="B61" s="1" t="s">
        <v>415</v>
      </c>
      <c r="C61" s="1" t="s">
        <v>107</v>
      </c>
      <c r="D61" s="1" t="s">
        <v>416</v>
      </c>
      <c r="E61" s="1" t="s">
        <v>631</v>
      </c>
      <c r="F61" s="1" t="s">
        <v>417</v>
      </c>
      <c r="G61" s="4" t="s">
        <v>634</v>
      </c>
      <c r="H61" s="1">
        <v>200</v>
      </c>
      <c r="J61" s="1">
        <v>1</v>
      </c>
      <c r="K61" s="1">
        <f t="shared" si="0"/>
        <v>200</v>
      </c>
      <c r="L61" s="1" t="s">
        <v>72</v>
      </c>
      <c r="M61" s="1" t="s">
        <v>418</v>
      </c>
      <c r="N61" s="7">
        <v>1.1900000000000001E-2</v>
      </c>
      <c r="O61" s="7">
        <f t="shared" si="1"/>
        <v>2.3800000000000003</v>
      </c>
      <c r="P61" s="7">
        <v>1.78</v>
      </c>
      <c r="Q61" s="1">
        <v>1</v>
      </c>
      <c r="R61" s="1" t="s">
        <v>419</v>
      </c>
      <c r="S61" s="1" t="s">
        <v>420</v>
      </c>
      <c r="T61" s="1" t="s">
        <v>13</v>
      </c>
      <c r="U61" s="1" t="s">
        <v>121</v>
      </c>
      <c r="V61" s="1" t="s">
        <v>421</v>
      </c>
      <c r="W61" s="1" t="s">
        <v>94</v>
      </c>
      <c r="X61" s="1" t="s">
        <v>18</v>
      </c>
    </row>
    <row r="62" spans="1:24">
      <c r="A62" s="35">
        <v>61</v>
      </c>
      <c r="B62" s="1" t="s">
        <v>579</v>
      </c>
      <c r="C62" s="1" t="s">
        <v>107</v>
      </c>
      <c r="D62" s="1" t="s">
        <v>422</v>
      </c>
      <c r="E62" s="1" t="s">
        <v>631</v>
      </c>
      <c r="F62" s="1" t="s">
        <v>580</v>
      </c>
      <c r="G62" s="4" t="s">
        <v>634</v>
      </c>
      <c r="H62" s="1">
        <v>200</v>
      </c>
      <c r="J62" s="1">
        <v>1</v>
      </c>
      <c r="K62" s="1">
        <f t="shared" si="0"/>
        <v>200</v>
      </c>
      <c r="L62" s="1" t="s">
        <v>72</v>
      </c>
      <c r="M62" s="1" t="s">
        <v>581</v>
      </c>
      <c r="N62" s="7">
        <v>2.1999999999999999E-2</v>
      </c>
      <c r="O62" s="7">
        <f t="shared" si="1"/>
        <v>4.3999999999999995</v>
      </c>
      <c r="P62" s="7">
        <v>3.3</v>
      </c>
      <c r="Q62" s="1">
        <v>1</v>
      </c>
      <c r="R62" s="1" t="s">
        <v>423</v>
      </c>
      <c r="S62" s="1" t="s">
        <v>581</v>
      </c>
      <c r="T62" s="1" t="s">
        <v>336</v>
      </c>
      <c r="U62" s="1" t="s">
        <v>121</v>
      </c>
      <c r="V62" s="1" t="s">
        <v>424</v>
      </c>
      <c r="W62" s="1" t="s">
        <v>16</v>
      </c>
      <c r="X62" s="1" t="s">
        <v>18</v>
      </c>
    </row>
    <row r="63" spans="1:24">
      <c r="A63" s="35">
        <v>62</v>
      </c>
      <c r="B63" s="1" t="s">
        <v>425</v>
      </c>
      <c r="C63" s="1" t="s">
        <v>99</v>
      </c>
      <c r="D63" s="1" t="s">
        <v>426</v>
      </c>
      <c r="E63" s="1" t="s">
        <v>631</v>
      </c>
      <c r="F63" s="1" t="s">
        <v>427</v>
      </c>
      <c r="G63" s="4" t="s">
        <v>634</v>
      </c>
      <c r="H63" s="1">
        <v>200</v>
      </c>
      <c r="J63" s="1">
        <v>1</v>
      </c>
      <c r="K63" s="1">
        <f t="shared" si="0"/>
        <v>200</v>
      </c>
      <c r="L63" s="1" t="s">
        <v>10</v>
      </c>
      <c r="M63" s="1" t="s">
        <v>428</v>
      </c>
      <c r="N63" s="7">
        <v>1.355E-2</v>
      </c>
      <c r="O63" s="7">
        <f t="shared" si="1"/>
        <v>2.71</v>
      </c>
      <c r="P63" s="7">
        <v>135.5</v>
      </c>
      <c r="Q63" s="1">
        <v>10000</v>
      </c>
      <c r="R63" s="1" t="s">
        <v>429</v>
      </c>
      <c r="S63" s="1" t="s">
        <v>428</v>
      </c>
      <c r="T63" s="1" t="s">
        <v>430</v>
      </c>
      <c r="U63" s="1" t="s">
        <v>431</v>
      </c>
      <c r="V63" s="1" t="s">
        <v>432</v>
      </c>
      <c r="W63" s="1" t="s">
        <v>16</v>
      </c>
      <c r="X63" s="1" t="s">
        <v>18</v>
      </c>
    </row>
    <row r="64" spans="1:24">
      <c r="A64" s="35">
        <v>63</v>
      </c>
      <c r="B64" s="1" t="s">
        <v>433</v>
      </c>
      <c r="C64" s="1" t="s">
        <v>107</v>
      </c>
      <c r="D64" s="1" t="s">
        <v>434</v>
      </c>
      <c r="E64" s="1" t="s">
        <v>631</v>
      </c>
      <c r="F64" s="1" t="s">
        <v>435</v>
      </c>
      <c r="G64" s="4" t="s">
        <v>634</v>
      </c>
      <c r="H64" s="1">
        <v>200</v>
      </c>
      <c r="J64" s="1">
        <v>1</v>
      </c>
      <c r="K64" s="1">
        <f t="shared" si="0"/>
        <v>200</v>
      </c>
      <c r="L64" s="1" t="s">
        <v>10</v>
      </c>
      <c r="M64" s="1" t="s">
        <v>436</v>
      </c>
      <c r="N64" s="7">
        <v>2.8300000000000001E-3</v>
      </c>
      <c r="O64" s="7">
        <f t="shared" si="1"/>
        <v>0.56600000000000006</v>
      </c>
      <c r="P64" s="7">
        <v>28.3</v>
      </c>
      <c r="Q64" s="1">
        <v>10000</v>
      </c>
      <c r="R64" s="1" t="s">
        <v>437</v>
      </c>
      <c r="S64" s="1" t="s">
        <v>436</v>
      </c>
      <c r="T64" s="1" t="s">
        <v>13</v>
      </c>
      <c r="U64" s="1" t="s">
        <v>389</v>
      </c>
      <c r="V64" s="1" t="s">
        <v>438</v>
      </c>
      <c r="W64" s="1" t="s">
        <v>94</v>
      </c>
      <c r="X64" s="1" t="s">
        <v>18</v>
      </c>
    </row>
    <row r="65" spans="1:24">
      <c r="A65" s="35">
        <v>64</v>
      </c>
      <c r="B65" s="1" t="s">
        <v>439</v>
      </c>
      <c r="C65" s="1" t="s">
        <v>99</v>
      </c>
      <c r="D65" s="1" t="s">
        <v>440</v>
      </c>
      <c r="E65" s="1" t="s">
        <v>631</v>
      </c>
      <c r="F65" s="1" t="s">
        <v>441</v>
      </c>
      <c r="G65" s="4" t="s">
        <v>634</v>
      </c>
      <c r="H65" s="1">
        <v>200</v>
      </c>
      <c r="J65" s="1">
        <v>7</v>
      </c>
      <c r="K65" s="1">
        <f t="shared" si="0"/>
        <v>1400</v>
      </c>
      <c r="L65" s="1" t="s">
        <v>10</v>
      </c>
      <c r="M65" s="1" t="s">
        <v>442</v>
      </c>
      <c r="N65" s="7">
        <v>3.0200000000000001E-3</v>
      </c>
      <c r="O65" s="7">
        <f t="shared" si="1"/>
        <v>4.2279999999999998</v>
      </c>
      <c r="P65" s="7">
        <v>151</v>
      </c>
      <c r="Q65" s="1">
        <v>50000</v>
      </c>
      <c r="R65" s="1" t="s">
        <v>443</v>
      </c>
      <c r="S65" s="1" t="s">
        <v>442</v>
      </c>
      <c r="T65" s="1" t="s">
        <v>444</v>
      </c>
      <c r="U65" s="1" t="s">
        <v>445</v>
      </c>
      <c r="V65" s="1" t="s">
        <v>446</v>
      </c>
      <c r="W65" s="1" t="s">
        <v>16</v>
      </c>
      <c r="X65" s="1" t="s">
        <v>18</v>
      </c>
    </row>
    <row r="66" spans="1:24">
      <c r="A66" s="35">
        <v>65</v>
      </c>
      <c r="B66" s="1" t="s">
        <v>447</v>
      </c>
      <c r="C66" s="1" t="s">
        <v>99</v>
      </c>
      <c r="D66" s="1" t="s">
        <v>448</v>
      </c>
      <c r="E66" s="1" t="s">
        <v>631</v>
      </c>
      <c r="F66" s="1" t="s">
        <v>449</v>
      </c>
      <c r="G66" s="4" t="s">
        <v>634</v>
      </c>
      <c r="H66" s="1">
        <v>200</v>
      </c>
      <c r="J66" s="1">
        <v>3</v>
      </c>
      <c r="K66" s="1">
        <f t="shared" si="0"/>
        <v>600</v>
      </c>
      <c r="L66" s="1" t="s">
        <v>10</v>
      </c>
      <c r="M66" s="1" t="s">
        <v>450</v>
      </c>
      <c r="N66" s="7">
        <v>0.252</v>
      </c>
      <c r="O66" s="7">
        <f t="shared" si="1"/>
        <v>151.19999999999999</v>
      </c>
      <c r="P66" s="7">
        <v>2520</v>
      </c>
      <c r="Q66" s="1">
        <v>10000</v>
      </c>
      <c r="R66" s="1" t="s">
        <v>451</v>
      </c>
      <c r="S66" s="1" t="s">
        <v>450</v>
      </c>
      <c r="T66" s="1" t="s">
        <v>452</v>
      </c>
      <c r="U66" s="1" t="s">
        <v>453</v>
      </c>
      <c r="V66" s="1" t="s">
        <v>454</v>
      </c>
      <c r="W66" s="1" t="s">
        <v>16</v>
      </c>
      <c r="X66" s="1" t="s">
        <v>18</v>
      </c>
    </row>
    <row r="67" spans="1:24">
      <c r="A67" s="35">
        <v>66</v>
      </c>
      <c r="B67" s="1" t="s">
        <v>455</v>
      </c>
      <c r="C67" s="1" t="s">
        <v>456</v>
      </c>
      <c r="D67" s="1" t="s">
        <v>457</v>
      </c>
      <c r="E67" s="1" t="s">
        <v>631</v>
      </c>
      <c r="F67" s="1" t="s">
        <v>458</v>
      </c>
      <c r="G67" s="4" t="s">
        <v>634</v>
      </c>
      <c r="H67" s="1">
        <v>200</v>
      </c>
      <c r="J67" s="1">
        <v>1</v>
      </c>
      <c r="K67" s="1">
        <f t="shared" ref="K67:K86" si="2">H67*J67</f>
        <v>200</v>
      </c>
      <c r="L67" s="1" t="s">
        <v>72</v>
      </c>
      <c r="M67" s="1" t="s">
        <v>459</v>
      </c>
      <c r="N67" s="7">
        <v>0.73939999999999995</v>
      </c>
      <c r="O67" s="7">
        <f t="shared" ref="O67:O87" si="3">H67*J67*N67</f>
        <v>147.88</v>
      </c>
      <c r="P67" s="7">
        <v>110.91</v>
      </c>
      <c r="Q67" s="1">
        <v>1</v>
      </c>
      <c r="R67" s="1" t="s">
        <v>460</v>
      </c>
      <c r="S67" s="1" t="s">
        <v>461</v>
      </c>
      <c r="T67" s="1" t="s">
        <v>430</v>
      </c>
      <c r="U67" s="1" t="s">
        <v>462</v>
      </c>
      <c r="V67" s="1" t="s">
        <v>463</v>
      </c>
      <c r="W67" s="1" t="s">
        <v>16</v>
      </c>
      <c r="X67" s="1" t="s">
        <v>18</v>
      </c>
    </row>
    <row r="68" spans="1:24">
      <c r="A68" s="35">
        <v>67</v>
      </c>
      <c r="B68" s="1" t="s">
        <v>464</v>
      </c>
      <c r="C68" s="1" t="s">
        <v>7</v>
      </c>
      <c r="D68" s="1" t="s">
        <v>465</v>
      </c>
      <c r="E68" s="1" t="s">
        <v>631</v>
      </c>
      <c r="F68" s="1" t="s">
        <v>466</v>
      </c>
      <c r="G68" s="4" t="s">
        <v>634</v>
      </c>
      <c r="H68" s="1">
        <v>200</v>
      </c>
      <c r="J68" s="1">
        <v>1</v>
      </c>
      <c r="K68" s="1">
        <f t="shared" si="2"/>
        <v>200</v>
      </c>
      <c r="L68" s="1" t="s">
        <v>72</v>
      </c>
      <c r="M68" s="1" t="s">
        <v>467</v>
      </c>
      <c r="N68" s="7">
        <v>5.5E-2</v>
      </c>
      <c r="O68" s="7">
        <f t="shared" si="3"/>
        <v>11</v>
      </c>
      <c r="P68" s="7">
        <v>8.25</v>
      </c>
      <c r="Q68" s="1">
        <v>1</v>
      </c>
      <c r="R68" s="1" t="s">
        <v>468</v>
      </c>
      <c r="S68" s="1" t="s">
        <v>469</v>
      </c>
      <c r="T68" s="1" t="s">
        <v>13</v>
      </c>
      <c r="U68" s="1" t="s">
        <v>470</v>
      </c>
      <c r="V68" s="1" t="s">
        <v>471</v>
      </c>
      <c r="W68" s="1" t="s">
        <v>94</v>
      </c>
      <c r="X68" s="1" t="s">
        <v>18</v>
      </c>
    </row>
    <row r="69" spans="1:24">
      <c r="A69" s="35">
        <v>68</v>
      </c>
      <c r="B69" s="6">
        <v>434153017835</v>
      </c>
      <c r="C69" s="1" t="s">
        <v>473</v>
      </c>
      <c r="D69" s="1" t="s">
        <v>474</v>
      </c>
      <c r="E69" s="1" t="s">
        <v>631</v>
      </c>
      <c r="F69" s="1" t="s">
        <v>475</v>
      </c>
      <c r="G69" s="4" t="s">
        <v>634</v>
      </c>
      <c r="H69" s="1">
        <v>200</v>
      </c>
      <c r="J69" s="1">
        <v>1</v>
      </c>
      <c r="K69" s="1">
        <f t="shared" si="2"/>
        <v>200</v>
      </c>
      <c r="L69" s="1" t="s">
        <v>72</v>
      </c>
      <c r="M69" s="1" t="s">
        <v>476</v>
      </c>
      <c r="N69" s="7">
        <v>0.503</v>
      </c>
      <c r="O69" s="7">
        <f t="shared" si="3"/>
        <v>100.6</v>
      </c>
      <c r="P69" s="7">
        <v>75.45</v>
      </c>
      <c r="Q69" s="1">
        <v>1</v>
      </c>
      <c r="R69" s="1" t="s">
        <v>477</v>
      </c>
      <c r="S69" s="1" t="s">
        <v>472</v>
      </c>
      <c r="T69" s="1" t="s">
        <v>478</v>
      </c>
      <c r="U69" s="1" t="s">
        <v>479</v>
      </c>
      <c r="V69" s="1" t="s">
        <v>480</v>
      </c>
      <c r="W69" s="1" t="s">
        <v>94</v>
      </c>
      <c r="X69" s="1" t="s">
        <v>18</v>
      </c>
    </row>
    <row r="70" spans="1:24">
      <c r="A70" s="35">
        <v>69</v>
      </c>
      <c r="B70" s="1" t="s">
        <v>481</v>
      </c>
      <c r="C70" s="1" t="s">
        <v>107</v>
      </c>
      <c r="D70" s="1" t="s">
        <v>482</v>
      </c>
      <c r="E70" s="1" t="s">
        <v>631</v>
      </c>
      <c r="F70" s="1" t="s">
        <v>483</v>
      </c>
      <c r="G70" s="4" t="s">
        <v>634</v>
      </c>
      <c r="H70" s="1">
        <v>200</v>
      </c>
      <c r="J70" s="1">
        <v>1</v>
      </c>
      <c r="K70" s="1">
        <f t="shared" si="2"/>
        <v>200</v>
      </c>
      <c r="L70" s="1" t="s">
        <v>72</v>
      </c>
      <c r="M70" s="1" t="s">
        <v>484</v>
      </c>
      <c r="N70" s="7">
        <v>0.64359999999999995</v>
      </c>
      <c r="O70" s="7">
        <f t="shared" si="3"/>
        <v>128.72</v>
      </c>
      <c r="P70" s="7">
        <v>96.54</v>
      </c>
      <c r="Q70" s="1">
        <v>1</v>
      </c>
      <c r="R70" s="1" t="s">
        <v>485</v>
      </c>
      <c r="S70" s="1" t="s">
        <v>481</v>
      </c>
      <c r="T70" s="1" t="s">
        <v>82</v>
      </c>
      <c r="U70" s="1" t="s">
        <v>486</v>
      </c>
      <c r="V70" s="1" t="s">
        <v>487</v>
      </c>
      <c r="W70" s="1" t="s">
        <v>94</v>
      </c>
      <c r="X70" s="1" t="s">
        <v>18</v>
      </c>
    </row>
    <row r="71" spans="1:24">
      <c r="A71" s="35">
        <v>70</v>
      </c>
      <c r="B71" s="1" t="s">
        <v>489</v>
      </c>
      <c r="C71" s="1" t="s">
        <v>20</v>
      </c>
      <c r="D71" s="1" t="s">
        <v>488</v>
      </c>
      <c r="E71" s="4" t="s">
        <v>632</v>
      </c>
      <c r="F71" s="1" t="s">
        <v>17</v>
      </c>
      <c r="G71" s="4" t="s">
        <v>634</v>
      </c>
      <c r="H71" s="1">
        <v>200</v>
      </c>
      <c r="J71" s="1">
        <v>1</v>
      </c>
      <c r="K71" s="1">
        <v>2000</v>
      </c>
      <c r="M71" t="s">
        <v>617</v>
      </c>
      <c r="N71" s="7">
        <v>8.2200000000000006</v>
      </c>
      <c r="O71" s="7">
        <f t="shared" si="3"/>
        <v>1644.0000000000002</v>
      </c>
      <c r="P71" s="8">
        <f>N71*J71*K71</f>
        <v>16440</v>
      </c>
      <c r="Q71" s="1">
        <v>2000</v>
      </c>
      <c r="R71" s="1" t="s">
        <v>488</v>
      </c>
      <c r="S71" s="1" t="s">
        <v>489</v>
      </c>
      <c r="T71" s="1" t="s">
        <v>16</v>
      </c>
      <c r="U71" s="1" t="s">
        <v>617</v>
      </c>
      <c r="V71" s="1" t="s">
        <v>27</v>
      </c>
      <c r="X71" s="1" t="s">
        <v>17</v>
      </c>
    </row>
    <row r="72" spans="1:24">
      <c r="A72" s="35">
        <v>71</v>
      </c>
      <c r="B72" s="33" t="s">
        <v>646</v>
      </c>
      <c r="C72" s="1" t="s">
        <v>20</v>
      </c>
      <c r="D72" s="4" t="s">
        <v>647</v>
      </c>
      <c r="E72" s="3" t="s">
        <v>631</v>
      </c>
      <c r="F72" s="1" t="s">
        <v>490</v>
      </c>
      <c r="G72" s="4" t="s">
        <v>634</v>
      </c>
      <c r="H72" s="1">
        <v>200</v>
      </c>
      <c r="J72" s="1">
        <v>1</v>
      </c>
      <c r="K72" s="1">
        <f t="shared" si="2"/>
        <v>200</v>
      </c>
      <c r="L72" s="1" t="s">
        <v>491</v>
      </c>
      <c r="N72" s="7">
        <v>3.2174999999999998</v>
      </c>
      <c r="O72" s="7">
        <f t="shared" si="3"/>
        <v>643.5</v>
      </c>
      <c r="P72" s="7">
        <v>482.62</v>
      </c>
      <c r="Q72" s="1">
        <v>1</v>
      </c>
      <c r="R72" s="1" t="s">
        <v>493</v>
      </c>
      <c r="T72" s="1" t="s">
        <v>494</v>
      </c>
      <c r="V72" s="1" t="s">
        <v>495</v>
      </c>
      <c r="W72" s="1" t="s">
        <v>16</v>
      </c>
      <c r="X72" s="1" t="s">
        <v>18</v>
      </c>
    </row>
    <row r="73" spans="1:24">
      <c r="A73" s="35">
        <v>72</v>
      </c>
      <c r="B73" s="1" t="s">
        <v>496</v>
      </c>
      <c r="C73" s="1" t="s">
        <v>497</v>
      </c>
      <c r="D73" s="1" t="s">
        <v>498</v>
      </c>
      <c r="E73" s="1" t="s">
        <v>631</v>
      </c>
      <c r="F73" s="1" t="s">
        <v>499</v>
      </c>
      <c r="G73" s="4" t="s">
        <v>634</v>
      </c>
      <c r="H73" s="1">
        <v>200</v>
      </c>
      <c r="J73" s="1">
        <v>1</v>
      </c>
      <c r="K73" s="1">
        <f t="shared" si="2"/>
        <v>200</v>
      </c>
      <c r="L73" s="1" t="s">
        <v>491</v>
      </c>
      <c r="M73" s="1" t="s">
        <v>500</v>
      </c>
      <c r="N73" s="7">
        <v>6.9974999999999996</v>
      </c>
      <c r="O73" s="7">
        <f t="shared" si="3"/>
        <v>1399.5</v>
      </c>
      <c r="P73" s="7">
        <v>1049.6199999999999</v>
      </c>
      <c r="Q73" s="1">
        <v>1</v>
      </c>
      <c r="R73" s="1" t="s">
        <v>501</v>
      </c>
      <c r="S73" s="1" t="s">
        <v>496</v>
      </c>
      <c r="T73" s="1" t="s">
        <v>158</v>
      </c>
      <c r="U73" s="1" t="s">
        <v>502</v>
      </c>
      <c r="V73" s="1" t="s">
        <v>503</v>
      </c>
      <c r="W73" s="1" t="s">
        <v>16</v>
      </c>
      <c r="X73" s="1" t="s">
        <v>18</v>
      </c>
    </row>
    <row r="74" spans="1:24">
      <c r="A74" s="35">
        <v>73</v>
      </c>
      <c r="B74" s="1" t="s">
        <v>504</v>
      </c>
      <c r="C74" s="1" t="s">
        <v>20</v>
      </c>
      <c r="D74" s="1" t="s">
        <v>505</v>
      </c>
      <c r="E74" s="1" t="s">
        <v>631</v>
      </c>
      <c r="F74" s="1" t="s">
        <v>490</v>
      </c>
      <c r="G74" s="4" t="s">
        <v>634</v>
      </c>
      <c r="H74" s="1">
        <v>200</v>
      </c>
      <c r="J74" s="1">
        <v>1</v>
      </c>
      <c r="K74" s="1">
        <f t="shared" si="2"/>
        <v>200</v>
      </c>
      <c r="L74" s="1" t="s">
        <v>491</v>
      </c>
      <c r="M74" s="1" t="s">
        <v>506</v>
      </c>
      <c r="N74" s="7">
        <v>11.0025</v>
      </c>
      <c r="O74" s="7">
        <f t="shared" si="3"/>
        <v>2200.5</v>
      </c>
      <c r="P74" s="7">
        <v>1650.38</v>
      </c>
      <c r="Q74" s="1">
        <v>1</v>
      </c>
      <c r="R74" s="1" t="s">
        <v>507</v>
      </c>
      <c r="S74" s="1" t="s">
        <v>504</v>
      </c>
      <c r="T74" s="1" t="s">
        <v>494</v>
      </c>
      <c r="U74" s="1" t="s">
        <v>508</v>
      </c>
      <c r="V74" s="1" t="s">
        <v>509</v>
      </c>
      <c r="W74" s="1" t="s">
        <v>16</v>
      </c>
      <c r="X74" s="1" t="s">
        <v>18</v>
      </c>
    </row>
    <row r="75" spans="1:24">
      <c r="A75" s="35">
        <v>74</v>
      </c>
      <c r="B75" s="1" t="s">
        <v>510</v>
      </c>
      <c r="C75" s="1" t="s">
        <v>20</v>
      </c>
      <c r="D75" s="1" t="s">
        <v>511</v>
      </c>
      <c r="E75" s="1" t="s">
        <v>631</v>
      </c>
      <c r="F75" s="1" t="s">
        <v>490</v>
      </c>
      <c r="G75" s="4" t="s">
        <v>634</v>
      </c>
      <c r="H75" s="1">
        <v>200</v>
      </c>
      <c r="J75" s="1">
        <v>2</v>
      </c>
      <c r="K75" s="1">
        <v>2500</v>
      </c>
      <c r="L75" s="1" t="s">
        <v>10</v>
      </c>
      <c r="M75" s="1" t="s">
        <v>512</v>
      </c>
      <c r="N75" s="7">
        <v>0.9</v>
      </c>
      <c r="O75" s="7">
        <f t="shared" si="3"/>
        <v>360</v>
      </c>
      <c r="P75" s="8">
        <f>N75*J75*K75</f>
        <v>4500</v>
      </c>
      <c r="Q75" s="1">
        <v>2500</v>
      </c>
      <c r="R75" s="1" t="s">
        <v>513</v>
      </c>
      <c r="S75" s="1" t="s">
        <v>512</v>
      </c>
      <c r="T75" s="1" t="s">
        <v>514</v>
      </c>
      <c r="U75" s="1" t="s">
        <v>515</v>
      </c>
      <c r="V75" s="1" t="s">
        <v>516</v>
      </c>
      <c r="W75" s="1" t="s">
        <v>16</v>
      </c>
      <c r="X75" s="1" t="s">
        <v>18</v>
      </c>
    </row>
    <row r="76" spans="1:24">
      <c r="A76" s="35">
        <v>75</v>
      </c>
      <c r="B76" s="1" t="s">
        <v>517</v>
      </c>
      <c r="C76" s="1" t="s">
        <v>20</v>
      </c>
      <c r="D76" s="1" t="s">
        <v>518</v>
      </c>
      <c r="E76" s="1" t="s">
        <v>631</v>
      </c>
      <c r="F76" s="1" t="s">
        <v>519</v>
      </c>
      <c r="G76" s="4" t="s">
        <v>634</v>
      </c>
      <c r="H76" s="1">
        <v>200</v>
      </c>
      <c r="J76" s="1">
        <v>1</v>
      </c>
      <c r="K76" s="1">
        <f t="shared" si="2"/>
        <v>200</v>
      </c>
      <c r="L76" s="1" t="s">
        <v>72</v>
      </c>
      <c r="M76" s="1" t="s">
        <v>520</v>
      </c>
      <c r="N76" s="7">
        <v>1.2141</v>
      </c>
      <c r="O76" s="7">
        <f t="shared" si="3"/>
        <v>242.82</v>
      </c>
      <c r="P76" s="7">
        <v>182.12</v>
      </c>
      <c r="Q76" s="1">
        <v>1</v>
      </c>
      <c r="R76" s="1" t="s">
        <v>521</v>
      </c>
      <c r="S76" s="1" t="s">
        <v>522</v>
      </c>
      <c r="T76" s="1" t="s">
        <v>374</v>
      </c>
      <c r="U76" s="1" t="s">
        <v>523</v>
      </c>
      <c r="V76" s="1" t="s">
        <v>524</v>
      </c>
      <c r="W76" s="1" t="s">
        <v>16</v>
      </c>
      <c r="X76" s="1" t="s">
        <v>18</v>
      </c>
    </row>
    <row r="77" spans="1:24">
      <c r="A77" s="35">
        <v>76</v>
      </c>
      <c r="B77" s="1" t="s">
        <v>525</v>
      </c>
      <c r="C77" s="1" t="s">
        <v>20</v>
      </c>
      <c r="D77" s="1" t="s">
        <v>526</v>
      </c>
      <c r="E77" s="1" t="s">
        <v>631</v>
      </c>
      <c r="F77" s="1" t="s">
        <v>490</v>
      </c>
      <c r="G77" s="4" t="s">
        <v>634</v>
      </c>
      <c r="H77" s="1">
        <v>200</v>
      </c>
      <c r="J77" s="1">
        <v>2</v>
      </c>
      <c r="K77" s="1">
        <f t="shared" si="2"/>
        <v>400</v>
      </c>
      <c r="L77" s="1" t="s">
        <v>72</v>
      </c>
      <c r="M77" s="1" t="s">
        <v>527</v>
      </c>
      <c r="N77" s="7">
        <v>3.145</v>
      </c>
      <c r="O77" s="7">
        <f t="shared" si="3"/>
        <v>1258</v>
      </c>
      <c r="P77" s="7">
        <v>943.5</v>
      </c>
      <c r="Q77" s="1">
        <v>1</v>
      </c>
      <c r="R77" s="1" t="s">
        <v>528</v>
      </c>
      <c r="S77" s="1" t="s">
        <v>529</v>
      </c>
      <c r="T77" s="1" t="s">
        <v>494</v>
      </c>
      <c r="U77" s="1" t="s">
        <v>530</v>
      </c>
      <c r="V77" s="1" t="s">
        <v>531</v>
      </c>
      <c r="W77" s="1" t="s">
        <v>16</v>
      </c>
      <c r="X77" s="1" t="s">
        <v>18</v>
      </c>
    </row>
    <row r="78" spans="1:24">
      <c r="A78" s="35">
        <v>77</v>
      </c>
      <c r="B78" s="1" t="s">
        <v>532</v>
      </c>
      <c r="C78" s="1" t="s">
        <v>20</v>
      </c>
      <c r="D78" s="1" t="s">
        <v>533</v>
      </c>
      <c r="E78" s="1" t="s">
        <v>631</v>
      </c>
      <c r="F78" s="1" t="s">
        <v>534</v>
      </c>
      <c r="G78" s="4" t="s">
        <v>634</v>
      </c>
      <c r="H78" s="1">
        <v>200</v>
      </c>
      <c r="J78" s="1">
        <v>1</v>
      </c>
      <c r="K78" s="1">
        <f t="shared" si="2"/>
        <v>200</v>
      </c>
      <c r="L78" s="1" t="s">
        <v>72</v>
      </c>
      <c r="M78" s="1" t="s">
        <v>535</v>
      </c>
      <c r="N78" s="7">
        <v>2.0865</v>
      </c>
      <c r="O78" s="7">
        <f t="shared" si="3"/>
        <v>417.3</v>
      </c>
      <c r="P78" s="7">
        <v>312.98</v>
      </c>
      <c r="Q78" s="1">
        <v>1</v>
      </c>
      <c r="R78" s="1" t="s">
        <v>536</v>
      </c>
      <c r="S78" s="1" t="s">
        <v>537</v>
      </c>
      <c r="T78" s="1" t="s">
        <v>538</v>
      </c>
      <c r="U78" s="1" t="s">
        <v>539</v>
      </c>
      <c r="V78" s="1" t="s">
        <v>540</v>
      </c>
      <c r="W78" s="1" t="s">
        <v>16</v>
      </c>
      <c r="X78" s="1" t="s">
        <v>18</v>
      </c>
    </row>
    <row r="79" spans="1:24">
      <c r="A79" s="35">
        <v>78</v>
      </c>
      <c r="B79" s="1" t="s">
        <v>541</v>
      </c>
      <c r="C79" s="1" t="s">
        <v>542</v>
      </c>
      <c r="D79" s="1" t="s">
        <v>543</v>
      </c>
      <c r="E79" s="1" t="s">
        <v>631</v>
      </c>
      <c r="F79" s="1" t="s">
        <v>544</v>
      </c>
      <c r="G79" s="4" t="s">
        <v>634</v>
      </c>
      <c r="H79" s="1">
        <v>200</v>
      </c>
      <c r="J79" s="1">
        <v>1</v>
      </c>
      <c r="K79" s="1">
        <f t="shared" si="2"/>
        <v>200</v>
      </c>
      <c r="L79" s="1" t="s">
        <v>72</v>
      </c>
      <c r="M79" s="1" t="s">
        <v>545</v>
      </c>
      <c r="N79" s="7">
        <v>0.52590000000000003</v>
      </c>
      <c r="O79" s="7">
        <f t="shared" si="3"/>
        <v>105.18</v>
      </c>
      <c r="P79" s="7">
        <v>78.88</v>
      </c>
      <c r="Q79" s="1">
        <v>1</v>
      </c>
      <c r="R79" s="1" t="s">
        <v>546</v>
      </c>
      <c r="S79" s="1" t="s">
        <v>541</v>
      </c>
      <c r="T79" s="1" t="s">
        <v>336</v>
      </c>
      <c r="U79" s="1" t="s">
        <v>547</v>
      </c>
      <c r="V79" s="1" t="s">
        <v>548</v>
      </c>
      <c r="W79" s="1" t="s">
        <v>94</v>
      </c>
      <c r="X79" s="1" t="s">
        <v>18</v>
      </c>
    </row>
    <row r="80" spans="1:24">
      <c r="A80" s="35">
        <v>79</v>
      </c>
      <c r="B80" s="1" t="s">
        <v>549</v>
      </c>
      <c r="C80" s="1" t="s">
        <v>550</v>
      </c>
      <c r="D80" s="1" t="s">
        <v>551</v>
      </c>
      <c r="E80" s="1" t="s">
        <v>631</v>
      </c>
      <c r="F80" t="s">
        <v>552</v>
      </c>
      <c r="G80" t="s">
        <v>634</v>
      </c>
      <c r="H80" s="1">
        <v>200</v>
      </c>
      <c r="J80" s="1">
        <v>1</v>
      </c>
      <c r="K80" s="1">
        <f t="shared" si="2"/>
        <v>200</v>
      </c>
      <c r="L80" s="1" t="s">
        <v>72</v>
      </c>
      <c r="M80" s="1" t="s">
        <v>553</v>
      </c>
      <c r="N80" s="7">
        <v>0.98170000000000002</v>
      </c>
      <c r="O80" s="7">
        <f t="shared" si="3"/>
        <v>196.34</v>
      </c>
      <c r="P80" s="7">
        <v>147.26</v>
      </c>
      <c r="Q80" s="1">
        <v>1</v>
      </c>
      <c r="R80" s="1" t="s">
        <v>554</v>
      </c>
      <c r="S80" s="1" t="s">
        <v>549</v>
      </c>
      <c r="T80" s="1" t="s">
        <v>305</v>
      </c>
      <c r="U80" s="1" t="s">
        <v>555</v>
      </c>
      <c r="V80" s="1" t="s">
        <v>556</v>
      </c>
      <c r="W80" s="1" t="s">
        <v>16</v>
      </c>
      <c r="X80" s="1" t="s">
        <v>18</v>
      </c>
    </row>
    <row r="81" spans="1:24">
      <c r="A81" s="35">
        <v>80</v>
      </c>
      <c r="B81" s="1" t="s">
        <v>557</v>
      </c>
      <c r="C81" s="1" t="s">
        <v>558</v>
      </c>
      <c r="D81" s="1" t="s">
        <v>543</v>
      </c>
      <c r="E81" s="1" t="s">
        <v>631</v>
      </c>
      <c r="F81" t="s">
        <v>559</v>
      </c>
      <c r="G81" t="s">
        <v>634</v>
      </c>
      <c r="H81" s="1">
        <v>200</v>
      </c>
      <c r="J81" s="1">
        <v>1</v>
      </c>
      <c r="K81" s="1">
        <f t="shared" si="2"/>
        <v>200</v>
      </c>
      <c r="L81" s="1" t="s">
        <v>72</v>
      </c>
      <c r="M81" s="1" t="s">
        <v>560</v>
      </c>
      <c r="N81" s="7">
        <v>0.80410000000000004</v>
      </c>
      <c r="O81" s="7">
        <f t="shared" si="3"/>
        <v>160.82</v>
      </c>
      <c r="P81" s="7">
        <v>120.62</v>
      </c>
      <c r="Q81" s="1">
        <v>1</v>
      </c>
      <c r="R81" s="1" t="s">
        <v>561</v>
      </c>
      <c r="S81" s="1" t="s">
        <v>562</v>
      </c>
      <c r="T81" s="1" t="s">
        <v>563</v>
      </c>
      <c r="U81" s="1" t="s">
        <v>564</v>
      </c>
      <c r="V81" s="1" t="s">
        <v>565</v>
      </c>
      <c r="W81" s="1" t="s">
        <v>16</v>
      </c>
      <c r="X81" s="1" t="s">
        <v>18</v>
      </c>
    </row>
    <row r="82" spans="1:24">
      <c r="A82" s="35">
        <v>81</v>
      </c>
      <c r="B82" s="1" t="s">
        <v>587</v>
      </c>
      <c r="C82" s="1" t="s">
        <v>585</v>
      </c>
      <c r="D82" s="4" t="s">
        <v>586</v>
      </c>
      <c r="E82" s="4" t="s">
        <v>585</v>
      </c>
      <c r="F82"/>
      <c r="G82" t="s">
        <v>634</v>
      </c>
      <c r="H82" s="1">
        <v>200</v>
      </c>
      <c r="J82" s="1">
        <v>1</v>
      </c>
      <c r="K82" s="1">
        <f t="shared" si="2"/>
        <v>200</v>
      </c>
      <c r="M82" s="1" t="s">
        <v>585</v>
      </c>
      <c r="N82" s="7">
        <v>12.52</v>
      </c>
      <c r="O82" s="7">
        <f t="shared" si="3"/>
        <v>2504</v>
      </c>
      <c r="P82" s="7">
        <f>N82*H82</f>
        <v>2504</v>
      </c>
      <c r="Q82" s="1">
        <v>1</v>
      </c>
      <c r="U82" s="1" t="s">
        <v>588</v>
      </c>
      <c r="V82" s="1" t="s">
        <v>627</v>
      </c>
      <c r="W82" s="1" t="s">
        <v>16</v>
      </c>
      <c r="X82" s="4" t="s">
        <v>616</v>
      </c>
    </row>
    <row r="83" spans="1:24">
      <c r="A83" s="35">
        <v>82</v>
      </c>
      <c r="B83" s="1" t="s">
        <v>589</v>
      </c>
      <c r="C83" s="4" t="s">
        <v>606</v>
      </c>
      <c r="D83" s="4" t="s">
        <v>628</v>
      </c>
      <c r="E83" s="4" t="s">
        <v>633</v>
      </c>
      <c r="F83">
        <v>0</v>
      </c>
      <c r="G83" t="s">
        <v>22</v>
      </c>
      <c r="H83" s="1">
        <v>200</v>
      </c>
      <c r="J83" s="1">
        <v>1</v>
      </c>
      <c r="K83" s="1">
        <f t="shared" si="2"/>
        <v>200</v>
      </c>
      <c r="M83" s="4" t="s">
        <v>606</v>
      </c>
      <c r="N83" s="7">
        <f>24/1.6</f>
        <v>15</v>
      </c>
      <c r="O83" s="7">
        <f t="shared" si="3"/>
        <v>3000</v>
      </c>
      <c r="P83" s="7">
        <f>N83*K83</f>
        <v>3000</v>
      </c>
      <c r="Q83" s="1">
        <v>1</v>
      </c>
      <c r="V83" s="1" t="s">
        <v>626</v>
      </c>
      <c r="W83" s="1" t="s">
        <v>16</v>
      </c>
      <c r="X83" s="4" t="s">
        <v>616</v>
      </c>
    </row>
    <row r="84" spans="1:24">
      <c r="A84" s="35">
        <v>83</v>
      </c>
      <c r="B84" s="1" t="s">
        <v>590</v>
      </c>
      <c r="C84" s="4" t="s">
        <v>606</v>
      </c>
      <c r="D84" s="4" t="s">
        <v>629</v>
      </c>
      <c r="E84" s="4" t="s">
        <v>633</v>
      </c>
      <c r="F84">
        <v>0</v>
      </c>
      <c r="G84" t="s">
        <v>22</v>
      </c>
      <c r="H84" s="1">
        <v>200</v>
      </c>
      <c r="J84" s="1">
        <v>1</v>
      </c>
      <c r="K84" s="1">
        <f t="shared" si="2"/>
        <v>200</v>
      </c>
      <c r="M84" s="4" t="s">
        <v>606</v>
      </c>
      <c r="N84" s="7">
        <f>24/1.6</f>
        <v>15</v>
      </c>
      <c r="O84" s="7">
        <f t="shared" si="3"/>
        <v>3000</v>
      </c>
      <c r="P84" s="7">
        <f>N84*K84</f>
        <v>3000</v>
      </c>
      <c r="Q84" s="1">
        <v>1</v>
      </c>
      <c r="V84" s="1" t="s">
        <v>625</v>
      </c>
      <c r="W84" s="1" t="s">
        <v>16</v>
      </c>
      <c r="X84" s="4" t="s">
        <v>616</v>
      </c>
    </row>
    <row r="85" spans="1:24">
      <c r="A85" s="35">
        <v>84</v>
      </c>
      <c r="B85" s="24">
        <v>37387</v>
      </c>
      <c r="C85" s="1" t="s">
        <v>650</v>
      </c>
      <c r="D85" s="4" t="s">
        <v>648</v>
      </c>
      <c r="E85" s="4" t="s">
        <v>649</v>
      </c>
      <c r="F85">
        <v>100</v>
      </c>
      <c r="G85" t="s">
        <v>634</v>
      </c>
      <c r="H85" s="1">
        <v>200</v>
      </c>
      <c r="J85" s="1">
        <v>1</v>
      </c>
      <c r="K85" s="1">
        <f t="shared" si="2"/>
        <v>200</v>
      </c>
      <c r="M85" s="1" t="s">
        <v>608</v>
      </c>
      <c r="N85" s="10">
        <f>30/4.8</f>
        <v>6.25</v>
      </c>
      <c r="O85" s="7">
        <f t="shared" si="3"/>
        <v>1250</v>
      </c>
      <c r="P85" s="7">
        <f>N85*K85</f>
        <v>1250</v>
      </c>
      <c r="Q85" s="1">
        <v>1</v>
      </c>
      <c r="U85" s="1" t="s">
        <v>607</v>
      </c>
      <c r="V85" s="4" t="s">
        <v>624</v>
      </c>
      <c r="W85" s="1" t="s">
        <v>16</v>
      </c>
      <c r="X85" s="4" t="s">
        <v>616</v>
      </c>
    </row>
    <row r="86" spans="1:24">
      <c r="A86" s="35">
        <v>85</v>
      </c>
      <c r="B86" s="24">
        <v>150150225</v>
      </c>
      <c r="C86" s="1" t="s">
        <v>95</v>
      </c>
      <c r="D86" s="4" t="s">
        <v>613</v>
      </c>
      <c r="E86" s="4" t="s">
        <v>631</v>
      </c>
      <c r="F86">
        <v>100</v>
      </c>
      <c r="G86" t="s">
        <v>634</v>
      </c>
      <c r="H86" s="1">
        <v>200</v>
      </c>
      <c r="J86" s="1">
        <v>1</v>
      </c>
      <c r="K86" s="1">
        <f t="shared" si="2"/>
        <v>200</v>
      </c>
      <c r="M86" s="1" t="s">
        <v>614</v>
      </c>
      <c r="N86" s="10">
        <v>2.33</v>
      </c>
      <c r="O86" s="7">
        <f t="shared" si="3"/>
        <v>466</v>
      </c>
      <c r="P86" s="7">
        <f>N86*K86</f>
        <v>466</v>
      </c>
      <c r="Q86" s="1">
        <v>1</v>
      </c>
      <c r="U86" s="1" t="s">
        <v>615</v>
      </c>
      <c r="V86" s="4" t="s">
        <v>623</v>
      </c>
      <c r="W86" s="1" t="s">
        <v>16</v>
      </c>
      <c r="X86" s="4" t="s">
        <v>616</v>
      </c>
    </row>
    <row r="87" spans="1:24">
      <c r="A87" s="29">
        <v>86</v>
      </c>
      <c r="B87" s="34" t="s">
        <v>662</v>
      </c>
      <c r="C87" s="31" t="s">
        <v>606</v>
      </c>
      <c r="D87" s="31" t="s">
        <v>651</v>
      </c>
      <c r="E87" s="31" t="s">
        <v>633</v>
      </c>
      <c r="F87" s="32">
        <v>0</v>
      </c>
      <c r="G87" s="32" t="s">
        <v>22</v>
      </c>
      <c r="H87" s="1">
        <v>200</v>
      </c>
      <c r="J87" s="1">
        <v>1</v>
      </c>
      <c r="K87" s="1">
        <f>H87*J87</f>
        <v>200</v>
      </c>
      <c r="M87" s="31" t="s">
        <v>633</v>
      </c>
      <c r="N87" s="10"/>
      <c r="O87" s="7">
        <f t="shared" si="3"/>
        <v>0</v>
      </c>
      <c r="P87" s="7">
        <f t="shared" ref="P87" si="4">N87*K87</f>
        <v>0</v>
      </c>
      <c r="Q87" s="1">
        <v>1</v>
      </c>
      <c r="U87"/>
      <c r="V87" s="1" t="s">
        <v>626</v>
      </c>
      <c r="W87" s="1" t="s">
        <v>16</v>
      </c>
      <c r="X87" s="4" t="s">
        <v>616</v>
      </c>
    </row>
    <row r="88" spans="1:24">
      <c r="A88" s="35">
        <v>87</v>
      </c>
      <c r="B88" s="24"/>
      <c r="C88" s="1" t="s">
        <v>652</v>
      </c>
      <c r="D88" s="4" t="s">
        <v>667</v>
      </c>
      <c r="E88" s="4" t="s">
        <v>653</v>
      </c>
      <c r="F88">
        <v>0</v>
      </c>
      <c r="G88" t="s">
        <v>634</v>
      </c>
      <c r="H88" s="1">
        <v>200</v>
      </c>
      <c r="J88" s="1">
        <v>1</v>
      </c>
      <c r="K88" s="1">
        <f>H88*J88</f>
        <v>200</v>
      </c>
      <c r="M88" s="1" t="s">
        <v>653</v>
      </c>
      <c r="N88" s="10">
        <f>14.87/4.8</f>
        <v>3.0979166666666664</v>
      </c>
      <c r="O88" s="7">
        <f>H88*J88*N88</f>
        <v>619.58333333333326</v>
      </c>
      <c r="P88" s="7">
        <f>N88*K88</f>
        <v>619.58333333333326</v>
      </c>
      <c r="Q88" s="1">
        <v>1</v>
      </c>
      <c r="V88" s="4" t="s">
        <v>663</v>
      </c>
      <c r="W88" s="1" t="s">
        <v>16</v>
      </c>
      <c r="X88" s="4" t="s">
        <v>616</v>
      </c>
    </row>
    <row r="89" spans="1:24">
      <c r="A89" s="35">
        <v>88</v>
      </c>
      <c r="B89" s="24"/>
      <c r="C89" s="1" t="s">
        <v>652</v>
      </c>
      <c r="D89" s="4" t="s">
        <v>661</v>
      </c>
      <c r="E89" s="4" t="s">
        <v>653</v>
      </c>
      <c r="F89">
        <v>0</v>
      </c>
      <c r="G89" t="s">
        <v>634</v>
      </c>
      <c r="H89" s="1">
        <v>200</v>
      </c>
      <c r="J89" s="1">
        <v>1</v>
      </c>
      <c r="K89" s="1">
        <f>H89*J89</f>
        <v>200</v>
      </c>
      <c r="M89" s="1" t="s">
        <v>653</v>
      </c>
      <c r="N89" s="10">
        <f>9.79/4.8</f>
        <v>2.0395833333333333</v>
      </c>
      <c r="O89" s="7">
        <f>H89*J89*N89</f>
        <v>407.91666666666669</v>
      </c>
      <c r="P89" s="7">
        <f>N89*K89</f>
        <v>407.91666666666669</v>
      </c>
      <c r="Q89" s="1">
        <v>1</v>
      </c>
      <c r="V89" s="4" t="s">
        <v>664</v>
      </c>
      <c r="W89" s="1" t="s">
        <v>16</v>
      </c>
      <c r="X89" s="4" t="s">
        <v>616</v>
      </c>
    </row>
    <row r="90" spans="1:24">
      <c r="A90" s="35">
        <v>89</v>
      </c>
      <c r="B90" s="24"/>
      <c r="D90" s="4" t="s">
        <v>654</v>
      </c>
      <c r="E90" s="4"/>
      <c r="F90">
        <v>0</v>
      </c>
      <c r="G90" t="s">
        <v>22</v>
      </c>
      <c r="H90" s="1">
        <v>200</v>
      </c>
      <c r="J90" s="1">
        <v>2</v>
      </c>
      <c r="K90" s="1">
        <f t="shared" ref="K90:K94" si="5">H90*J90</f>
        <v>400</v>
      </c>
      <c r="N90" s="10"/>
      <c r="O90" s="7">
        <f t="shared" ref="O90:O94" si="6">H90*J90*N90</f>
        <v>0</v>
      </c>
      <c r="P90" s="7">
        <f t="shared" ref="P90:P94" si="7">N90*K90</f>
        <v>0</v>
      </c>
      <c r="Q90" s="1">
        <v>1</v>
      </c>
      <c r="V90" s="4" t="s">
        <v>665</v>
      </c>
      <c r="W90" s="1" t="s">
        <v>16</v>
      </c>
      <c r="X90" s="4" t="s">
        <v>616</v>
      </c>
    </row>
    <row r="91" spans="1:24">
      <c r="A91" s="35">
        <v>90</v>
      </c>
      <c r="B91" s="24"/>
      <c r="D91" s="4" t="s">
        <v>655</v>
      </c>
      <c r="E91" s="4"/>
      <c r="F91">
        <v>0</v>
      </c>
      <c r="G91" t="s">
        <v>22</v>
      </c>
      <c r="H91" s="1">
        <v>200</v>
      </c>
      <c r="J91" s="1">
        <v>1</v>
      </c>
      <c r="K91" s="1">
        <f t="shared" si="5"/>
        <v>200</v>
      </c>
      <c r="N91" s="10"/>
      <c r="O91" s="7">
        <f t="shared" si="6"/>
        <v>0</v>
      </c>
      <c r="P91" s="7">
        <f t="shared" si="7"/>
        <v>0</v>
      </c>
      <c r="Q91" s="1">
        <v>1</v>
      </c>
      <c r="V91" s="4" t="s">
        <v>665</v>
      </c>
      <c r="W91" s="1" t="s">
        <v>16</v>
      </c>
      <c r="X91" s="4" t="s">
        <v>616</v>
      </c>
    </row>
    <row r="92" spans="1:24">
      <c r="A92" s="35">
        <v>91</v>
      </c>
      <c r="B92" s="24"/>
      <c r="D92" s="4" t="s">
        <v>656</v>
      </c>
      <c r="E92" s="4" t="s">
        <v>659</v>
      </c>
      <c r="F92">
        <v>0</v>
      </c>
      <c r="G92" t="s">
        <v>22</v>
      </c>
      <c r="H92" s="1">
        <v>200</v>
      </c>
      <c r="J92" s="1">
        <v>1</v>
      </c>
      <c r="K92" s="1">
        <f t="shared" si="5"/>
        <v>200</v>
      </c>
      <c r="M92" s="1" t="s">
        <v>659</v>
      </c>
      <c r="N92" s="10">
        <f>8/4.8</f>
        <v>1.6666666666666667</v>
      </c>
      <c r="O92" s="7">
        <f t="shared" si="6"/>
        <v>333.33333333333337</v>
      </c>
      <c r="P92" s="7">
        <f t="shared" si="7"/>
        <v>333.33333333333337</v>
      </c>
      <c r="Q92" s="1">
        <v>1</v>
      </c>
      <c r="V92" s="4" t="s">
        <v>665</v>
      </c>
      <c r="W92" s="1" t="s">
        <v>16</v>
      </c>
      <c r="X92" s="4" t="s">
        <v>616</v>
      </c>
    </row>
    <row r="93" spans="1:24">
      <c r="A93" s="35">
        <v>92</v>
      </c>
      <c r="B93" s="24"/>
      <c r="C93" s="1" t="s">
        <v>660</v>
      </c>
      <c r="D93" s="4" t="s">
        <v>657</v>
      </c>
      <c r="E93" s="4" t="s">
        <v>659</v>
      </c>
      <c r="F93">
        <v>0</v>
      </c>
      <c r="G93" t="s">
        <v>22</v>
      </c>
      <c r="H93" s="1">
        <v>200</v>
      </c>
      <c r="J93" s="1">
        <v>1</v>
      </c>
      <c r="K93" s="1">
        <f t="shared" si="5"/>
        <v>200</v>
      </c>
      <c r="M93" s="1" t="s">
        <v>659</v>
      </c>
      <c r="N93" s="10">
        <f>22.5/4.8</f>
        <v>4.6875</v>
      </c>
      <c r="O93" s="7">
        <f t="shared" si="6"/>
        <v>937.5</v>
      </c>
      <c r="P93" s="7">
        <f t="shared" si="7"/>
        <v>937.5</v>
      </c>
      <c r="Q93" s="1">
        <v>1</v>
      </c>
      <c r="V93" s="4" t="s">
        <v>665</v>
      </c>
      <c r="W93" s="1" t="s">
        <v>16</v>
      </c>
      <c r="X93" s="4" t="s">
        <v>616</v>
      </c>
    </row>
    <row r="94" spans="1:24">
      <c r="A94" s="35">
        <v>93</v>
      </c>
      <c r="B94" s="24"/>
      <c r="C94" s="1" t="s">
        <v>660</v>
      </c>
      <c r="D94" s="4" t="s">
        <v>658</v>
      </c>
      <c r="E94" s="4" t="s">
        <v>659</v>
      </c>
      <c r="F94">
        <v>0</v>
      </c>
      <c r="G94" t="s">
        <v>22</v>
      </c>
      <c r="H94" s="1">
        <v>200</v>
      </c>
      <c r="J94" s="1">
        <v>1</v>
      </c>
      <c r="K94" s="1">
        <f t="shared" si="5"/>
        <v>200</v>
      </c>
      <c r="M94" s="1" t="s">
        <v>659</v>
      </c>
      <c r="N94" s="10">
        <f>22.5/4.8</f>
        <v>4.6875</v>
      </c>
      <c r="O94" s="7">
        <f t="shared" si="6"/>
        <v>937.5</v>
      </c>
      <c r="P94" s="7">
        <f t="shared" si="7"/>
        <v>937.5</v>
      </c>
      <c r="Q94" s="1">
        <v>1</v>
      </c>
      <c r="V94" s="4" t="s">
        <v>666</v>
      </c>
      <c r="W94" s="1" t="s">
        <v>16</v>
      </c>
      <c r="X94" s="4" t="s">
        <v>616</v>
      </c>
    </row>
    <row r="95" spans="1:24">
      <c r="F95"/>
      <c r="G95"/>
    </row>
    <row r="97" spans="14:16">
      <c r="O97" s="7">
        <f>SUM(O2:O94)</f>
        <v>30719.993333333336</v>
      </c>
      <c r="P97" s="7">
        <f>SUM(P2:P94)</f>
        <v>57324.303333333351</v>
      </c>
    </row>
    <row r="99" spans="14:16">
      <c r="N99" s="10" t="s">
        <v>584</v>
      </c>
      <c r="O99" s="7">
        <f>O97/H86</f>
        <v>153.59996666666669</v>
      </c>
      <c r="P99" s="7">
        <f>P97/H86</f>
        <v>286.62151666666676</v>
      </c>
    </row>
    <row r="100" spans="14:16">
      <c r="N100" s="10" t="s">
        <v>609</v>
      </c>
      <c r="O100" s="7">
        <f>O99*1.6</f>
        <v>245.75994666666671</v>
      </c>
      <c r="P100" s="7">
        <f>P99*1.6</f>
        <v>458.59442666666683</v>
      </c>
    </row>
    <row r="101" spans="14:16">
      <c r="N101" s="10" t="s">
        <v>610</v>
      </c>
      <c r="O101" s="11">
        <f>O100*4.8</f>
        <v>1179.6477440000001</v>
      </c>
      <c r="P101" s="11">
        <f>P100*4.8</f>
        <v>2201.2532480000009</v>
      </c>
    </row>
  </sheetData>
  <autoFilter ref="A1:X86">
    <filterColumn colId="4"/>
    <filterColumn colId="14"/>
  </autoFilter>
  <conditionalFormatting sqref="P2:P86 P88:P9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5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8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9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90:P94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8:P94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8:P94 P8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8"/>
  <sheetViews>
    <sheetView workbookViewId="0">
      <selection sqref="A1:XFD1048576"/>
    </sheetView>
  </sheetViews>
  <sheetFormatPr defaultRowHeight="15"/>
  <cols>
    <col min="1" max="1" width="6.42578125" style="16" bestFit="1" customWidth="1"/>
    <col min="2" max="2" width="5.7109375" style="16" bestFit="1" customWidth="1"/>
    <col min="3" max="3" width="6" style="16" bestFit="1" customWidth="1"/>
    <col min="4" max="4" width="27.7109375" style="27" bestFit="1" customWidth="1"/>
    <col min="5" max="5" width="35.42578125" bestFit="1" customWidth="1"/>
    <col min="6" max="6" width="82.5703125" bestFit="1" customWidth="1"/>
    <col min="7" max="7" width="21.85546875" bestFit="1" customWidth="1"/>
    <col min="8" max="8" width="10.140625" bestFit="1" customWidth="1"/>
    <col min="9" max="9" width="20.140625" bestFit="1" customWidth="1"/>
    <col min="10" max="10" width="11.140625" bestFit="1" customWidth="1"/>
    <col min="11" max="11" width="10.5703125" bestFit="1" customWidth="1"/>
    <col min="12" max="12" width="8.7109375" bestFit="1" customWidth="1"/>
    <col min="13" max="13" width="12.140625" bestFit="1" customWidth="1"/>
    <col min="14" max="14" width="15.7109375" bestFit="1" customWidth="1"/>
    <col min="15" max="15" width="129.5703125" bestFit="1" customWidth="1"/>
    <col min="16" max="16" width="53.5703125" bestFit="1" customWidth="1"/>
    <col min="17" max="17" width="31.5703125" bestFit="1" customWidth="1"/>
    <col min="18" max="18" width="11.7109375" bestFit="1" customWidth="1"/>
    <col min="19" max="19" width="205.7109375" bestFit="1" customWidth="1"/>
    <col min="20" max="20" width="71.7109375" bestFit="1" customWidth="1"/>
    <col min="21" max="21" width="32.7109375" bestFit="1" customWidth="1"/>
    <col min="22" max="22" width="22.140625" bestFit="1" customWidth="1"/>
  </cols>
  <sheetData>
    <row r="1" spans="1:22">
      <c r="A1" s="16" t="s">
        <v>640</v>
      </c>
      <c r="B1" s="16" t="s">
        <v>641</v>
      </c>
      <c r="C1" s="17" t="s">
        <v>0</v>
      </c>
      <c r="D1" s="19" t="s">
        <v>592</v>
      </c>
      <c r="E1" s="12" t="s">
        <v>1</v>
      </c>
      <c r="F1" s="12" t="s">
        <v>591</v>
      </c>
      <c r="G1" s="12" t="s">
        <v>630</v>
      </c>
      <c r="H1" s="12" t="s">
        <v>593</v>
      </c>
      <c r="I1" s="12" t="s">
        <v>594</v>
      </c>
      <c r="J1" s="12" t="s">
        <v>2</v>
      </c>
      <c r="K1" s="12" t="s">
        <v>3</v>
      </c>
      <c r="L1" s="12" t="s">
        <v>595</v>
      </c>
      <c r="M1" s="12" t="s">
        <v>600</v>
      </c>
      <c r="N1" s="12" t="s">
        <v>596</v>
      </c>
      <c r="O1" s="12" t="s">
        <v>597</v>
      </c>
      <c r="P1" s="12" t="s">
        <v>601</v>
      </c>
      <c r="Q1" s="12" t="s">
        <v>602</v>
      </c>
      <c r="R1" s="12" t="s">
        <v>4</v>
      </c>
      <c r="S1" s="12" t="s">
        <v>603</v>
      </c>
      <c r="T1" s="12" t="s">
        <v>5</v>
      </c>
      <c r="U1" s="12" t="s">
        <v>604</v>
      </c>
      <c r="V1" s="12" t="s">
        <v>605</v>
      </c>
    </row>
    <row r="2" spans="1:22">
      <c r="A2" s="16" t="s">
        <v>642</v>
      </c>
      <c r="B2" s="16">
        <v>0</v>
      </c>
      <c r="C2" s="18">
        <v>3</v>
      </c>
      <c r="D2" s="20" t="s">
        <v>29</v>
      </c>
      <c r="E2" s="3" t="s">
        <v>20</v>
      </c>
      <c r="F2" s="3" t="s">
        <v>28</v>
      </c>
      <c r="G2" s="3"/>
      <c r="H2" s="3" t="s">
        <v>17</v>
      </c>
      <c r="I2" s="3" t="s">
        <v>612</v>
      </c>
      <c r="J2" s="1">
        <v>200</v>
      </c>
      <c r="K2" s="1"/>
      <c r="L2" s="1">
        <v>1</v>
      </c>
      <c r="M2" s="1">
        <f t="shared" ref="M2:M70" si="0">J2*L2</f>
        <v>200</v>
      </c>
      <c r="N2" s="1"/>
      <c r="O2" t="s">
        <v>611</v>
      </c>
      <c r="P2" s="1" t="s">
        <v>28</v>
      </c>
      <c r="Q2" s="1" t="s">
        <v>29</v>
      </c>
      <c r="R2" s="1" t="s">
        <v>16</v>
      </c>
      <c r="S2" s="1"/>
      <c r="T2" s="1" t="s">
        <v>30</v>
      </c>
      <c r="U2" s="1"/>
      <c r="V2" s="1" t="s">
        <v>17</v>
      </c>
    </row>
    <row r="3" spans="1:22">
      <c r="A3" s="16" t="s">
        <v>642</v>
      </c>
      <c r="B3" s="16">
        <v>1</v>
      </c>
      <c r="C3" s="18">
        <v>1</v>
      </c>
      <c r="D3" s="21" t="s">
        <v>6</v>
      </c>
      <c r="E3" s="1" t="s">
        <v>7</v>
      </c>
      <c r="F3" s="1" t="s">
        <v>8</v>
      </c>
      <c r="G3" s="1" t="s">
        <v>631</v>
      </c>
      <c r="H3" s="1" t="s">
        <v>9</v>
      </c>
      <c r="I3" s="4" t="s">
        <v>634</v>
      </c>
      <c r="J3" s="1">
        <v>200</v>
      </c>
      <c r="K3" s="1"/>
      <c r="L3" s="1">
        <v>1</v>
      </c>
      <c r="M3" s="1">
        <f>J3*L3</f>
        <v>200</v>
      </c>
      <c r="N3" s="1" t="s">
        <v>10</v>
      </c>
      <c r="O3" t="s">
        <v>11</v>
      </c>
      <c r="P3" s="1" t="s">
        <v>12</v>
      </c>
      <c r="Q3" s="1" t="s">
        <v>11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18</v>
      </c>
    </row>
    <row r="4" spans="1:22">
      <c r="A4" s="16" t="s">
        <v>642</v>
      </c>
      <c r="B4" s="16">
        <v>1</v>
      </c>
      <c r="C4" s="18">
        <v>2</v>
      </c>
      <c r="D4" s="21" t="s">
        <v>19</v>
      </c>
      <c r="E4" s="1" t="s">
        <v>20</v>
      </c>
      <c r="F4" s="1" t="s">
        <v>21</v>
      </c>
      <c r="G4" s="4" t="s">
        <v>632</v>
      </c>
      <c r="H4" s="1" t="s">
        <v>17</v>
      </c>
      <c r="I4" s="4" t="s">
        <v>634</v>
      </c>
      <c r="J4" s="1">
        <v>200</v>
      </c>
      <c r="K4" s="1"/>
      <c r="L4" s="1">
        <v>1</v>
      </c>
      <c r="M4" s="1">
        <f>J4*L4</f>
        <v>200</v>
      </c>
      <c r="N4" s="1"/>
      <c r="O4" t="s">
        <v>582</v>
      </c>
      <c r="P4" s="1" t="s">
        <v>23</v>
      </c>
      <c r="Q4" s="1" t="s">
        <v>24</v>
      </c>
      <c r="R4" s="1" t="s">
        <v>25</v>
      </c>
      <c r="S4" s="1" t="s">
        <v>26</v>
      </c>
      <c r="T4" s="1" t="s">
        <v>27</v>
      </c>
      <c r="U4" s="1" t="s">
        <v>16</v>
      </c>
      <c r="V4" s="1" t="s">
        <v>18</v>
      </c>
    </row>
    <row r="5" spans="1:22">
      <c r="C5" s="18"/>
      <c r="D5" s="21"/>
      <c r="E5" s="1"/>
      <c r="F5" s="1"/>
      <c r="G5" s="1"/>
      <c r="H5" s="1"/>
      <c r="I5" s="4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</row>
    <row r="6" spans="1:22">
      <c r="A6" s="28" t="s">
        <v>643</v>
      </c>
      <c r="B6" s="28">
        <v>0</v>
      </c>
      <c r="C6" s="29">
        <v>83</v>
      </c>
      <c r="D6" s="30" t="s">
        <v>590</v>
      </c>
      <c r="E6" s="31" t="s">
        <v>606</v>
      </c>
      <c r="F6" s="31" t="s">
        <v>629</v>
      </c>
      <c r="G6" s="31" t="s">
        <v>633</v>
      </c>
      <c r="H6" s="32">
        <v>0</v>
      </c>
      <c r="I6" s="32" t="s">
        <v>22</v>
      </c>
      <c r="J6" s="1">
        <v>200</v>
      </c>
      <c r="K6" s="1"/>
      <c r="L6" s="1">
        <v>1</v>
      </c>
      <c r="M6" s="1">
        <f>J6*L6</f>
        <v>200</v>
      </c>
      <c r="N6" s="1"/>
      <c r="O6" s="4" t="s">
        <v>606</v>
      </c>
      <c r="P6" s="1"/>
      <c r="Q6" s="1"/>
      <c r="R6" s="1"/>
      <c r="S6" s="1"/>
      <c r="T6" s="1" t="s">
        <v>625</v>
      </c>
      <c r="U6" s="1" t="s">
        <v>16</v>
      </c>
      <c r="V6" s="4" t="s">
        <v>616</v>
      </c>
    </row>
    <row r="7" spans="1:22">
      <c r="A7" s="16" t="s">
        <v>643</v>
      </c>
      <c r="B7" s="16">
        <v>1</v>
      </c>
      <c r="C7" s="18">
        <v>4</v>
      </c>
      <c r="D7" s="21" t="s">
        <v>31</v>
      </c>
      <c r="E7" s="1" t="s">
        <v>7</v>
      </c>
      <c r="F7" s="1" t="s">
        <v>32</v>
      </c>
      <c r="G7" s="1" t="s">
        <v>631</v>
      </c>
      <c r="H7" s="1" t="s">
        <v>33</v>
      </c>
      <c r="I7" s="4" t="s">
        <v>634</v>
      </c>
      <c r="J7" s="1">
        <v>200</v>
      </c>
      <c r="K7" s="1"/>
      <c r="L7" s="1">
        <v>5</v>
      </c>
      <c r="M7" s="1">
        <f t="shared" si="0"/>
        <v>1000</v>
      </c>
      <c r="N7" s="1" t="s">
        <v>10</v>
      </c>
      <c r="O7" t="s">
        <v>34</v>
      </c>
      <c r="P7" s="1" t="s">
        <v>35</v>
      </c>
      <c r="Q7" s="1" t="s">
        <v>34</v>
      </c>
      <c r="R7" s="1" t="s">
        <v>13</v>
      </c>
      <c r="S7" s="1" t="s">
        <v>36</v>
      </c>
      <c r="T7" s="1" t="s">
        <v>37</v>
      </c>
      <c r="U7" s="1" t="s">
        <v>16</v>
      </c>
      <c r="V7" s="1" t="s">
        <v>18</v>
      </c>
    </row>
    <row r="8" spans="1:22">
      <c r="A8" s="16" t="s">
        <v>643</v>
      </c>
      <c r="B8" s="16">
        <v>1</v>
      </c>
      <c r="C8" s="18">
        <v>5</v>
      </c>
      <c r="D8" s="21" t="s">
        <v>38</v>
      </c>
      <c r="E8" s="1" t="s">
        <v>7</v>
      </c>
      <c r="F8" s="1" t="s">
        <v>39</v>
      </c>
      <c r="G8" s="1" t="s">
        <v>631</v>
      </c>
      <c r="H8" s="1" t="s">
        <v>40</v>
      </c>
      <c r="I8" s="4" t="s">
        <v>634</v>
      </c>
      <c r="J8" s="1">
        <v>200</v>
      </c>
      <c r="K8" s="1"/>
      <c r="L8" s="1">
        <v>3</v>
      </c>
      <c r="M8" s="1">
        <f t="shared" si="0"/>
        <v>600</v>
      </c>
      <c r="N8" s="1" t="s">
        <v>10</v>
      </c>
      <c r="O8" t="s">
        <v>41</v>
      </c>
      <c r="P8" s="1" t="s">
        <v>42</v>
      </c>
      <c r="Q8" s="1" t="s">
        <v>41</v>
      </c>
      <c r="R8" s="1" t="s">
        <v>13</v>
      </c>
      <c r="S8" s="1" t="s">
        <v>43</v>
      </c>
      <c r="T8" s="1" t="s">
        <v>44</v>
      </c>
      <c r="U8" s="1" t="s">
        <v>16</v>
      </c>
      <c r="V8" s="1" t="s">
        <v>18</v>
      </c>
    </row>
    <row r="9" spans="1:22">
      <c r="A9" s="16" t="s">
        <v>643</v>
      </c>
      <c r="B9" s="16">
        <v>1</v>
      </c>
      <c r="C9" s="18">
        <v>6</v>
      </c>
      <c r="D9" s="22" t="s">
        <v>637</v>
      </c>
      <c r="E9" s="4" t="s">
        <v>7</v>
      </c>
      <c r="F9" s="1" t="s">
        <v>45</v>
      </c>
      <c r="G9" s="1" t="s">
        <v>631</v>
      </c>
      <c r="H9" s="1" t="s">
        <v>17</v>
      </c>
      <c r="I9" s="4" t="s">
        <v>634</v>
      </c>
      <c r="J9" s="1">
        <v>200</v>
      </c>
      <c r="K9" s="1"/>
      <c r="L9" s="1">
        <v>3</v>
      </c>
      <c r="M9" s="1">
        <f t="shared" si="0"/>
        <v>600</v>
      </c>
      <c r="N9" s="1" t="s">
        <v>10</v>
      </c>
      <c r="O9" t="s">
        <v>46</v>
      </c>
      <c r="P9" s="1" t="s">
        <v>47</v>
      </c>
      <c r="Q9" s="1"/>
      <c r="R9" s="1" t="s">
        <v>13</v>
      </c>
      <c r="S9" s="1"/>
      <c r="T9" s="1" t="s">
        <v>48</v>
      </c>
      <c r="U9" s="1" t="s">
        <v>16</v>
      </c>
      <c r="V9" s="1" t="s">
        <v>18</v>
      </c>
    </row>
    <row r="10" spans="1:22">
      <c r="A10" s="16" t="s">
        <v>643</v>
      </c>
      <c r="B10" s="16">
        <v>1</v>
      </c>
      <c r="C10" s="18">
        <v>7</v>
      </c>
      <c r="D10" s="22" t="s">
        <v>638</v>
      </c>
      <c r="E10" s="1" t="s">
        <v>230</v>
      </c>
      <c r="F10" s="1" t="s">
        <v>49</v>
      </c>
      <c r="G10" s="1" t="s">
        <v>631</v>
      </c>
      <c r="H10" s="1" t="s">
        <v>566</v>
      </c>
      <c r="I10" s="4" t="s">
        <v>634</v>
      </c>
      <c r="J10" s="1">
        <v>200</v>
      </c>
      <c r="K10" s="1"/>
      <c r="L10" s="1">
        <v>1</v>
      </c>
      <c r="M10" s="1">
        <f t="shared" si="0"/>
        <v>200</v>
      </c>
      <c r="N10" s="1" t="s">
        <v>72</v>
      </c>
      <c r="O10" t="s">
        <v>567</v>
      </c>
      <c r="P10" s="1" t="s">
        <v>51</v>
      </c>
      <c r="Q10" s="1"/>
      <c r="R10" s="1" t="s">
        <v>13</v>
      </c>
      <c r="S10" s="1"/>
      <c r="T10" s="1" t="s">
        <v>52</v>
      </c>
      <c r="U10" s="1" t="s">
        <v>16</v>
      </c>
      <c r="V10" s="1" t="s">
        <v>18</v>
      </c>
    </row>
    <row r="11" spans="1:22">
      <c r="A11" s="16" t="s">
        <v>643</v>
      </c>
      <c r="B11" s="16">
        <v>1</v>
      </c>
      <c r="C11" s="18">
        <v>8</v>
      </c>
      <c r="D11" s="21" t="s">
        <v>53</v>
      </c>
      <c r="E11" s="1" t="s">
        <v>7</v>
      </c>
      <c r="F11" s="1" t="s">
        <v>54</v>
      </c>
      <c r="G11" s="4" t="s">
        <v>632</v>
      </c>
      <c r="H11" s="1" t="s">
        <v>17</v>
      </c>
      <c r="I11" s="4" t="s">
        <v>634</v>
      </c>
      <c r="J11" s="1">
        <v>200</v>
      </c>
      <c r="K11" s="1"/>
      <c r="L11" s="1">
        <v>1</v>
      </c>
      <c r="M11" s="1">
        <f t="shared" si="0"/>
        <v>200</v>
      </c>
      <c r="N11" s="1" t="s">
        <v>10</v>
      </c>
      <c r="O11" t="s">
        <v>620</v>
      </c>
      <c r="P11" s="1" t="s">
        <v>56</v>
      </c>
      <c r="Q11" s="1" t="s">
        <v>55</v>
      </c>
      <c r="R11" s="1" t="s">
        <v>13</v>
      </c>
      <c r="S11" s="1" t="s">
        <v>57</v>
      </c>
      <c r="T11" s="1" t="s">
        <v>58</v>
      </c>
      <c r="U11" s="1" t="s">
        <v>16</v>
      </c>
      <c r="V11" s="1" t="s">
        <v>18</v>
      </c>
    </row>
    <row r="12" spans="1:22">
      <c r="A12" s="16" t="s">
        <v>643</v>
      </c>
      <c r="B12" s="16">
        <v>1</v>
      </c>
      <c r="C12" s="18">
        <v>9</v>
      </c>
      <c r="D12" s="21" t="s">
        <v>59</v>
      </c>
      <c r="E12" s="1" t="s">
        <v>60</v>
      </c>
      <c r="F12" s="1" t="s">
        <v>61</v>
      </c>
      <c r="G12" s="1" t="s">
        <v>631</v>
      </c>
      <c r="H12" s="1" t="s">
        <v>62</v>
      </c>
      <c r="I12" s="4" t="s">
        <v>634</v>
      </c>
      <c r="J12" s="1">
        <v>200</v>
      </c>
      <c r="K12" s="1"/>
      <c r="L12" s="1">
        <v>1</v>
      </c>
      <c r="M12" s="1">
        <f t="shared" si="0"/>
        <v>200</v>
      </c>
      <c r="N12" s="1" t="s">
        <v>10</v>
      </c>
      <c r="O12" t="s">
        <v>63</v>
      </c>
      <c r="P12" s="1" t="s">
        <v>64</v>
      </c>
      <c r="Q12" s="1" t="s">
        <v>63</v>
      </c>
      <c r="R12" s="1" t="s">
        <v>65</v>
      </c>
      <c r="S12" s="1" t="s">
        <v>66</v>
      </c>
      <c r="T12" s="1" t="s">
        <v>67</v>
      </c>
      <c r="U12" s="1" t="s">
        <v>16</v>
      </c>
      <c r="V12" s="1" t="s">
        <v>18</v>
      </c>
    </row>
    <row r="13" spans="1:22">
      <c r="A13" s="16" t="s">
        <v>643</v>
      </c>
      <c r="B13" s="16">
        <v>1</v>
      </c>
      <c r="C13" s="18">
        <v>10</v>
      </c>
      <c r="D13" s="21" t="s">
        <v>68</v>
      </c>
      <c r="E13" s="1" t="s">
        <v>69</v>
      </c>
      <c r="F13" s="1" t="s">
        <v>70</v>
      </c>
      <c r="G13" s="1" t="s">
        <v>631</v>
      </c>
      <c r="H13" s="1" t="s">
        <v>71</v>
      </c>
      <c r="I13" s="4" t="s">
        <v>634</v>
      </c>
      <c r="J13" s="1">
        <v>200</v>
      </c>
      <c r="K13" s="1"/>
      <c r="L13" s="1">
        <v>1</v>
      </c>
      <c r="M13" s="1">
        <f t="shared" si="0"/>
        <v>200</v>
      </c>
      <c r="N13" s="1" t="s">
        <v>72</v>
      </c>
      <c r="O13" t="s">
        <v>73</v>
      </c>
      <c r="P13" s="1" t="s">
        <v>74</v>
      </c>
      <c r="Q13" s="1" t="s">
        <v>68</v>
      </c>
      <c r="R13" s="1" t="s">
        <v>75</v>
      </c>
      <c r="S13" s="1" t="s">
        <v>76</v>
      </c>
      <c r="T13" s="1" t="s">
        <v>77</v>
      </c>
      <c r="U13" s="1" t="s">
        <v>16</v>
      </c>
      <c r="V13" s="1" t="s">
        <v>18</v>
      </c>
    </row>
    <row r="14" spans="1:22">
      <c r="A14" s="16" t="s">
        <v>643</v>
      </c>
      <c r="B14" s="16">
        <v>1</v>
      </c>
      <c r="C14" s="18">
        <v>11</v>
      </c>
      <c r="D14" s="21" t="s">
        <v>78</v>
      </c>
      <c r="E14" s="1" t="s">
        <v>79</v>
      </c>
      <c r="F14" s="1" t="s">
        <v>80</v>
      </c>
      <c r="G14" s="4" t="s">
        <v>632</v>
      </c>
      <c r="H14" s="1" t="s">
        <v>17</v>
      </c>
      <c r="I14" s="4" t="s">
        <v>634</v>
      </c>
      <c r="J14" s="1">
        <v>200</v>
      </c>
      <c r="K14" s="1"/>
      <c r="L14" s="1">
        <v>1</v>
      </c>
      <c r="M14" s="1">
        <f t="shared" si="0"/>
        <v>200</v>
      </c>
      <c r="N14" s="1"/>
      <c r="O14" t="s">
        <v>619</v>
      </c>
      <c r="P14" s="1" t="s">
        <v>81</v>
      </c>
      <c r="Q14" s="1" t="s">
        <v>78</v>
      </c>
      <c r="R14" s="1" t="s">
        <v>82</v>
      </c>
      <c r="S14" s="1" t="s">
        <v>83</v>
      </c>
      <c r="T14" s="1" t="s">
        <v>84</v>
      </c>
      <c r="U14" s="1" t="s">
        <v>16</v>
      </c>
      <c r="V14" s="1" t="s">
        <v>18</v>
      </c>
    </row>
    <row r="15" spans="1:22">
      <c r="A15" s="16" t="s">
        <v>643</v>
      </c>
      <c r="B15" s="16">
        <v>1</v>
      </c>
      <c r="C15" s="18">
        <v>12</v>
      </c>
      <c r="D15" s="21" t="s">
        <v>85</v>
      </c>
      <c r="E15" s="1" t="s">
        <v>86</v>
      </c>
      <c r="F15" s="1" t="s">
        <v>87</v>
      </c>
      <c r="G15" s="1" t="s">
        <v>631</v>
      </c>
      <c r="H15" s="1" t="s">
        <v>88</v>
      </c>
      <c r="I15" s="4" t="s">
        <v>634</v>
      </c>
      <c r="J15" s="1">
        <v>200</v>
      </c>
      <c r="K15" s="1"/>
      <c r="L15" s="1">
        <v>1</v>
      </c>
      <c r="M15" s="1">
        <f t="shared" si="0"/>
        <v>200</v>
      </c>
      <c r="N15" s="1" t="s">
        <v>72</v>
      </c>
      <c r="O15" t="s">
        <v>89</v>
      </c>
      <c r="P15" s="1" t="s">
        <v>90</v>
      </c>
      <c r="Q15" s="1" t="s">
        <v>85</v>
      </c>
      <c r="R15" s="1" t="s">
        <v>91</v>
      </c>
      <c r="S15" s="1" t="s">
        <v>92</v>
      </c>
      <c r="T15" s="1" t="s">
        <v>93</v>
      </c>
      <c r="U15" s="1" t="s">
        <v>94</v>
      </c>
      <c r="V15" s="1" t="s">
        <v>18</v>
      </c>
    </row>
    <row r="16" spans="1:22">
      <c r="A16" s="16" t="s">
        <v>643</v>
      </c>
      <c r="B16" s="16">
        <v>1</v>
      </c>
      <c r="C16" s="18">
        <v>13</v>
      </c>
      <c r="D16" s="21" t="s">
        <v>568</v>
      </c>
      <c r="E16" s="1" t="s">
        <v>569</v>
      </c>
      <c r="F16" s="1" t="s">
        <v>317</v>
      </c>
      <c r="G16" s="1" t="s">
        <v>631</v>
      </c>
      <c r="H16" s="1" t="s">
        <v>570</v>
      </c>
      <c r="I16" s="4" t="s">
        <v>634</v>
      </c>
      <c r="J16" s="1">
        <v>200</v>
      </c>
      <c r="K16" s="1"/>
      <c r="L16" s="1">
        <v>1</v>
      </c>
      <c r="M16" s="1">
        <f t="shared" si="0"/>
        <v>200</v>
      </c>
      <c r="N16" s="1" t="s">
        <v>72</v>
      </c>
      <c r="O16" t="s">
        <v>571</v>
      </c>
      <c r="P16" s="1" t="s">
        <v>96</v>
      </c>
      <c r="Q16" s="1" t="s">
        <v>571</v>
      </c>
      <c r="R16" s="1" t="s">
        <v>305</v>
      </c>
      <c r="S16" s="1" t="s">
        <v>572</v>
      </c>
      <c r="T16" s="1" t="s">
        <v>97</v>
      </c>
      <c r="U16" s="1" t="s">
        <v>16</v>
      </c>
      <c r="V16" s="1" t="s">
        <v>50</v>
      </c>
    </row>
    <row r="17" spans="1:22">
      <c r="A17" s="16" t="s">
        <v>643</v>
      </c>
      <c r="B17" s="16">
        <v>1</v>
      </c>
      <c r="C17" s="18">
        <v>14</v>
      </c>
      <c r="D17" s="21" t="s">
        <v>98</v>
      </c>
      <c r="E17" s="1" t="s">
        <v>99</v>
      </c>
      <c r="F17" s="1" t="s">
        <v>100</v>
      </c>
      <c r="G17" s="1" t="s">
        <v>631</v>
      </c>
      <c r="H17" s="1" t="s">
        <v>101</v>
      </c>
      <c r="I17" s="4" t="s">
        <v>634</v>
      </c>
      <c r="J17" s="1">
        <v>200</v>
      </c>
      <c r="K17" s="1"/>
      <c r="L17" s="1">
        <v>5</v>
      </c>
      <c r="M17" s="1">
        <f t="shared" si="0"/>
        <v>1000</v>
      </c>
      <c r="N17" s="1" t="s">
        <v>72</v>
      </c>
      <c r="O17" t="s">
        <v>102</v>
      </c>
      <c r="P17" s="1" t="s">
        <v>103</v>
      </c>
      <c r="Q17" s="1" t="s">
        <v>98</v>
      </c>
      <c r="R17" s="1" t="s">
        <v>65</v>
      </c>
      <c r="S17" s="1" t="s">
        <v>104</v>
      </c>
      <c r="T17" s="1" t="s">
        <v>105</v>
      </c>
      <c r="U17" s="1" t="s">
        <v>94</v>
      </c>
      <c r="V17" s="1" t="s">
        <v>18</v>
      </c>
    </row>
    <row r="18" spans="1:22">
      <c r="A18" s="16" t="s">
        <v>643</v>
      </c>
      <c r="B18" s="16">
        <v>1</v>
      </c>
      <c r="C18" s="18">
        <v>15</v>
      </c>
      <c r="D18" s="21" t="s">
        <v>106</v>
      </c>
      <c r="E18" s="1" t="s">
        <v>107</v>
      </c>
      <c r="F18" s="1" t="s">
        <v>108</v>
      </c>
      <c r="G18" s="1" t="s">
        <v>631</v>
      </c>
      <c r="H18" s="1" t="s">
        <v>109</v>
      </c>
      <c r="I18" s="4" t="s">
        <v>634</v>
      </c>
      <c r="J18" s="1">
        <v>200</v>
      </c>
      <c r="K18" s="1"/>
      <c r="L18" s="1">
        <v>5</v>
      </c>
      <c r="M18" s="1">
        <f t="shared" si="0"/>
        <v>1000</v>
      </c>
      <c r="N18" s="1" t="s">
        <v>72</v>
      </c>
      <c r="O18" t="s">
        <v>110</v>
      </c>
      <c r="P18" s="1" t="s">
        <v>111</v>
      </c>
      <c r="Q18" s="1" t="s">
        <v>112</v>
      </c>
      <c r="R18" s="1" t="s">
        <v>13</v>
      </c>
      <c r="S18" s="1" t="s">
        <v>113</v>
      </c>
      <c r="T18" s="1" t="s">
        <v>114</v>
      </c>
      <c r="U18" s="1" t="s">
        <v>94</v>
      </c>
      <c r="V18" s="1" t="s">
        <v>18</v>
      </c>
    </row>
    <row r="19" spans="1:22">
      <c r="A19" s="16" t="s">
        <v>643</v>
      </c>
      <c r="B19" s="16">
        <v>1</v>
      </c>
      <c r="C19" s="18">
        <v>16</v>
      </c>
      <c r="D19" s="21" t="s">
        <v>115</v>
      </c>
      <c r="E19" s="1" t="s">
        <v>107</v>
      </c>
      <c r="F19" s="1" t="s">
        <v>116</v>
      </c>
      <c r="G19" s="1" t="s">
        <v>631</v>
      </c>
      <c r="H19" s="1" t="s">
        <v>117</v>
      </c>
      <c r="I19" s="4" t="s">
        <v>634</v>
      </c>
      <c r="J19" s="1">
        <v>200</v>
      </c>
      <c r="K19" s="1"/>
      <c r="L19" s="1">
        <v>2</v>
      </c>
      <c r="M19" s="1">
        <f t="shared" si="0"/>
        <v>400</v>
      </c>
      <c r="N19" s="1" t="s">
        <v>72</v>
      </c>
      <c r="O19" t="s">
        <v>118</v>
      </c>
      <c r="P19" s="1" t="s">
        <v>119</v>
      </c>
      <c r="Q19" s="1" t="s">
        <v>120</v>
      </c>
      <c r="R19" s="1" t="s">
        <v>13</v>
      </c>
      <c r="S19" s="1" t="s">
        <v>121</v>
      </c>
      <c r="T19" s="1" t="s">
        <v>122</v>
      </c>
      <c r="U19" s="1" t="s">
        <v>94</v>
      </c>
      <c r="V19" s="1" t="s">
        <v>18</v>
      </c>
    </row>
    <row r="20" spans="1:22">
      <c r="A20" s="16" t="s">
        <v>643</v>
      </c>
      <c r="B20" s="16">
        <v>1</v>
      </c>
      <c r="C20" s="18">
        <v>17</v>
      </c>
      <c r="D20" s="21" t="s">
        <v>123</v>
      </c>
      <c r="E20" s="1" t="s">
        <v>107</v>
      </c>
      <c r="F20" s="1" t="s">
        <v>124</v>
      </c>
      <c r="G20" s="1" t="s">
        <v>631</v>
      </c>
      <c r="H20" s="1" t="s">
        <v>125</v>
      </c>
      <c r="I20" s="4" t="s">
        <v>634</v>
      </c>
      <c r="J20" s="1">
        <v>200</v>
      </c>
      <c r="K20" s="1"/>
      <c r="L20" s="1">
        <v>1</v>
      </c>
      <c r="M20" s="1">
        <f t="shared" si="0"/>
        <v>200</v>
      </c>
      <c r="N20" s="1" t="s">
        <v>72</v>
      </c>
      <c r="O20" t="s">
        <v>126</v>
      </c>
      <c r="P20" s="1" t="s">
        <v>127</v>
      </c>
      <c r="Q20" s="1" t="s">
        <v>128</v>
      </c>
      <c r="R20" s="1" t="s">
        <v>13</v>
      </c>
      <c r="S20" s="1" t="s">
        <v>121</v>
      </c>
      <c r="T20" s="1" t="s">
        <v>129</v>
      </c>
      <c r="U20" s="1" t="s">
        <v>94</v>
      </c>
      <c r="V20" s="1" t="s">
        <v>18</v>
      </c>
    </row>
    <row r="21" spans="1:22">
      <c r="A21" s="16" t="s">
        <v>643</v>
      </c>
      <c r="B21" s="16">
        <v>1</v>
      </c>
      <c r="C21" s="18">
        <v>18</v>
      </c>
      <c r="D21" s="23" t="s">
        <v>583</v>
      </c>
      <c r="E21" s="1" t="s">
        <v>20</v>
      </c>
      <c r="F21" s="1" t="s">
        <v>130</v>
      </c>
      <c r="G21" s="4" t="s">
        <v>632</v>
      </c>
      <c r="H21" s="1" t="s">
        <v>17</v>
      </c>
      <c r="I21" s="4" t="s">
        <v>634</v>
      </c>
      <c r="J21" s="1">
        <v>200</v>
      </c>
      <c r="K21" s="1"/>
      <c r="L21" s="1">
        <v>1</v>
      </c>
      <c r="M21" s="1">
        <f t="shared" si="0"/>
        <v>200</v>
      </c>
      <c r="N21" s="1"/>
      <c r="O21" t="s">
        <v>618</v>
      </c>
      <c r="P21" s="1" t="s">
        <v>131</v>
      </c>
      <c r="Q21" s="1" t="s">
        <v>132</v>
      </c>
      <c r="R21" s="1" t="s">
        <v>25</v>
      </c>
      <c r="S21" s="1" t="s">
        <v>618</v>
      </c>
      <c r="T21" s="1" t="s">
        <v>27</v>
      </c>
      <c r="U21" s="1" t="s">
        <v>16</v>
      </c>
      <c r="V21" s="1" t="s">
        <v>18</v>
      </c>
    </row>
    <row r="22" spans="1:22">
      <c r="A22" s="16" t="s">
        <v>643</v>
      </c>
      <c r="B22" s="16">
        <v>1</v>
      </c>
      <c r="C22" s="18">
        <v>19</v>
      </c>
      <c r="D22" s="21" t="s">
        <v>133</v>
      </c>
      <c r="E22" s="1" t="s">
        <v>134</v>
      </c>
      <c r="F22" s="1" t="s">
        <v>135</v>
      </c>
      <c r="G22" s="1" t="s">
        <v>631</v>
      </c>
      <c r="H22" s="1" t="s">
        <v>136</v>
      </c>
      <c r="I22" s="4" t="s">
        <v>634</v>
      </c>
      <c r="J22" s="1">
        <v>200</v>
      </c>
      <c r="K22" s="1"/>
      <c r="L22" s="1">
        <v>3</v>
      </c>
      <c r="M22" s="1">
        <f t="shared" si="0"/>
        <v>600</v>
      </c>
      <c r="N22" s="1" t="s">
        <v>72</v>
      </c>
      <c r="O22" t="s">
        <v>137</v>
      </c>
      <c r="P22" s="1" t="s">
        <v>138</v>
      </c>
      <c r="Q22" s="1" t="s">
        <v>133</v>
      </c>
      <c r="R22" s="1" t="s">
        <v>139</v>
      </c>
      <c r="S22" s="1" t="s">
        <v>140</v>
      </c>
      <c r="T22" s="1" t="s">
        <v>141</v>
      </c>
      <c r="U22" s="1" t="s">
        <v>16</v>
      </c>
      <c r="V22" s="1" t="s">
        <v>18</v>
      </c>
    </row>
    <row r="23" spans="1:22">
      <c r="A23" s="16" t="s">
        <v>643</v>
      </c>
      <c r="B23" s="16">
        <v>1</v>
      </c>
      <c r="C23" s="18">
        <v>20</v>
      </c>
      <c r="D23" s="21" t="s">
        <v>142</v>
      </c>
      <c r="E23" s="1" t="s">
        <v>143</v>
      </c>
      <c r="F23" s="1" t="s">
        <v>144</v>
      </c>
      <c r="G23" s="1" t="s">
        <v>631</v>
      </c>
      <c r="H23" s="1" t="s">
        <v>145</v>
      </c>
      <c r="I23" s="4" t="s">
        <v>634</v>
      </c>
      <c r="J23" s="1">
        <v>200</v>
      </c>
      <c r="K23" s="1"/>
      <c r="L23" s="1">
        <v>1</v>
      </c>
      <c r="M23" s="1">
        <f t="shared" si="0"/>
        <v>200</v>
      </c>
      <c r="N23" s="1" t="s">
        <v>72</v>
      </c>
      <c r="O23" t="s">
        <v>146</v>
      </c>
      <c r="P23" s="1" t="s">
        <v>147</v>
      </c>
      <c r="Q23" s="1" t="s">
        <v>142</v>
      </c>
      <c r="R23" s="1" t="s">
        <v>148</v>
      </c>
      <c r="S23" s="1" t="s">
        <v>149</v>
      </c>
      <c r="T23" s="1" t="s">
        <v>150</v>
      </c>
      <c r="U23" s="1" t="s">
        <v>16</v>
      </c>
      <c r="V23" s="1" t="s">
        <v>18</v>
      </c>
    </row>
    <row r="24" spans="1:22">
      <c r="A24" s="16" t="s">
        <v>643</v>
      </c>
      <c r="B24" s="16">
        <v>1</v>
      </c>
      <c r="C24" s="18">
        <v>21</v>
      </c>
      <c r="D24" s="21" t="s">
        <v>151</v>
      </c>
      <c r="E24" s="1" t="s">
        <v>152</v>
      </c>
      <c r="F24" s="1" t="s">
        <v>153</v>
      </c>
      <c r="G24" s="1" t="s">
        <v>631</v>
      </c>
      <c r="H24" s="1" t="s">
        <v>154</v>
      </c>
      <c r="I24" s="4" t="s">
        <v>634</v>
      </c>
      <c r="J24" s="1">
        <v>200</v>
      </c>
      <c r="K24" s="1"/>
      <c r="L24" s="1">
        <v>1</v>
      </c>
      <c r="M24" s="1">
        <f t="shared" si="0"/>
        <v>200</v>
      </c>
      <c r="N24" s="1" t="s">
        <v>72</v>
      </c>
      <c r="O24" t="s">
        <v>155</v>
      </c>
      <c r="P24" s="1" t="s">
        <v>156</v>
      </c>
      <c r="Q24" s="1" t="s">
        <v>157</v>
      </c>
      <c r="R24" s="1" t="s">
        <v>158</v>
      </c>
      <c r="S24" s="1" t="s">
        <v>159</v>
      </c>
      <c r="T24" s="1" t="s">
        <v>160</v>
      </c>
      <c r="U24" s="1" t="s">
        <v>16</v>
      </c>
      <c r="V24" s="1" t="s">
        <v>18</v>
      </c>
    </row>
    <row r="25" spans="1:22">
      <c r="C25" s="18"/>
      <c r="D25" s="21"/>
      <c r="E25" s="1"/>
      <c r="F25" s="1"/>
      <c r="G25" s="1"/>
      <c r="H25" s="1"/>
      <c r="I25" s="4"/>
      <c r="J25" s="1"/>
      <c r="K25" s="1"/>
      <c r="L25" s="1"/>
      <c r="M25" s="1"/>
      <c r="N25" s="1"/>
      <c r="P25" s="1"/>
      <c r="Q25" s="1"/>
      <c r="R25" s="1"/>
      <c r="S25" s="1"/>
      <c r="T25" s="1"/>
      <c r="U25" s="1"/>
      <c r="V25" s="1"/>
    </row>
    <row r="26" spans="1:22">
      <c r="A26" s="28" t="s">
        <v>644</v>
      </c>
      <c r="B26" s="28">
        <v>0</v>
      </c>
      <c r="C26" s="29">
        <v>82</v>
      </c>
      <c r="D26" s="30" t="s">
        <v>589</v>
      </c>
      <c r="E26" s="31" t="s">
        <v>606</v>
      </c>
      <c r="F26" s="31" t="s">
        <v>628</v>
      </c>
      <c r="G26" s="31" t="s">
        <v>633</v>
      </c>
      <c r="H26" s="32">
        <v>0</v>
      </c>
      <c r="I26" s="32" t="s">
        <v>22</v>
      </c>
      <c r="J26" s="1">
        <v>200</v>
      </c>
      <c r="K26" s="1"/>
      <c r="L26" s="1">
        <v>1</v>
      </c>
      <c r="M26" s="1">
        <f>J26*L26</f>
        <v>200</v>
      </c>
      <c r="N26" s="1"/>
      <c r="O26" s="4" t="s">
        <v>606</v>
      </c>
      <c r="P26" s="1"/>
      <c r="Q26" s="1"/>
      <c r="R26" s="1"/>
      <c r="S26" s="1"/>
      <c r="T26" s="1" t="s">
        <v>626</v>
      </c>
      <c r="U26" s="1" t="s">
        <v>16</v>
      </c>
      <c r="V26" s="4" t="s">
        <v>616</v>
      </c>
    </row>
    <row r="27" spans="1:22">
      <c r="A27" s="16" t="s">
        <v>644</v>
      </c>
      <c r="B27" s="16">
        <v>1</v>
      </c>
      <c r="C27" s="18">
        <v>22</v>
      </c>
      <c r="D27" s="21" t="s">
        <v>161</v>
      </c>
      <c r="E27" s="1" t="s">
        <v>162</v>
      </c>
      <c r="F27" s="1" t="s">
        <v>163</v>
      </c>
      <c r="G27" s="1" t="s">
        <v>631</v>
      </c>
      <c r="H27" s="1" t="s">
        <v>164</v>
      </c>
      <c r="I27" s="4" t="s">
        <v>634</v>
      </c>
      <c r="J27" s="1">
        <v>200</v>
      </c>
      <c r="K27" s="1"/>
      <c r="L27" s="1">
        <v>1</v>
      </c>
      <c r="M27" s="1">
        <f t="shared" si="0"/>
        <v>200</v>
      </c>
      <c r="N27" s="1" t="s">
        <v>72</v>
      </c>
      <c r="O27" t="s">
        <v>165</v>
      </c>
      <c r="P27" s="1" t="s">
        <v>166</v>
      </c>
      <c r="Q27" s="1" t="s">
        <v>167</v>
      </c>
      <c r="R27" s="1" t="s">
        <v>91</v>
      </c>
      <c r="S27" s="1" t="s">
        <v>168</v>
      </c>
      <c r="T27" s="1" t="s">
        <v>169</v>
      </c>
      <c r="U27" s="1" t="s">
        <v>16</v>
      </c>
      <c r="V27" s="1" t="s">
        <v>18</v>
      </c>
    </row>
    <row r="28" spans="1:22">
      <c r="A28" s="16" t="s">
        <v>644</v>
      </c>
      <c r="B28" s="16">
        <v>1</v>
      </c>
      <c r="C28" s="18">
        <v>23</v>
      </c>
      <c r="D28" s="21" t="s">
        <v>170</v>
      </c>
      <c r="E28" s="1" t="s">
        <v>69</v>
      </c>
      <c r="F28" s="1" t="s">
        <v>171</v>
      </c>
      <c r="G28" s="1" t="s">
        <v>631</v>
      </c>
      <c r="H28" s="1" t="s">
        <v>172</v>
      </c>
      <c r="I28" s="4" t="s">
        <v>634</v>
      </c>
      <c r="J28" s="1">
        <v>200</v>
      </c>
      <c r="K28" s="1"/>
      <c r="L28" s="1">
        <v>1</v>
      </c>
      <c r="M28" s="1">
        <f t="shared" si="0"/>
        <v>200</v>
      </c>
      <c r="N28" s="1" t="s">
        <v>72</v>
      </c>
      <c r="O28" s="1" t="s">
        <v>173</v>
      </c>
      <c r="P28" s="1" t="s">
        <v>174</v>
      </c>
      <c r="Q28" s="1" t="s">
        <v>170</v>
      </c>
      <c r="R28" s="1" t="s">
        <v>175</v>
      </c>
      <c r="S28" s="1" t="s">
        <v>76</v>
      </c>
      <c r="T28" s="1" t="s">
        <v>15</v>
      </c>
      <c r="U28" s="1" t="s">
        <v>16</v>
      </c>
      <c r="V28" s="1" t="s">
        <v>18</v>
      </c>
    </row>
    <row r="29" spans="1:22">
      <c r="A29" s="16" t="s">
        <v>644</v>
      </c>
      <c r="B29" s="16">
        <v>1</v>
      </c>
      <c r="C29" s="18">
        <v>24</v>
      </c>
      <c r="D29" s="21" t="s">
        <v>176</v>
      </c>
      <c r="E29" s="1" t="s">
        <v>69</v>
      </c>
      <c r="F29" s="1" t="s">
        <v>177</v>
      </c>
      <c r="G29" s="1" t="s">
        <v>631</v>
      </c>
      <c r="H29" s="1" t="s">
        <v>178</v>
      </c>
      <c r="I29" s="4" t="s">
        <v>634</v>
      </c>
      <c r="J29" s="1">
        <v>200</v>
      </c>
      <c r="K29" s="1"/>
      <c r="L29" s="1">
        <v>1</v>
      </c>
      <c r="M29" s="1">
        <f t="shared" si="0"/>
        <v>200</v>
      </c>
      <c r="N29" s="1" t="s">
        <v>72</v>
      </c>
      <c r="O29" s="1" t="s">
        <v>179</v>
      </c>
      <c r="P29" s="1" t="s">
        <v>180</v>
      </c>
      <c r="Q29" s="1" t="s">
        <v>176</v>
      </c>
      <c r="R29" s="1" t="s">
        <v>75</v>
      </c>
      <c r="S29" s="1" t="s">
        <v>76</v>
      </c>
      <c r="T29" s="1" t="s">
        <v>181</v>
      </c>
      <c r="U29" s="1" t="s">
        <v>16</v>
      </c>
      <c r="V29" s="1" t="s">
        <v>18</v>
      </c>
    </row>
    <row r="30" spans="1:22">
      <c r="A30" s="16" t="s">
        <v>644</v>
      </c>
      <c r="B30" s="16">
        <v>1</v>
      </c>
      <c r="C30" s="18">
        <v>25</v>
      </c>
      <c r="D30" s="21" t="s">
        <v>182</v>
      </c>
      <c r="E30" s="1" t="s">
        <v>69</v>
      </c>
      <c r="F30" s="1" t="s">
        <v>183</v>
      </c>
      <c r="G30" s="1" t="s">
        <v>631</v>
      </c>
      <c r="H30" s="1" t="s">
        <v>184</v>
      </c>
      <c r="I30" s="4" t="s">
        <v>634</v>
      </c>
      <c r="J30" s="1">
        <v>200</v>
      </c>
      <c r="K30" s="1"/>
      <c r="L30" s="1">
        <v>4</v>
      </c>
      <c r="M30" s="1">
        <f t="shared" si="0"/>
        <v>800</v>
      </c>
      <c r="N30" s="1" t="s">
        <v>72</v>
      </c>
      <c r="O30" s="1" t="s">
        <v>185</v>
      </c>
      <c r="P30" s="1" t="s">
        <v>186</v>
      </c>
      <c r="Q30" s="1" t="s">
        <v>182</v>
      </c>
      <c r="R30" s="1" t="s">
        <v>75</v>
      </c>
      <c r="S30" s="1" t="s">
        <v>76</v>
      </c>
      <c r="T30" s="1" t="s">
        <v>187</v>
      </c>
      <c r="U30" s="1" t="s">
        <v>16</v>
      </c>
      <c r="V30" s="1" t="s">
        <v>18</v>
      </c>
    </row>
    <row r="31" spans="1:22">
      <c r="A31" s="16" t="s">
        <v>644</v>
      </c>
      <c r="B31" s="16">
        <v>1</v>
      </c>
      <c r="C31" s="18">
        <v>26</v>
      </c>
      <c r="D31" s="21" t="s">
        <v>188</v>
      </c>
      <c r="E31" s="1" t="s">
        <v>69</v>
      </c>
      <c r="F31" s="1" t="s">
        <v>189</v>
      </c>
      <c r="G31" s="1" t="s">
        <v>631</v>
      </c>
      <c r="H31" s="1" t="s">
        <v>190</v>
      </c>
      <c r="I31" s="4" t="s">
        <v>634</v>
      </c>
      <c r="J31" s="1">
        <v>200</v>
      </c>
      <c r="K31" s="1"/>
      <c r="L31" s="1">
        <v>1</v>
      </c>
      <c r="M31" s="1">
        <f t="shared" si="0"/>
        <v>200</v>
      </c>
      <c r="N31" s="1" t="s">
        <v>72</v>
      </c>
      <c r="O31" s="1" t="s">
        <v>191</v>
      </c>
      <c r="P31" s="1" t="s">
        <v>192</v>
      </c>
      <c r="Q31" s="1" t="s">
        <v>188</v>
      </c>
      <c r="R31" s="1" t="s">
        <v>193</v>
      </c>
      <c r="S31" s="1" t="s">
        <v>76</v>
      </c>
      <c r="T31" s="1" t="s">
        <v>194</v>
      </c>
      <c r="U31" s="1" t="s">
        <v>16</v>
      </c>
      <c r="V31" s="1" t="s">
        <v>195</v>
      </c>
    </row>
    <row r="32" spans="1:22">
      <c r="A32" s="16" t="s">
        <v>644</v>
      </c>
      <c r="B32" s="16">
        <v>1</v>
      </c>
      <c r="C32" s="18">
        <v>27</v>
      </c>
      <c r="D32" s="24" t="s">
        <v>621</v>
      </c>
      <c r="E32" s="1" t="s">
        <v>7</v>
      </c>
      <c r="F32" s="1" t="s">
        <v>196</v>
      </c>
      <c r="G32" s="4" t="s">
        <v>632</v>
      </c>
      <c r="H32" s="1" t="s">
        <v>17</v>
      </c>
      <c r="I32" s="4" t="s">
        <v>634</v>
      </c>
      <c r="J32" s="1">
        <v>200</v>
      </c>
      <c r="K32" s="1"/>
      <c r="L32" s="1">
        <v>2</v>
      </c>
      <c r="M32" s="1">
        <f t="shared" si="0"/>
        <v>400</v>
      </c>
      <c r="N32" s="1" t="s">
        <v>10</v>
      </c>
      <c r="O32" t="s">
        <v>622</v>
      </c>
      <c r="P32" s="1" t="s">
        <v>198</v>
      </c>
      <c r="Q32" s="1" t="s">
        <v>197</v>
      </c>
      <c r="R32" s="1" t="s">
        <v>13</v>
      </c>
      <c r="S32" s="1" t="s">
        <v>199</v>
      </c>
      <c r="T32" s="1" t="s">
        <v>200</v>
      </c>
      <c r="U32" s="1" t="s">
        <v>16</v>
      </c>
      <c r="V32" s="1" t="s">
        <v>18</v>
      </c>
    </row>
    <row r="33" spans="1:22">
      <c r="A33" s="16" t="s">
        <v>644</v>
      </c>
      <c r="B33" s="16">
        <v>1</v>
      </c>
      <c r="C33" s="18">
        <v>28</v>
      </c>
      <c r="D33" s="21" t="s">
        <v>31</v>
      </c>
      <c r="E33" s="1" t="s">
        <v>7</v>
      </c>
      <c r="F33" s="1" t="s">
        <v>32</v>
      </c>
      <c r="G33" s="1" t="s">
        <v>631</v>
      </c>
      <c r="H33" s="1" t="s">
        <v>33</v>
      </c>
      <c r="I33" s="4" t="s">
        <v>634</v>
      </c>
      <c r="J33" s="1">
        <v>200</v>
      </c>
      <c r="K33" s="1"/>
      <c r="L33" s="1">
        <v>7</v>
      </c>
      <c r="M33" s="1">
        <f t="shared" si="0"/>
        <v>1400</v>
      </c>
      <c r="N33" s="1" t="s">
        <v>10</v>
      </c>
      <c r="O33" s="1" t="s">
        <v>34</v>
      </c>
      <c r="P33" s="1" t="s">
        <v>201</v>
      </c>
      <c r="Q33" s="1" t="s">
        <v>34</v>
      </c>
      <c r="R33" s="1" t="s">
        <v>13</v>
      </c>
      <c r="S33" s="1" t="s">
        <v>36</v>
      </c>
      <c r="T33" s="1" t="s">
        <v>202</v>
      </c>
      <c r="U33" s="1" t="s">
        <v>16</v>
      </c>
      <c r="V33" s="1" t="s">
        <v>18</v>
      </c>
    </row>
    <row r="34" spans="1:22">
      <c r="A34" s="16" t="s">
        <v>644</v>
      </c>
      <c r="B34" s="16">
        <v>1</v>
      </c>
      <c r="C34" s="18">
        <v>29</v>
      </c>
      <c r="D34" s="21" t="s">
        <v>203</v>
      </c>
      <c r="E34" s="1" t="s">
        <v>7</v>
      </c>
      <c r="F34" s="1" t="s">
        <v>204</v>
      </c>
      <c r="G34" s="1" t="s">
        <v>631</v>
      </c>
      <c r="H34" s="1" t="s">
        <v>205</v>
      </c>
      <c r="I34" s="4" t="s">
        <v>634</v>
      </c>
      <c r="J34" s="1">
        <v>200</v>
      </c>
      <c r="K34" s="1"/>
      <c r="L34" s="1">
        <v>3</v>
      </c>
      <c r="M34" s="1">
        <f t="shared" si="0"/>
        <v>600</v>
      </c>
      <c r="N34" s="1" t="s">
        <v>10</v>
      </c>
      <c r="O34" s="1" t="s">
        <v>206</v>
      </c>
      <c r="P34" s="1" t="s">
        <v>207</v>
      </c>
      <c r="Q34" s="1" t="s">
        <v>206</v>
      </c>
      <c r="R34" s="1" t="s">
        <v>13</v>
      </c>
      <c r="S34" s="1"/>
      <c r="T34" s="1" t="s">
        <v>208</v>
      </c>
      <c r="U34" s="1" t="s">
        <v>16</v>
      </c>
      <c r="V34" s="1" t="s">
        <v>18</v>
      </c>
    </row>
    <row r="35" spans="1:22">
      <c r="A35" s="16" t="s">
        <v>644</v>
      </c>
      <c r="B35" s="16">
        <v>1</v>
      </c>
      <c r="C35" s="18">
        <v>30</v>
      </c>
      <c r="D35" s="21" t="s">
        <v>209</v>
      </c>
      <c r="E35" s="1" t="s">
        <v>7</v>
      </c>
      <c r="F35" s="1" t="s">
        <v>210</v>
      </c>
      <c r="G35" s="1" t="s">
        <v>631</v>
      </c>
      <c r="H35" s="1" t="s">
        <v>211</v>
      </c>
      <c r="I35" s="4" t="s">
        <v>634</v>
      </c>
      <c r="J35" s="1">
        <v>200</v>
      </c>
      <c r="K35" s="1"/>
      <c r="L35" s="1">
        <v>7</v>
      </c>
      <c r="M35" s="1">
        <f t="shared" si="0"/>
        <v>1400</v>
      </c>
      <c r="N35" s="1" t="s">
        <v>10</v>
      </c>
      <c r="O35" s="1" t="s">
        <v>212</v>
      </c>
      <c r="P35" s="1" t="s">
        <v>213</v>
      </c>
      <c r="Q35" s="1" t="s">
        <v>212</v>
      </c>
      <c r="R35" s="1" t="s">
        <v>13</v>
      </c>
      <c r="S35" s="1" t="s">
        <v>214</v>
      </c>
      <c r="T35" s="1" t="s">
        <v>215</v>
      </c>
      <c r="U35" s="1" t="s">
        <v>16</v>
      </c>
      <c r="V35" s="1" t="s">
        <v>18</v>
      </c>
    </row>
    <row r="36" spans="1:22">
      <c r="A36" s="16" t="s">
        <v>644</v>
      </c>
      <c r="B36" s="16">
        <v>1</v>
      </c>
      <c r="C36" s="18">
        <v>31</v>
      </c>
      <c r="D36" s="21" t="s">
        <v>216</v>
      </c>
      <c r="E36" s="1" t="s">
        <v>7</v>
      </c>
      <c r="F36" s="1" t="s">
        <v>217</v>
      </c>
      <c r="G36" s="1" t="s">
        <v>631</v>
      </c>
      <c r="H36" s="1" t="s">
        <v>218</v>
      </c>
      <c r="I36" s="4" t="s">
        <v>634</v>
      </c>
      <c r="J36" s="1">
        <v>200</v>
      </c>
      <c r="K36" s="1"/>
      <c r="L36" s="1">
        <v>1</v>
      </c>
      <c r="M36" s="1">
        <f t="shared" si="0"/>
        <v>200</v>
      </c>
      <c r="N36" s="1" t="s">
        <v>10</v>
      </c>
      <c r="O36" s="1" t="s">
        <v>219</v>
      </c>
      <c r="P36" s="1" t="s">
        <v>220</v>
      </c>
      <c r="Q36" s="1" t="s">
        <v>219</v>
      </c>
      <c r="R36" s="1" t="s">
        <v>13</v>
      </c>
      <c r="S36" s="1" t="s">
        <v>221</v>
      </c>
      <c r="T36" s="1" t="s">
        <v>222</v>
      </c>
      <c r="U36" s="1" t="s">
        <v>16</v>
      </c>
      <c r="V36" s="1" t="s">
        <v>18</v>
      </c>
    </row>
    <row r="37" spans="1:22">
      <c r="A37" s="16" t="s">
        <v>644</v>
      </c>
      <c r="B37" s="16">
        <v>1</v>
      </c>
      <c r="C37" s="18">
        <v>32</v>
      </c>
      <c r="D37" s="21" t="s">
        <v>223</v>
      </c>
      <c r="E37" s="1" t="s">
        <v>7</v>
      </c>
      <c r="F37" s="1" t="s">
        <v>224</v>
      </c>
      <c r="G37" s="1" t="s">
        <v>631</v>
      </c>
      <c r="H37" s="1" t="s">
        <v>225</v>
      </c>
      <c r="I37" s="4" t="s">
        <v>634</v>
      </c>
      <c r="J37" s="1">
        <v>200</v>
      </c>
      <c r="K37" s="1"/>
      <c r="L37" s="1">
        <v>1</v>
      </c>
      <c r="M37" s="1">
        <f t="shared" si="0"/>
        <v>200</v>
      </c>
      <c r="N37" s="1" t="s">
        <v>10</v>
      </c>
      <c r="O37" s="1" t="s">
        <v>226</v>
      </c>
      <c r="P37" s="1" t="s">
        <v>227</v>
      </c>
      <c r="Q37" s="1" t="s">
        <v>226</v>
      </c>
      <c r="R37" s="1" t="s">
        <v>13</v>
      </c>
      <c r="S37" s="1" t="s">
        <v>228</v>
      </c>
      <c r="T37" s="1" t="s">
        <v>229</v>
      </c>
      <c r="U37" s="1" t="s">
        <v>16</v>
      </c>
      <c r="V37" s="1" t="s">
        <v>18</v>
      </c>
    </row>
    <row r="38" spans="1:22">
      <c r="A38" s="16" t="s">
        <v>644</v>
      </c>
      <c r="B38" s="16">
        <v>1</v>
      </c>
      <c r="C38" s="18">
        <v>33</v>
      </c>
      <c r="D38" s="25" t="s">
        <v>639</v>
      </c>
      <c r="E38" s="1" t="s">
        <v>230</v>
      </c>
      <c r="F38" s="1" t="s">
        <v>231</v>
      </c>
      <c r="G38" s="1" t="s">
        <v>631</v>
      </c>
      <c r="H38" s="1" t="s">
        <v>232</v>
      </c>
      <c r="I38" s="4" t="s">
        <v>634</v>
      </c>
      <c r="J38" s="1">
        <v>200</v>
      </c>
      <c r="K38" s="1"/>
      <c r="L38" s="1">
        <v>14</v>
      </c>
      <c r="M38" s="1">
        <f t="shared" si="0"/>
        <v>2800</v>
      </c>
      <c r="N38" s="1" t="s">
        <v>72</v>
      </c>
      <c r="O38" s="1" t="s">
        <v>233</v>
      </c>
      <c r="P38" s="1" t="s">
        <v>234</v>
      </c>
      <c r="Q38" s="1"/>
      <c r="R38" s="1" t="s">
        <v>148</v>
      </c>
      <c r="S38" s="1"/>
      <c r="T38" s="1" t="s">
        <v>235</v>
      </c>
      <c r="U38" s="1" t="s">
        <v>16</v>
      </c>
      <c r="V38" s="1" t="s">
        <v>18</v>
      </c>
    </row>
    <row r="39" spans="1:22">
      <c r="A39" s="16" t="s">
        <v>644</v>
      </c>
      <c r="B39" s="16">
        <v>1</v>
      </c>
      <c r="C39" s="18">
        <v>34</v>
      </c>
      <c r="D39" s="21" t="s">
        <v>236</v>
      </c>
      <c r="E39" s="1" t="s">
        <v>60</v>
      </c>
      <c r="F39" s="1" t="s">
        <v>237</v>
      </c>
      <c r="G39" s="1" t="s">
        <v>631</v>
      </c>
      <c r="H39" s="1" t="s">
        <v>238</v>
      </c>
      <c r="I39" s="4" t="s">
        <v>634</v>
      </c>
      <c r="J39" s="1">
        <v>200</v>
      </c>
      <c r="K39" s="1"/>
      <c r="L39" s="1">
        <v>7</v>
      </c>
      <c r="M39" s="1">
        <f t="shared" si="0"/>
        <v>1400</v>
      </c>
      <c r="N39" s="1" t="s">
        <v>72</v>
      </c>
      <c r="O39" s="1" t="s">
        <v>239</v>
      </c>
      <c r="P39" s="1" t="s">
        <v>240</v>
      </c>
      <c r="Q39" s="1" t="s">
        <v>236</v>
      </c>
      <c r="R39" s="1" t="s">
        <v>65</v>
      </c>
      <c r="S39" s="1" t="s">
        <v>241</v>
      </c>
      <c r="T39" s="1" t="s">
        <v>242</v>
      </c>
      <c r="U39" s="1" t="s">
        <v>16</v>
      </c>
      <c r="V39" s="1" t="s">
        <v>18</v>
      </c>
    </row>
    <row r="40" spans="1:22">
      <c r="A40" s="16" t="s">
        <v>644</v>
      </c>
      <c r="B40" s="16">
        <v>1</v>
      </c>
      <c r="C40" s="18">
        <v>35</v>
      </c>
      <c r="D40" s="21" t="s">
        <v>243</v>
      </c>
      <c r="E40" s="1" t="s">
        <v>7</v>
      </c>
      <c r="F40" s="1" t="s">
        <v>244</v>
      </c>
      <c r="G40" s="1" t="s">
        <v>631</v>
      </c>
      <c r="H40" s="1" t="s">
        <v>245</v>
      </c>
      <c r="I40" s="4" t="s">
        <v>634</v>
      </c>
      <c r="J40" s="1">
        <v>200</v>
      </c>
      <c r="K40" s="1"/>
      <c r="L40" s="1">
        <v>3</v>
      </c>
      <c r="M40" s="1">
        <f t="shared" si="0"/>
        <v>600</v>
      </c>
      <c r="N40" s="1" t="s">
        <v>10</v>
      </c>
      <c r="O40" s="1" t="s">
        <v>246</v>
      </c>
      <c r="P40" s="1" t="s">
        <v>247</v>
      </c>
      <c r="Q40" s="1" t="s">
        <v>246</v>
      </c>
      <c r="R40" s="1" t="s">
        <v>13</v>
      </c>
      <c r="S40" s="1" t="s">
        <v>248</v>
      </c>
      <c r="T40" s="1" t="s">
        <v>249</v>
      </c>
      <c r="U40" s="1" t="s">
        <v>16</v>
      </c>
      <c r="V40" s="1" t="s">
        <v>18</v>
      </c>
    </row>
    <row r="41" spans="1:22">
      <c r="A41" s="16" t="s">
        <v>644</v>
      </c>
      <c r="B41" s="16">
        <v>1</v>
      </c>
      <c r="C41" s="18">
        <v>36</v>
      </c>
      <c r="D41" s="21" t="s">
        <v>250</v>
      </c>
      <c r="E41" s="1" t="s">
        <v>7</v>
      </c>
      <c r="F41" s="1" t="s">
        <v>251</v>
      </c>
      <c r="G41" s="1" t="s">
        <v>631</v>
      </c>
      <c r="H41" s="1" t="s">
        <v>252</v>
      </c>
      <c r="I41" s="4" t="s">
        <v>634</v>
      </c>
      <c r="J41" s="1">
        <v>200</v>
      </c>
      <c r="K41" s="1"/>
      <c r="L41" s="1">
        <v>1</v>
      </c>
      <c r="M41" s="1">
        <f t="shared" si="0"/>
        <v>200</v>
      </c>
      <c r="N41" s="1" t="s">
        <v>72</v>
      </c>
      <c r="O41" s="1" t="s">
        <v>253</v>
      </c>
      <c r="P41" s="1" t="s">
        <v>254</v>
      </c>
      <c r="Q41" s="1" t="s">
        <v>250</v>
      </c>
      <c r="R41" s="1" t="s">
        <v>13</v>
      </c>
      <c r="S41" s="1" t="s">
        <v>255</v>
      </c>
      <c r="T41" s="1" t="s">
        <v>256</v>
      </c>
      <c r="U41" s="1" t="s">
        <v>16</v>
      </c>
      <c r="V41" s="1" t="s">
        <v>18</v>
      </c>
    </row>
    <row r="42" spans="1:22">
      <c r="A42" s="16" t="s">
        <v>644</v>
      </c>
      <c r="B42" s="16">
        <v>1</v>
      </c>
      <c r="C42" s="18">
        <v>37</v>
      </c>
      <c r="D42" s="21" t="s">
        <v>257</v>
      </c>
      <c r="E42" s="1" t="s">
        <v>7</v>
      </c>
      <c r="F42" s="1" t="s">
        <v>258</v>
      </c>
      <c r="G42" s="1" t="s">
        <v>631</v>
      </c>
      <c r="H42" s="1" t="s">
        <v>259</v>
      </c>
      <c r="I42" s="4" t="s">
        <v>634</v>
      </c>
      <c r="J42" s="1">
        <v>200</v>
      </c>
      <c r="K42" s="1"/>
      <c r="L42" s="1">
        <v>5</v>
      </c>
      <c r="M42" s="1">
        <f t="shared" si="0"/>
        <v>1000</v>
      </c>
      <c r="N42" s="1" t="s">
        <v>10</v>
      </c>
      <c r="O42" s="1" t="s">
        <v>260</v>
      </c>
      <c r="P42" s="1" t="s">
        <v>261</v>
      </c>
      <c r="Q42" s="1" t="s">
        <v>260</v>
      </c>
      <c r="R42" s="1" t="s">
        <v>13</v>
      </c>
      <c r="S42" s="1" t="s">
        <v>262</v>
      </c>
      <c r="T42" s="1" t="s">
        <v>263</v>
      </c>
      <c r="U42" s="1" t="s">
        <v>16</v>
      </c>
      <c r="V42" s="1" t="s">
        <v>18</v>
      </c>
    </row>
    <row r="43" spans="1:22">
      <c r="A43" s="16" t="s">
        <v>644</v>
      </c>
      <c r="B43" s="16">
        <v>1</v>
      </c>
      <c r="C43" s="18">
        <v>38</v>
      </c>
      <c r="D43" s="21" t="s">
        <v>264</v>
      </c>
      <c r="E43" s="1" t="s">
        <v>69</v>
      </c>
      <c r="F43" s="1" t="s">
        <v>265</v>
      </c>
      <c r="G43" s="1" t="s">
        <v>631</v>
      </c>
      <c r="H43" s="1" t="s">
        <v>266</v>
      </c>
      <c r="I43" s="4" t="s">
        <v>634</v>
      </c>
      <c r="J43" s="1">
        <v>200</v>
      </c>
      <c r="K43" s="1"/>
      <c r="L43" s="1">
        <v>1</v>
      </c>
      <c r="M43" s="1">
        <f t="shared" si="0"/>
        <v>200</v>
      </c>
      <c r="N43" s="1" t="s">
        <v>72</v>
      </c>
      <c r="O43" s="1" t="s">
        <v>267</v>
      </c>
      <c r="P43" s="1" t="s">
        <v>268</v>
      </c>
      <c r="Q43" s="1" t="s">
        <v>264</v>
      </c>
      <c r="R43" s="1" t="s">
        <v>175</v>
      </c>
      <c r="S43" s="1" t="s">
        <v>76</v>
      </c>
      <c r="T43" s="1" t="s">
        <v>269</v>
      </c>
      <c r="U43" s="1" t="s">
        <v>16</v>
      </c>
      <c r="V43" s="1" t="s">
        <v>18</v>
      </c>
    </row>
    <row r="44" spans="1:22">
      <c r="A44" s="16" t="s">
        <v>644</v>
      </c>
      <c r="B44" s="16">
        <v>1</v>
      </c>
      <c r="C44" s="18">
        <v>39</v>
      </c>
      <c r="D44" s="21" t="s">
        <v>270</v>
      </c>
      <c r="E44" s="1" t="s">
        <v>69</v>
      </c>
      <c r="F44" s="1" t="s">
        <v>271</v>
      </c>
      <c r="G44" s="1" t="s">
        <v>631</v>
      </c>
      <c r="H44" s="1" t="s">
        <v>272</v>
      </c>
      <c r="I44" s="4" t="s">
        <v>634</v>
      </c>
      <c r="J44" s="1">
        <v>200</v>
      </c>
      <c r="K44" s="1"/>
      <c r="L44" s="1">
        <v>1</v>
      </c>
      <c r="M44" s="1">
        <f t="shared" si="0"/>
        <v>200</v>
      </c>
      <c r="N44" s="1" t="s">
        <v>72</v>
      </c>
      <c r="O44" s="1" t="s">
        <v>273</v>
      </c>
      <c r="P44" s="1" t="s">
        <v>274</v>
      </c>
      <c r="Q44" s="1" t="s">
        <v>270</v>
      </c>
      <c r="R44" s="1" t="s">
        <v>193</v>
      </c>
      <c r="S44" s="1" t="s">
        <v>76</v>
      </c>
      <c r="T44" s="1" t="s">
        <v>275</v>
      </c>
      <c r="U44" s="1" t="s">
        <v>16</v>
      </c>
      <c r="V44" s="1" t="s">
        <v>195</v>
      </c>
    </row>
    <row r="45" spans="1:22">
      <c r="A45" s="16" t="s">
        <v>644</v>
      </c>
      <c r="B45" s="16">
        <v>1</v>
      </c>
      <c r="C45" s="18">
        <v>40</v>
      </c>
      <c r="D45" s="21" t="s">
        <v>276</v>
      </c>
      <c r="E45" s="1" t="s">
        <v>277</v>
      </c>
      <c r="F45" s="1" t="s">
        <v>278</v>
      </c>
      <c r="G45" s="1" t="s">
        <v>631</v>
      </c>
      <c r="H45" s="1" t="s">
        <v>279</v>
      </c>
      <c r="I45" s="4" t="s">
        <v>634</v>
      </c>
      <c r="J45" s="1">
        <v>200</v>
      </c>
      <c r="K45" s="1"/>
      <c r="L45" s="1">
        <v>1</v>
      </c>
      <c r="M45" s="1">
        <f t="shared" si="0"/>
        <v>200</v>
      </c>
      <c r="N45" s="1" t="s">
        <v>72</v>
      </c>
      <c r="O45" s="1" t="s">
        <v>280</v>
      </c>
      <c r="P45" s="1" t="s">
        <v>281</v>
      </c>
      <c r="Q45" s="1" t="s">
        <v>282</v>
      </c>
      <c r="R45" s="1" t="s">
        <v>158</v>
      </c>
      <c r="S45" s="1" t="s">
        <v>283</v>
      </c>
      <c r="T45" s="1" t="s">
        <v>284</v>
      </c>
      <c r="U45" s="1" t="s">
        <v>94</v>
      </c>
      <c r="V45" s="1" t="s">
        <v>18</v>
      </c>
    </row>
    <row r="46" spans="1:22">
      <c r="A46" s="16" t="s">
        <v>644</v>
      </c>
      <c r="B46" s="16">
        <v>1</v>
      </c>
      <c r="C46" s="18">
        <v>41</v>
      </c>
      <c r="D46" s="21" t="s">
        <v>285</v>
      </c>
      <c r="E46" s="1" t="s">
        <v>69</v>
      </c>
      <c r="F46" s="1" t="s">
        <v>54</v>
      </c>
      <c r="G46" s="1" t="s">
        <v>631</v>
      </c>
      <c r="H46" s="1" t="s">
        <v>286</v>
      </c>
      <c r="I46" s="4" t="s">
        <v>634</v>
      </c>
      <c r="J46" s="1">
        <v>200</v>
      </c>
      <c r="K46" s="1"/>
      <c r="L46" s="1">
        <v>1</v>
      </c>
      <c r="M46" s="1">
        <f t="shared" si="0"/>
        <v>200</v>
      </c>
      <c r="N46" s="1" t="s">
        <v>72</v>
      </c>
      <c r="O46" s="1" t="s">
        <v>287</v>
      </c>
      <c r="P46" s="1" t="s">
        <v>288</v>
      </c>
      <c r="Q46" s="1" t="s">
        <v>285</v>
      </c>
      <c r="R46" s="1" t="s">
        <v>75</v>
      </c>
      <c r="S46" s="1" t="s">
        <v>76</v>
      </c>
      <c r="T46" s="1" t="s">
        <v>289</v>
      </c>
      <c r="U46" s="1" t="s">
        <v>16</v>
      </c>
      <c r="V46" s="1" t="s">
        <v>18</v>
      </c>
    </row>
    <row r="47" spans="1:22">
      <c r="A47" s="16" t="s">
        <v>644</v>
      </c>
      <c r="B47" s="16">
        <v>1</v>
      </c>
      <c r="C47" s="18">
        <v>42</v>
      </c>
      <c r="D47" s="21" t="s">
        <v>290</v>
      </c>
      <c r="E47" s="1" t="s">
        <v>291</v>
      </c>
      <c r="F47" s="1" t="s">
        <v>292</v>
      </c>
      <c r="G47" s="1" t="s">
        <v>631</v>
      </c>
      <c r="H47" s="1" t="s">
        <v>293</v>
      </c>
      <c r="I47" s="4" t="s">
        <v>634</v>
      </c>
      <c r="J47" s="1">
        <v>200</v>
      </c>
      <c r="K47" s="1"/>
      <c r="L47" s="1">
        <v>1</v>
      </c>
      <c r="M47" s="1">
        <f t="shared" si="0"/>
        <v>200</v>
      </c>
      <c r="N47" s="1" t="s">
        <v>72</v>
      </c>
      <c r="O47" s="1" t="s">
        <v>294</v>
      </c>
      <c r="P47" s="1" t="s">
        <v>295</v>
      </c>
      <c r="Q47" s="1" t="s">
        <v>290</v>
      </c>
      <c r="R47" s="1" t="s">
        <v>296</v>
      </c>
      <c r="S47" s="1" t="s">
        <v>297</v>
      </c>
      <c r="T47" s="1" t="s">
        <v>298</v>
      </c>
      <c r="U47" s="1" t="s">
        <v>16</v>
      </c>
      <c r="V47" s="1" t="s">
        <v>18</v>
      </c>
    </row>
    <row r="48" spans="1:22">
      <c r="A48" s="16" t="s">
        <v>644</v>
      </c>
      <c r="B48" s="16">
        <v>1</v>
      </c>
      <c r="C48" s="18">
        <v>43</v>
      </c>
      <c r="D48" s="21" t="s">
        <v>299</v>
      </c>
      <c r="E48" s="1" t="s">
        <v>300</v>
      </c>
      <c r="F48" s="1" t="s">
        <v>301</v>
      </c>
      <c r="G48" s="1" t="s">
        <v>631</v>
      </c>
      <c r="H48" s="1" t="s">
        <v>302</v>
      </c>
      <c r="I48" s="4" t="s">
        <v>634</v>
      </c>
      <c r="J48" s="1">
        <v>200</v>
      </c>
      <c r="K48" s="1"/>
      <c r="L48" s="1">
        <v>1</v>
      </c>
      <c r="M48" s="1">
        <f t="shared" si="0"/>
        <v>200</v>
      </c>
      <c r="N48" s="1" t="s">
        <v>72</v>
      </c>
      <c r="O48" s="1" t="s">
        <v>303</v>
      </c>
      <c r="P48" s="1" t="s">
        <v>304</v>
      </c>
      <c r="Q48" s="1" t="s">
        <v>299</v>
      </c>
      <c r="R48" s="1" t="s">
        <v>305</v>
      </c>
      <c r="S48" s="1" t="s">
        <v>306</v>
      </c>
      <c r="T48" s="1" t="s">
        <v>307</v>
      </c>
      <c r="U48" s="1" t="s">
        <v>16</v>
      </c>
      <c r="V48" s="1" t="s">
        <v>18</v>
      </c>
    </row>
    <row r="49" spans="1:22">
      <c r="A49" s="16" t="s">
        <v>644</v>
      </c>
      <c r="B49" s="16">
        <v>1</v>
      </c>
      <c r="C49" s="18">
        <v>44</v>
      </c>
      <c r="D49" s="24" t="s">
        <v>308</v>
      </c>
      <c r="E49" s="1" t="s">
        <v>309</v>
      </c>
      <c r="F49" s="1" t="s">
        <v>310</v>
      </c>
      <c r="G49" s="1" t="s">
        <v>631</v>
      </c>
      <c r="H49" s="1" t="s">
        <v>311</v>
      </c>
      <c r="I49" s="4" t="s">
        <v>634</v>
      </c>
      <c r="J49" s="1">
        <v>200</v>
      </c>
      <c r="K49" s="1"/>
      <c r="L49" s="2">
        <v>2</v>
      </c>
      <c r="M49" s="1">
        <f t="shared" si="0"/>
        <v>400</v>
      </c>
      <c r="N49" s="1" t="s">
        <v>72</v>
      </c>
      <c r="O49" s="1" t="s">
        <v>312</v>
      </c>
      <c r="P49" s="1" t="s">
        <v>313</v>
      </c>
      <c r="Q49" s="1" t="s">
        <v>314</v>
      </c>
      <c r="R49" s="1" t="s">
        <v>82</v>
      </c>
      <c r="S49" s="1" t="s">
        <v>315</v>
      </c>
      <c r="T49" s="1" t="s">
        <v>93</v>
      </c>
      <c r="U49" s="1" t="s">
        <v>16</v>
      </c>
      <c r="V49" s="1" t="s">
        <v>18</v>
      </c>
    </row>
    <row r="50" spans="1:22">
      <c r="A50" s="16" t="s">
        <v>644</v>
      </c>
      <c r="B50" s="16">
        <v>1</v>
      </c>
      <c r="C50" s="18">
        <v>45</v>
      </c>
      <c r="D50" s="21" t="s">
        <v>316</v>
      </c>
      <c r="E50" s="1" t="s">
        <v>309</v>
      </c>
      <c r="F50" s="1" t="s">
        <v>317</v>
      </c>
      <c r="G50" s="1" t="s">
        <v>631</v>
      </c>
      <c r="H50" s="1" t="s">
        <v>318</v>
      </c>
      <c r="I50" s="4" t="s">
        <v>634</v>
      </c>
      <c r="J50" s="1">
        <v>200</v>
      </c>
      <c r="K50" s="1"/>
      <c r="L50" s="1">
        <v>1</v>
      </c>
      <c r="M50" s="1">
        <f t="shared" si="0"/>
        <v>200</v>
      </c>
      <c r="N50" s="1" t="s">
        <v>72</v>
      </c>
      <c r="O50" s="1" t="s">
        <v>319</v>
      </c>
      <c r="P50" s="1" t="s">
        <v>320</v>
      </c>
      <c r="Q50" s="1" t="s">
        <v>316</v>
      </c>
      <c r="R50" s="1" t="s">
        <v>82</v>
      </c>
      <c r="S50" s="1" t="s">
        <v>321</v>
      </c>
      <c r="T50" s="1" t="s">
        <v>97</v>
      </c>
      <c r="U50" s="1" t="s">
        <v>16</v>
      </c>
      <c r="V50" s="1" t="s">
        <v>18</v>
      </c>
    </row>
    <row r="51" spans="1:22">
      <c r="A51" s="16" t="s">
        <v>644</v>
      </c>
      <c r="B51" s="16">
        <v>1</v>
      </c>
      <c r="C51" s="18">
        <v>46</v>
      </c>
      <c r="D51" s="21" t="s">
        <v>322</v>
      </c>
      <c r="E51" s="1" t="s">
        <v>323</v>
      </c>
      <c r="F51" s="1" t="s">
        <v>324</v>
      </c>
      <c r="G51" s="1" t="s">
        <v>631</v>
      </c>
      <c r="H51" s="1" t="s">
        <v>325</v>
      </c>
      <c r="I51" s="4" t="s">
        <v>634</v>
      </c>
      <c r="J51" s="1">
        <v>200</v>
      </c>
      <c r="K51" s="1"/>
      <c r="L51" s="1">
        <v>1</v>
      </c>
      <c r="M51" s="1">
        <f t="shared" si="0"/>
        <v>200</v>
      </c>
      <c r="N51" s="1" t="s">
        <v>72</v>
      </c>
      <c r="O51" s="1" t="s">
        <v>326</v>
      </c>
      <c r="P51" s="1" t="s">
        <v>327</v>
      </c>
      <c r="Q51" s="1" t="s">
        <v>322</v>
      </c>
      <c r="R51" s="1" t="s">
        <v>91</v>
      </c>
      <c r="S51" s="1" t="s">
        <v>328</v>
      </c>
      <c r="T51" s="1" t="s">
        <v>329</v>
      </c>
      <c r="U51" s="1" t="s">
        <v>16</v>
      </c>
      <c r="V51" s="1" t="s">
        <v>18</v>
      </c>
    </row>
    <row r="52" spans="1:22">
      <c r="A52" s="16" t="s">
        <v>644</v>
      </c>
      <c r="B52" s="16">
        <v>1</v>
      </c>
      <c r="C52" s="18">
        <v>47</v>
      </c>
      <c r="D52" s="21" t="s">
        <v>330</v>
      </c>
      <c r="E52" s="1" t="s">
        <v>7</v>
      </c>
      <c r="F52" s="1" t="s">
        <v>331</v>
      </c>
      <c r="G52" s="1" t="s">
        <v>631</v>
      </c>
      <c r="H52" s="1" t="s">
        <v>332</v>
      </c>
      <c r="I52" s="4" t="s">
        <v>634</v>
      </c>
      <c r="J52" s="1">
        <v>200</v>
      </c>
      <c r="K52" s="1"/>
      <c r="L52" s="1">
        <v>4</v>
      </c>
      <c r="M52" s="1">
        <f t="shared" si="0"/>
        <v>800</v>
      </c>
      <c r="N52" s="1" t="s">
        <v>72</v>
      </c>
      <c r="O52" s="1" t="s">
        <v>333</v>
      </c>
      <c r="P52" s="1" t="s">
        <v>334</v>
      </c>
      <c r="Q52" s="1" t="s">
        <v>335</v>
      </c>
      <c r="R52" s="1" t="s">
        <v>336</v>
      </c>
      <c r="S52" s="1" t="s">
        <v>337</v>
      </c>
      <c r="T52" s="1" t="s">
        <v>338</v>
      </c>
      <c r="U52" s="1" t="s">
        <v>16</v>
      </c>
      <c r="V52" s="1" t="s">
        <v>18</v>
      </c>
    </row>
    <row r="53" spans="1:22">
      <c r="A53" s="16" t="s">
        <v>644</v>
      </c>
      <c r="B53" s="16">
        <v>1</v>
      </c>
      <c r="C53" s="18">
        <v>48</v>
      </c>
      <c r="D53" s="21" t="s">
        <v>339</v>
      </c>
      <c r="E53" s="1" t="s">
        <v>69</v>
      </c>
      <c r="F53" s="1" t="s">
        <v>340</v>
      </c>
      <c r="G53" s="1" t="s">
        <v>631</v>
      </c>
      <c r="H53" s="1" t="s">
        <v>341</v>
      </c>
      <c r="I53" s="4" t="s">
        <v>634</v>
      </c>
      <c r="J53" s="1">
        <v>200</v>
      </c>
      <c r="K53" s="1"/>
      <c r="L53" s="1">
        <v>1</v>
      </c>
      <c r="M53" s="1">
        <f t="shared" si="0"/>
        <v>200</v>
      </c>
      <c r="N53" s="1" t="s">
        <v>72</v>
      </c>
      <c r="O53" s="1" t="s">
        <v>342</v>
      </c>
      <c r="P53" s="1" t="s">
        <v>343</v>
      </c>
      <c r="Q53" s="1" t="s">
        <v>339</v>
      </c>
      <c r="R53" s="1" t="s">
        <v>344</v>
      </c>
      <c r="S53" s="1" t="s">
        <v>345</v>
      </c>
      <c r="T53" s="1" t="s">
        <v>346</v>
      </c>
      <c r="U53" s="1" t="s">
        <v>16</v>
      </c>
      <c r="V53" s="1" t="s">
        <v>18</v>
      </c>
    </row>
    <row r="54" spans="1:22">
      <c r="A54" s="16" t="s">
        <v>644</v>
      </c>
      <c r="B54" s="16">
        <v>1</v>
      </c>
      <c r="C54" s="18">
        <v>49</v>
      </c>
      <c r="D54" s="21" t="s">
        <v>347</v>
      </c>
      <c r="E54" s="1" t="s">
        <v>7</v>
      </c>
      <c r="F54" s="1" t="s">
        <v>348</v>
      </c>
      <c r="G54" s="1" t="s">
        <v>631</v>
      </c>
      <c r="H54" s="1" t="s">
        <v>349</v>
      </c>
      <c r="I54" s="4" t="s">
        <v>634</v>
      </c>
      <c r="J54" s="1">
        <v>200</v>
      </c>
      <c r="K54" s="1"/>
      <c r="L54" s="1">
        <v>1</v>
      </c>
      <c r="M54" s="1">
        <f t="shared" si="0"/>
        <v>200</v>
      </c>
      <c r="N54" s="1" t="s">
        <v>72</v>
      </c>
      <c r="O54" s="1" t="s">
        <v>350</v>
      </c>
      <c r="P54" s="1" t="s">
        <v>351</v>
      </c>
      <c r="Q54" s="1" t="s">
        <v>352</v>
      </c>
      <c r="R54" s="1" t="s">
        <v>13</v>
      </c>
      <c r="S54" s="1" t="s">
        <v>353</v>
      </c>
      <c r="T54" s="1" t="s">
        <v>354</v>
      </c>
      <c r="U54" s="1" t="s">
        <v>16</v>
      </c>
      <c r="V54" s="1" t="s">
        <v>18</v>
      </c>
    </row>
    <row r="55" spans="1:22">
      <c r="A55" s="16" t="s">
        <v>644</v>
      </c>
      <c r="B55" s="16">
        <v>1</v>
      </c>
      <c r="C55" s="18">
        <v>50</v>
      </c>
      <c r="D55" s="21" t="s">
        <v>355</v>
      </c>
      <c r="E55" s="1" t="s">
        <v>356</v>
      </c>
      <c r="F55" s="1" t="s">
        <v>357</v>
      </c>
      <c r="G55" s="1" t="s">
        <v>631</v>
      </c>
      <c r="H55" s="1" t="s">
        <v>358</v>
      </c>
      <c r="I55" s="4" t="s">
        <v>634</v>
      </c>
      <c r="J55" s="1">
        <v>200</v>
      </c>
      <c r="K55" s="1"/>
      <c r="L55" s="1">
        <v>1</v>
      </c>
      <c r="M55" s="1">
        <f t="shared" si="0"/>
        <v>200</v>
      </c>
      <c r="N55" s="1" t="s">
        <v>72</v>
      </c>
      <c r="O55" s="1" t="s">
        <v>359</v>
      </c>
      <c r="P55" s="1" t="s">
        <v>360</v>
      </c>
      <c r="Q55" s="1" t="s">
        <v>355</v>
      </c>
      <c r="R55" s="1" t="s">
        <v>361</v>
      </c>
      <c r="S55" s="1" t="s">
        <v>362</v>
      </c>
      <c r="T55" s="1" t="s">
        <v>363</v>
      </c>
      <c r="U55" s="1" t="s">
        <v>16</v>
      </c>
      <c r="V55" s="1" t="s">
        <v>18</v>
      </c>
    </row>
    <row r="56" spans="1:22">
      <c r="A56" s="16" t="s">
        <v>644</v>
      </c>
      <c r="B56" s="16">
        <v>1</v>
      </c>
      <c r="C56" s="18">
        <v>51</v>
      </c>
      <c r="D56" s="21" t="s">
        <v>106</v>
      </c>
      <c r="E56" s="1" t="s">
        <v>107</v>
      </c>
      <c r="F56" s="1" t="s">
        <v>108</v>
      </c>
      <c r="G56" s="1" t="s">
        <v>631</v>
      </c>
      <c r="H56" s="1" t="s">
        <v>109</v>
      </c>
      <c r="I56" s="4" t="s">
        <v>634</v>
      </c>
      <c r="J56" s="1">
        <v>200</v>
      </c>
      <c r="K56" s="1"/>
      <c r="L56" s="1">
        <v>1</v>
      </c>
      <c r="M56" s="1">
        <f t="shared" si="0"/>
        <v>200</v>
      </c>
      <c r="N56" s="1" t="s">
        <v>72</v>
      </c>
      <c r="O56" s="1" t="s">
        <v>110</v>
      </c>
      <c r="P56" s="1" t="s">
        <v>364</v>
      </c>
      <c r="Q56" s="1" t="s">
        <v>112</v>
      </c>
      <c r="R56" s="1" t="s">
        <v>13</v>
      </c>
      <c r="S56" s="1" t="s">
        <v>113</v>
      </c>
      <c r="T56" s="1" t="s">
        <v>365</v>
      </c>
      <c r="U56" s="1" t="s">
        <v>94</v>
      </c>
      <c r="V56" s="1" t="s">
        <v>18</v>
      </c>
    </row>
    <row r="57" spans="1:22">
      <c r="A57" s="16" t="s">
        <v>644</v>
      </c>
      <c r="B57" s="16">
        <v>1</v>
      </c>
      <c r="C57" s="18">
        <v>52</v>
      </c>
      <c r="D57" s="21" t="s">
        <v>366</v>
      </c>
      <c r="E57" s="1" t="s">
        <v>107</v>
      </c>
      <c r="F57" s="1" t="s">
        <v>367</v>
      </c>
      <c r="G57" s="1" t="s">
        <v>631</v>
      </c>
      <c r="H57" s="1" t="s">
        <v>368</v>
      </c>
      <c r="I57" s="4" t="s">
        <v>634</v>
      </c>
      <c r="J57" s="1">
        <v>200</v>
      </c>
      <c r="K57" s="1"/>
      <c r="L57" s="1">
        <v>2</v>
      </c>
      <c r="M57" s="1">
        <f t="shared" si="0"/>
        <v>400</v>
      </c>
      <c r="N57" s="1" t="s">
        <v>72</v>
      </c>
      <c r="O57" s="1" t="s">
        <v>369</v>
      </c>
      <c r="P57" s="1" t="s">
        <v>370</v>
      </c>
      <c r="Q57" s="1" t="s">
        <v>366</v>
      </c>
      <c r="R57" s="1" t="s">
        <v>336</v>
      </c>
      <c r="S57" s="1" t="s">
        <v>121</v>
      </c>
      <c r="T57" s="1" t="s">
        <v>371</v>
      </c>
      <c r="U57" s="1" t="s">
        <v>16</v>
      </c>
      <c r="V57" s="1" t="s">
        <v>18</v>
      </c>
    </row>
    <row r="58" spans="1:22">
      <c r="A58" s="16" t="s">
        <v>644</v>
      </c>
      <c r="B58" s="16">
        <v>1</v>
      </c>
      <c r="C58" s="18">
        <v>53</v>
      </c>
      <c r="D58" s="21" t="s">
        <v>573</v>
      </c>
      <c r="E58" s="1" t="s">
        <v>107</v>
      </c>
      <c r="F58" s="1" t="s">
        <v>372</v>
      </c>
      <c r="G58" s="1" t="s">
        <v>631</v>
      </c>
      <c r="H58" s="1" t="s">
        <v>574</v>
      </c>
      <c r="I58" s="4" t="s">
        <v>634</v>
      </c>
      <c r="J58" s="1">
        <v>200</v>
      </c>
      <c r="K58" s="1"/>
      <c r="L58" s="1">
        <v>2</v>
      </c>
      <c r="M58" s="1">
        <f t="shared" si="0"/>
        <v>400</v>
      </c>
      <c r="N58" s="1" t="s">
        <v>72</v>
      </c>
      <c r="O58" s="1" t="s">
        <v>575</v>
      </c>
      <c r="P58" s="1" t="s">
        <v>373</v>
      </c>
      <c r="Q58" s="1" t="s">
        <v>575</v>
      </c>
      <c r="R58" s="1" t="s">
        <v>336</v>
      </c>
      <c r="S58" s="1" t="s">
        <v>121</v>
      </c>
      <c r="T58" s="1" t="s">
        <v>375</v>
      </c>
      <c r="U58" s="1" t="s">
        <v>16</v>
      </c>
      <c r="V58" s="1" t="s">
        <v>18</v>
      </c>
    </row>
    <row r="59" spans="1:22">
      <c r="A59" s="16" t="s">
        <v>644</v>
      </c>
      <c r="B59" s="16">
        <v>1</v>
      </c>
      <c r="C59" s="18">
        <v>54</v>
      </c>
      <c r="D59" s="21" t="s">
        <v>376</v>
      </c>
      <c r="E59" s="1" t="s">
        <v>107</v>
      </c>
      <c r="F59" s="1" t="s">
        <v>377</v>
      </c>
      <c r="G59" s="1" t="s">
        <v>631</v>
      </c>
      <c r="H59" s="1" t="s">
        <v>378</v>
      </c>
      <c r="I59" s="4" t="s">
        <v>634</v>
      </c>
      <c r="J59" s="1">
        <v>200</v>
      </c>
      <c r="K59" s="1"/>
      <c r="L59" s="1">
        <v>3</v>
      </c>
      <c r="M59" s="1">
        <f t="shared" si="0"/>
        <v>600</v>
      </c>
      <c r="N59" s="1" t="s">
        <v>72</v>
      </c>
      <c r="O59" s="1" t="s">
        <v>379</v>
      </c>
      <c r="P59" s="1" t="s">
        <v>380</v>
      </c>
      <c r="Q59" s="1" t="s">
        <v>381</v>
      </c>
      <c r="R59" s="1" t="s">
        <v>336</v>
      </c>
      <c r="S59" s="1" t="s">
        <v>121</v>
      </c>
      <c r="T59" s="1" t="s">
        <v>382</v>
      </c>
      <c r="U59" s="1" t="s">
        <v>16</v>
      </c>
      <c r="V59" s="1" t="s">
        <v>18</v>
      </c>
    </row>
    <row r="60" spans="1:22">
      <c r="A60" s="16" t="s">
        <v>644</v>
      </c>
      <c r="B60" s="16">
        <v>1</v>
      </c>
      <c r="C60" s="18">
        <v>55</v>
      </c>
      <c r="D60" s="21" t="s">
        <v>383</v>
      </c>
      <c r="E60" s="1" t="s">
        <v>107</v>
      </c>
      <c r="F60" s="1" t="s">
        <v>384</v>
      </c>
      <c r="G60" s="1" t="s">
        <v>631</v>
      </c>
      <c r="H60" s="1" t="s">
        <v>385</v>
      </c>
      <c r="I60" s="4" t="s">
        <v>634</v>
      </c>
      <c r="J60" s="1">
        <v>200</v>
      </c>
      <c r="K60" s="1"/>
      <c r="L60" s="1">
        <v>1</v>
      </c>
      <c r="M60" s="1">
        <f t="shared" si="0"/>
        <v>200</v>
      </c>
      <c r="N60" s="1" t="s">
        <v>72</v>
      </c>
      <c r="O60" s="1" t="s">
        <v>386</v>
      </c>
      <c r="P60" s="1" t="s">
        <v>387</v>
      </c>
      <c r="Q60" s="1" t="s">
        <v>388</v>
      </c>
      <c r="R60" s="1" t="s">
        <v>13</v>
      </c>
      <c r="S60" s="1" t="s">
        <v>389</v>
      </c>
      <c r="T60" s="1" t="s">
        <v>390</v>
      </c>
      <c r="U60" s="1" t="s">
        <v>94</v>
      </c>
      <c r="V60" s="1" t="s">
        <v>18</v>
      </c>
    </row>
    <row r="61" spans="1:22">
      <c r="A61" s="16" t="s">
        <v>644</v>
      </c>
      <c r="B61" s="16">
        <v>1</v>
      </c>
      <c r="C61" s="18">
        <v>56</v>
      </c>
      <c r="D61" s="21" t="s">
        <v>391</v>
      </c>
      <c r="E61" s="1" t="s">
        <v>107</v>
      </c>
      <c r="F61" s="1" t="s">
        <v>392</v>
      </c>
      <c r="G61" s="1" t="s">
        <v>631</v>
      </c>
      <c r="H61" s="1" t="s">
        <v>393</v>
      </c>
      <c r="I61" s="4" t="s">
        <v>634</v>
      </c>
      <c r="J61" s="1">
        <v>200</v>
      </c>
      <c r="K61" s="1"/>
      <c r="L61" s="1">
        <v>1</v>
      </c>
      <c r="M61" s="1">
        <f t="shared" si="0"/>
        <v>200</v>
      </c>
      <c r="N61" s="1" t="s">
        <v>72</v>
      </c>
      <c r="O61" s="1" t="s">
        <v>394</v>
      </c>
      <c r="P61" s="1" t="s">
        <v>395</v>
      </c>
      <c r="Q61" s="1" t="s">
        <v>396</v>
      </c>
      <c r="R61" s="1" t="s">
        <v>336</v>
      </c>
      <c r="S61" s="1" t="s">
        <v>397</v>
      </c>
      <c r="T61" s="1" t="s">
        <v>398</v>
      </c>
      <c r="U61" s="1" t="s">
        <v>16</v>
      </c>
      <c r="V61" s="1" t="s">
        <v>18</v>
      </c>
    </row>
    <row r="62" spans="1:22">
      <c r="A62" s="16" t="s">
        <v>644</v>
      </c>
      <c r="B62" s="16">
        <v>1</v>
      </c>
      <c r="C62" s="18">
        <v>57</v>
      </c>
      <c r="D62" s="21" t="s">
        <v>576</v>
      </c>
      <c r="E62" s="1" t="s">
        <v>107</v>
      </c>
      <c r="F62" s="1" t="s">
        <v>399</v>
      </c>
      <c r="G62" s="1" t="s">
        <v>631</v>
      </c>
      <c r="H62" s="1" t="s">
        <v>577</v>
      </c>
      <c r="I62" s="4" t="s">
        <v>634</v>
      </c>
      <c r="J62" s="1">
        <v>200</v>
      </c>
      <c r="K62" s="1"/>
      <c r="L62" s="1">
        <v>4</v>
      </c>
      <c r="M62" s="1">
        <f t="shared" si="0"/>
        <v>800</v>
      </c>
      <c r="N62" s="1" t="s">
        <v>72</v>
      </c>
      <c r="O62" s="1" t="s">
        <v>578</v>
      </c>
      <c r="P62" s="1" t="s">
        <v>400</v>
      </c>
      <c r="Q62" s="1" t="s">
        <v>578</v>
      </c>
      <c r="R62" s="1" t="s">
        <v>336</v>
      </c>
      <c r="S62" s="1" t="s">
        <v>121</v>
      </c>
      <c r="T62" s="1" t="s">
        <v>401</v>
      </c>
      <c r="U62" s="1" t="s">
        <v>16</v>
      </c>
      <c r="V62" s="1" t="s">
        <v>18</v>
      </c>
    </row>
    <row r="63" spans="1:22">
      <c r="A63" s="16" t="s">
        <v>644</v>
      </c>
      <c r="B63" s="16">
        <v>1</v>
      </c>
      <c r="C63" s="18">
        <v>58</v>
      </c>
      <c r="D63" s="21" t="s">
        <v>402</v>
      </c>
      <c r="E63" s="1" t="s">
        <v>107</v>
      </c>
      <c r="F63" s="1" t="s">
        <v>403</v>
      </c>
      <c r="G63" s="1" t="s">
        <v>631</v>
      </c>
      <c r="H63" s="1" t="s">
        <v>404</v>
      </c>
      <c r="I63" s="4" t="s">
        <v>634</v>
      </c>
      <c r="J63" s="1">
        <v>200</v>
      </c>
      <c r="K63" s="1"/>
      <c r="L63" s="1">
        <v>3</v>
      </c>
      <c r="M63" s="1">
        <f t="shared" si="0"/>
        <v>600</v>
      </c>
      <c r="N63" s="1" t="s">
        <v>10</v>
      </c>
      <c r="O63" s="1" t="s">
        <v>405</v>
      </c>
      <c r="P63" s="1" t="s">
        <v>406</v>
      </c>
      <c r="Q63" s="1" t="s">
        <v>405</v>
      </c>
      <c r="R63" s="1" t="s">
        <v>336</v>
      </c>
      <c r="S63" s="1" t="s">
        <v>389</v>
      </c>
      <c r="T63" s="1" t="s">
        <v>407</v>
      </c>
      <c r="U63" s="1" t="s">
        <v>16</v>
      </c>
      <c r="V63" s="1" t="s">
        <v>18</v>
      </c>
    </row>
    <row r="64" spans="1:22">
      <c r="A64" s="16" t="s">
        <v>644</v>
      </c>
      <c r="B64" s="16">
        <v>1</v>
      </c>
      <c r="C64" s="18">
        <v>59</v>
      </c>
      <c r="D64" s="21" t="s">
        <v>408</v>
      </c>
      <c r="E64" s="1" t="s">
        <v>107</v>
      </c>
      <c r="F64" s="1" t="s">
        <v>100</v>
      </c>
      <c r="G64" s="1" t="s">
        <v>631</v>
      </c>
      <c r="H64" s="1" t="s">
        <v>409</v>
      </c>
      <c r="I64" s="4" t="s">
        <v>634</v>
      </c>
      <c r="J64" s="1">
        <v>200</v>
      </c>
      <c r="K64" s="1"/>
      <c r="L64" s="1">
        <v>27</v>
      </c>
      <c r="M64" s="1">
        <f t="shared" si="0"/>
        <v>5400</v>
      </c>
      <c r="N64" s="1" t="s">
        <v>72</v>
      </c>
      <c r="O64" s="1" t="s">
        <v>410</v>
      </c>
      <c r="P64" s="1" t="s">
        <v>411</v>
      </c>
      <c r="Q64" s="1" t="s">
        <v>412</v>
      </c>
      <c r="R64" s="1" t="s">
        <v>336</v>
      </c>
      <c r="S64" s="1" t="s">
        <v>413</v>
      </c>
      <c r="T64" s="1" t="s">
        <v>414</v>
      </c>
      <c r="U64" s="1" t="s">
        <v>16</v>
      </c>
      <c r="V64" s="1" t="s">
        <v>18</v>
      </c>
    </row>
    <row r="65" spans="1:22">
      <c r="A65" s="16" t="s">
        <v>644</v>
      </c>
      <c r="B65" s="16">
        <v>1</v>
      </c>
      <c r="C65" s="18">
        <v>60</v>
      </c>
      <c r="D65" s="21" t="s">
        <v>415</v>
      </c>
      <c r="E65" s="1" t="s">
        <v>107</v>
      </c>
      <c r="F65" s="1" t="s">
        <v>416</v>
      </c>
      <c r="G65" s="1" t="s">
        <v>631</v>
      </c>
      <c r="H65" s="1" t="s">
        <v>417</v>
      </c>
      <c r="I65" s="4" t="s">
        <v>634</v>
      </c>
      <c r="J65" s="1">
        <v>200</v>
      </c>
      <c r="K65" s="1"/>
      <c r="L65" s="1">
        <v>1</v>
      </c>
      <c r="M65" s="1">
        <f t="shared" si="0"/>
        <v>200</v>
      </c>
      <c r="N65" s="1" t="s">
        <v>72</v>
      </c>
      <c r="O65" s="1" t="s">
        <v>418</v>
      </c>
      <c r="P65" s="1" t="s">
        <v>419</v>
      </c>
      <c r="Q65" s="1" t="s">
        <v>420</v>
      </c>
      <c r="R65" s="1" t="s">
        <v>13</v>
      </c>
      <c r="S65" s="1" t="s">
        <v>121</v>
      </c>
      <c r="T65" s="1" t="s">
        <v>421</v>
      </c>
      <c r="U65" s="1" t="s">
        <v>94</v>
      </c>
      <c r="V65" s="1" t="s">
        <v>18</v>
      </c>
    </row>
    <row r="66" spans="1:22">
      <c r="A66" s="16" t="s">
        <v>644</v>
      </c>
      <c r="B66" s="16">
        <v>1</v>
      </c>
      <c r="C66" s="18">
        <v>61</v>
      </c>
      <c r="D66" s="21" t="s">
        <v>579</v>
      </c>
      <c r="E66" s="1" t="s">
        <v>107</v>
      </c>
      <c r="F66" s="1" t="s">
        <v>422</v>
      </c>
      <c r="G66" s="1" t="s">
        <v>631</v>
      </c>
      <c r="H66" s="1" t="s">
        <v>580</v>
      </c>
      <c r="I66" s="4" t="s">
        <v>634</v>
      </c>
      <c r="J66" s="1">
        <v>200</v>
      </c>
      <c r="K66" s="1"/>
      <c r="L66" s="1">
        <v>1</v>
      </c>
      <c r="M66" s="1">
        <f t="shared" si="0"/>
        <v>200</v>
      </c>
      <c r="N66" s="1" t="s">
        <v>72</v>
      </c>
      <c r="O66" s="1" t="s">
        <v>581</v>
      </c>
      <c r="P66" s="1" t="s">
        <v>423</v>
      </c>
      <c r="Q66" s="1" t="s">
        <v>581</v>
      </c>
      <c r="R66" s="1" t="s">
        <v>336</v>
      </c>
      <c r="S66" s="1" t="s">
        <v>121</v>
      </c>
      <c r="T66" s="1" t="s">
        <v>424</v>
      </c>
      <c r="U66" s="1" t="s">
        <v>16</v>
      </c>
      <c r="V66" s="1" t="s">
        <v>18</v>
      </c>
    </row>
    <row r="67" spans="1:22">
      <c r="A67" s="16" t="s">
        <v>644</v>
      </c>
      <c r="B67" s="16">
        <v>1</v>
      </c>
      <c r="C67" s="18">
        <v>62</v>
      </c>
      <c r="D67" s="21" t="s">
        <v>425</v>
      </c>
      <c r="E67" s="1" t="s">
        <v>99</v>
      </c>
      <c r="F67" s="1" t="s">
        <v>426</v>
      </c>
      <c r="G67" s="1" t="s">
        <v>631</v>
      </c>
      <c r="H67" s="1" t="s">
        <v>427</v>
      </c>
      <c r="I67" s="4" t="s">
        <v>634</v>
      </c>
      <c r="J67" s="1">
        <v>200</v>
      </c>
      <c r="K67" s="1"/>
      <c r="L67" s="1">
        <v>1</v>
      </c>
      <c r="M67" s="1">
        <f t="shared" si="0"/>
        <v>200</v>
      </c>
      <c r="N67" s="1" t="s">
        <v>10</v>
      </c>
      <c r="O67" s="1" t="s">
        <v>428</v>
      </c>
      <c r="P67" s="1" t="s">
        <v>429</v>
      </c>
      <c r="Q67" s="1" t="s">
        <v>428</v>
      </c>
      <c r="R67" s="1" t="s">
        <v>430</v>
      </c>
      <c r="S67" s="1" t="s">
        <v>431</v>
      </c>
      <c r="T67" s="1" t="s">
        <v>432</v>
      </c>
      <c r="U67" s="1" t="s">
        <v>16</v>
      </c>
      <c r="V67" s="1" t="s">
        <v>18</v>
      </c>
    </row>
    <row r="68" spans="1:22">
      <c r="A68" s="16" t="s">
        <v>644</v>
      </c>
      <c r="B68" s="16">
        <v>1</v>
      </c>
      <c r="C68" s="18">
        <v>63</v>
      </c>
      <c r="D68" s="21" t="s">
        <v>433</v>
      </c>
      <c r="E68" s="1" t="s">
        <v>107</v>
      </c>
      <c r="F68" s="1" t="s">
        <v>434</v>
      </c>
      <c r="G68" s="1" t="s">
        <v>631</v>
      </c>
      <c r="H68" s="1" t="s">
        <v>435</v>
      </c>
      <c r="I68" s="4" t="s">
        <v>634</v>
      </c>
      <c r="J68" s="1">
        <v>200</v>
      </c>
      <c r="K68" s="1"/>
      <c r="L68" s="1">
        <v>1</v>
      </c>
      <c r="M68" s="1">
        <f t="shared" si="0"/>
        <v>200</v>
      </c>
      <c r="N68" s="1" t="s">
        <v>10</v>
      </c>
      <c r="O68" s="1" t="s">
        <v>436</v>
      </c>
      <c r="P68" s="1" t="s">
        <v>437</v>
      </c>
      <c r="Q68" s="1" t="s">
        <v>436</v>
      </c>
      <c r="R68" s="1" t="s">
        <v>13</v>
      </c>
      <c r="S68" s="1" t="s">
        <v>389</v>
      </c>
      <c r="T68" s="1" t="s">
        <v>438</v>
      </c>
      <c r="U68" s="1" t="s">
        <v>94</v>
      </c>
      <c r="V68" s="1" t="s">
        <v>18</v>
      </c>
    </row>
    <row r="69" spans="1:22">
      <c r="A69" s="16" t="s">
        <v>644</v>
      </c>
      <c r="B69" s="16">
        <v>1</v>
      </c>
      <c r="C69" s="18">
        <v>64</v>
      </c>
      <c r="D69" s="21" t="s">
        <v>439</v>
      </c>
      <c r="E69" s="1" t="s">
        <v>99</v>
      </c>
      <c r="F69" s="1" t="s">
        <v>440</v>
      </c>
      <c r="G69" s="1" t="s">
        <v>631</v>
      </c>
      <c r="H69" s="1" t="s">
        <v>441</v>
      </c>
      <c r="I69" s="4" t="s">
        <v>634</v>
      </c>
      <c r="J69" s="1">
        <v>200</v>
      </c>
      <c r="K69" s="1"/>
      <c r="L69" s="1">
        <v>7</v>
      </c>
      <c r="M69" s="1">
        <f t="shared" si="0"/>
        <v>1400</v>
      </c>
      <c r="N69" s="1" t="s">
        <v>10</v>
      </c>
      <c r="O69" s="1" t="s">
        <v>442</v>
      </c>
      <c r="P69" s="1" t="s">
        <v>443</v>
      </c>
      <c r="Q69" s="1" t="s">
        <v>442</v>
      </c>
      <c r="R69" s="1" t="s">
        <v>444</v>
      </c>
      <c r="S69" s="1" t="s">
        <v>445</v>
      </c>
      <c r="T69" s="1" t="s">
        <v>446</v>
      </c>
      <c r="U69" s="1" t="s">
        <v>16</v>
      </c>
      <c r="V69" s="1" t="s">
        <v>18</v>
      </c>
    </row>
    <row r="70" spans="1:22">
      <c r="A70" s="16" t="s">
        <v>644</v>
      </c>
      <c r="B70" s="16">
        <v>1</v>
      </c>
      <c r="C70" s="18">
        <v>65</v>
      </c>
      <c r="D70" s="21" t="s">
        <v>447</v>
      </c>
      <c r="E70" s="1" t="s">
        <v>99</v>
      </c>
      <c r="F70" s="1" t="s">
        <v>448</v>
      </c>
      <c r="G70" s="1" t="s">
        <v>631</v>
      </c>
      <c r="H70" s="1" t="s">
        <v>449</v>
      </c>
      <c r="I70" s="4" t="s">
        <v>634</v>
      </c>
      <c r="J70" s="1">
        <v>200</v>
      </c>
      <c r="K70" s="1"/>
      <c r="L70" s="1">
        <v>3</v>
      </c>
      <c r="M70" s="1">
        <f t="shared" si="0"/>
        <v>600</v>
      </c>
      <c r="N70" s="1" t="s">
        <v>10</v>
      </c>
      <c r="O70" s="1" t="s">
        <v>450</v>
      </c>
      <c r="P70" s="1" t="s">
        <v>451</v>
      </c>
      <c r="Q70" s="1" t="s">
        <v>450</v>
      </c>
      <c r="R70" s="1" t="s">
        <v>452</v>
      </c>
      <c r="S70" s="1" t="s">
        <v>453</v>
      </c>
      <c r="T70" s="1" t="s">
        <v>454</v>
      </c>
      <c r="U70" s="1" t="s">
        <v>16</v>
      </c>
      <c r="V70" s="1" t="s">
        <v>18</v>
      </c>
    </row>
    <row r="71" spans="1:22">
      <c r="A71" s="16" t="s">
        <v>644</v>
      </c>
      <c r="B71" s="16">
        <v>1</v>
      </c>
      <c r="C71" s="18">
        <v>66</v>
      </c>
      <c r="D71" s="21" t="s">
        <v>455</v>
      </c>
      <c r="E71" s="1" t="s">
        <v>456</v>
      </c>
      <c r="F71" s="1" t="s">
        <v>457</v>
      </c>
      <c r="G71" s="1" t="s">
        <v>631</v>
      </c>
      <c r="H71" s="1" t="s">
        <v>458</v>
      </c>
      <c r="I71" s="4" t="s">
        <v>634</v>
      </c>
      <c r="J71" s="1">
        <v>200</v>
      </c>
      <c r="K71" s="1"/>
      <c r="L71" s="1">
        <v>1</v>
      </c>
      <c r="M71" s="1">
        <v>200</v>
      </c>
      <c r="N71" s="1" t="s">
        <v>72</v>
      </c>
      <c r="O71" s="1" t="s">
        <v>459</v>
      </c>
      <c r="P71" s="1" t="s">
        <v>460</v>
      </c>
      <c r="Q71" s="1" t="s">
        <v>461</v>
      </c>
      <c r="R71" s="1" t="s">
        <v>430</v>
      </c>
      <c r="S71" s="1" t="s">
        <v>462</v>
      </c>
      <c r="T71" s="1" t="s">
        <v>463</v>
      </c>
      <c r="U71" s="1" t="s">
        <v>16</v>
      </c>
      <c r="V71" s="1" t="s">
        <v>18</v>
      </c>
    </row>
    <row r="72" spans="1:22">
      <c r="A72" s="16" t="s">
        <v>644</v>
      </c>
      <c r="B72" s="16">
        <v>1</v>
      </c>
      <c r="C72" s="18">
        <v>67</v>
      </c>
      <c r="D72" s="21" t="s">
        <v>464</v>
      </c>
      <c r="E72" s="1" t="s">
        <v>7</v>
      </c>
      <c r="F72" s="1" t="s">
        <v>465</v>
      </c>
      <c r="G72" s="1" t="s">
        <v>631</v>
      </c>
      <c r="H72" s="1" t="s">
        <v>466</v>
      </c>
      <c r="I72" s="4" t="s">
        <v>634</v>
      </c>
      <c r="J72" s="1">
        <v>200</v>
      </c>
      <c r="K72" s="1"/>
      <c r="L72" s="1">
        <v>1</v>
      </c>
      <c r="M72" s="1">
        <v>200</v>
      </c>
      <c r="N72" s="1" t="s">
        <v>72</v>
      </c>
      <c r="O72" s="1" t="s">
        <v>467</v>
      </c>
      <c r="P72" s="1" t="s">
        <v>468</v>
      </c>
      <c r="Q72" s="1" t="s">
        <v>469</v>
      </c>
      <c r="R72" s="1" t="s">
        <v>13</v>
      </c>
      <c r="S72" s="1" t="s">
        <v>470</v>
      </c>
      <c r="T72" s="1" t="s">
        <v>471</v>
      </c>
      <c r="U72" s="1" t="s">
        <v>94</v>
      </c>
      <c r="V72" s="1" t="s">
        <v>18</v>
      </c>
    </row>
    <row r="73" spans="1:22">
      <c r="A73" s="16" t="s">
        <v>644</v>
      </c>
      <c r="B73" s="16">
        <v>1</v>
      </c>
      <c r="C73" s="18">
        <v>68</v>
      </c>
      <c r="D73" s="26">
        <v>434153017835</v>
      </c>
      <c r="E73" s="1" t="s">
        <v>473</v>
      </c>
      <c r="F73" s="1" t="s">
        <v>474</v>
      </c>
      <c r="G73" s="1" t="s">
        <v>631</v>
      </c>
      <c r="H73" s="1" t="s">
        <v>475</v>
      </c>
      <c r="I73" s="4" t="s">
        <v>634</v>
      </c>
      <c r="J73" s="1">
        <v>200</v>
      </c>
      <c r="K73" s="1"/>
      <c r="L73" s="1">
        <v>1</v>
      </c>
      <c r="M73" s="1">
        <v>200</v>
      </c>
      <c r="N73" s="1" t="s">
        <v>72</v>
      </c>
      <c r="O73" s="1" t="s">
        <v>476</v>
      </c>
      <c r="P73" s="1" t="s">
        <v>477</v>
      </c>
      <c r="Q73" s="1" t="s">
        <v>472</v>
      </c>
      <c r="R73" s="1" t="s">
        <v>478</v>
      </c>
      <c r="S73" s="1" t="s">
        <v>479</v>
      </c>
      <c r="T73" s="1" t="s">
        <v>480</v>
      </c>
      <c r="U73" s="1" t="s">
        <v>94</v>
      </c>
      <c r="V73" s="1" t="s">
        <v>18</v>
      </c>
    </row>
    <row r="74" spans="1:22">
      <c r="A74" s="16" t="s">
        <v>644</v>
      </c>
      <c r="B74" s="16">
        <v>1</v>
      </c>
      <c r="C74" s="18">
        <v>69</v>
      </c>
      <c r="D74" s="21" t="s">
        <v>481</v>
      </c>
      <c r="E74" s="1" t="s">
        <v>107</v>
      </c>
      <c r="F74" s="1" t="s">
        <v>482</v>
      </c>
      <c r="G74" s="1" t="s">
        <v>631</v>
      </c>
      <c r="H74" s="1" t="s">
        <v>483</v>
      </c>
      <c r="I74" s="4" t="s">
        <v>634</v>
      </c>
      <c r="J74" s="1">
        <v>200</v>
      </c>
      <c r="K74" s="1"/>
      <c r="L74" s="1">
        <v>1</v>
      </c>
      <c r="M74" s="1">
        <v>200</v>
      </c>
      <c r="N74" s="1" t="s">
        <v>72</v>
      </c>
      <c r="O74" s="1" t="s">
        <v>484</v>
      </c>
      <c r="P74" s="1" t="s">
        <v>485</v>
      </c>
      <c r="Q74" s="1" t="s">
        <v>481</v>
      </c>
      <c r="R74" s="1" t="s">
        <v>82</v>
      </c>
      <c r="S74" s="1" t="s">
        <v>486</v>
      </c>
      <c r="T74" s="1" t="s">
        <v>487</v>
      </c>
      <c r="U74" s="1" t="s">
        <v>94</v>
      </c>
      <c r="V74" s="1" t="s">
        <v>18</v>
      </c>
    </row>
    <row r="75" spans="1:22">
      <c r="A75" s="16" t="s">
        <v>644</v>
      </c>
      <c r="B75" s="16">
        <v>1</v>
      </c>
      <c r="C75" s="18">
        <v>70</v>
      </c>
      <c r="D75" s="21" t="s">
        <v>489</v>
      </c>
      <c r="E75" s="1" t="s">
        <v>20</v>
      </c>
      <c r="F75" s="1" t="s">
        <v>488</v>
      </c>
      <c r="G75" s="4" t="s">
        <v>632</v>
      </c>
      <c r="H75" s="1" t="s">
        <v>17</v>
      </c>
      <c r="I75" s="4" t="s">
        <v>634</v>
      </c>
      <c r="J75" s="1">
        <v>200</v>
      </c>
      <c r="K75" s="1"/>
      <c r="L75" s="1">
        <v>1</v>
      </c>
      <c r="M75" s="1">
        <v>200</v>
      </c>
      <c r="N75" s="1"/>
      <c r="O75" t="s">
        <v>617</v>
      </c>
      <c r="P75" s="1" t="s">
        <v>488</v>
      </c>
      <c r="Q75" s="1" t="s">
        <v>489</v>
      </c>
      <c r="R75" s="1" t="s">
        <v>16</v>
      </c>
      <c r="S75" s="1" t="s">
        <v>617</v>
      </c>
      <c r="T75" s="1" t="s">
        <v>27</v>
      </c>
      <c r="U75" s="1"/>
      <c r="V75" s="1" t="s">
        <v>17</v>
      </c>
    </row>
    <row r="76" spans="1:22">
      <c r="A76" s="16" t="s">
        <v>644</v>
      </c>
      <c r="B76" s="16">
        <v>1</v>
      </c>
      <c r="C76" s="18">
        <v>71</v>
      </c>
      <c r="D76" s="33" t="s">
        <v>646</v>
      </c>
      <c r="E76" s="1" t="s">
        <v>20</v>
      </c>
      <c r="F76" s="4" t="s">
        <v>647</v>
      </c>
      <c r="G76" s="1" t="s">
        <v>631</v>
      </c>
      <c r="H76" s="1" t="s">
        <v>490</v>
      </c>
      <c r="I76" s="4" t="s">
        <v>634</v>
      </c>
      <c r="J76" s="1">
        <v>200</v>
      </c>
      <c r="K76" s="1"/>
      <c r="L76" s="1">
        <v>1</v>
      </c>
      <c r="M76" s="1">
        <v>200</v>
      </c>
      <c r="N76" s="1" t="s">
        <v>491</v>
      </c>
      <c r="O76" s="1" t="s">
        <v>492</v>
      </c>
      <c r="P76" s="1" t="s">
        <v>493</v>
      </c>
      <c r="Q76" s="1"/>
      <c r="R76" s="1" t="s">
        <v>494</v>
      </c>
      <c r="S76" s="1"/>
      <c r="T76" s="1" t="s">
        <v>495</v>
      </c>
      <c r="U76" s="1" t="s">
        <v>16</v>
      </c>
      <c r="V76" s="1" t="s">
        <v>18</v>
      </c>
    </row>
    <row r="77" spans="1:22">
      <c r="A77" s="16" t="s">
        <v>644</v>
      </c>
      <c r="B77" s="16">
        <v>1</v>
      </c>
      <c r="C77" s="18">
        <v>72</v>
      </c>
      <c r="D77" s="21" t="s">
        <v>496</v>
      </c>
      <c r="E77" s="1" t="s">
        <v>497</v>
      </c>
      <c r="F77" s="1" t="s">
        <v>498</v>
      </c>
      <c r="G77" s="1" t="s">
        <v>631</v>
      </c>
      <c r="H77" s="1" t="s">
        <v>499</v>
      </c>
      <c r="I77" s="4" t="s">
        <v>634</v>
      </c>
      <c r="J77" s="1">
        <v>200</v>
      </c>
      <c r="K77" s="1"/>
      <c r="L77" s="1">
        <v>1</v>
      </c>
      <c r="M77" s="1">
        <v>200</v>
      </c>
      <c r="N77" s="1" t="s">
        <v>491</v>
      </c>
      <c r="O77" s="1" t="s">
        <v>500</v>
      </c>
      <c r="P77" s="1" t="s">
        <v>501</v>
      </c>
      <c r="Q77" s="1" t="s">
        <v>496</v>
      </c>
      <c r="R77" s="1" t="s">
        <v>158</v>
      </c>
      <c r="S77" s="1" t="s">
        <v>502</v>
      </c>
      <c r="T77" s="1" t="s">
        <v>503</v>
      </c>
      <c r="U77" s="1" t="s">
        <v>16</v>
      </c>
      <c r="V77" s="1" t="s">
        <v>18</v>
      </c>
    </row>
    <row r="78" spans="1:22">
      <c r="A78" s="16" t="s">
        <v>644</v>
      </c>
      <c r="B78" s="16">
        <v>1</v>
      </c>
      <c r="C78" s="18">
        <v>73</v>
      </c>
      <c r="D78" s="21" t="s">
        <v>504</v>
      </c>
      <c r="E78" s="1" t="s">
        <v>20</v>
      </c>
      <c r="F78" s="1" t="s">
        <v>505</v>
      </c>
      <c r="G78" s="1" t="s">
        <v>631</v>
      </c>
      <c r="H78" s="1" t="s">
        <v>490</v>
      </c>
      <c r="I78" s="4" t="s">
        <v>634</v>
      </c>
      <c r="J78" s="1">
        <v>200</v>
      </c>
      <c r="K78" s="1"/>
      <c r="L78" s="1">
        <v>1</v>
      </c>
      <c r="M78" s="1">
        <v>200</v>
      </c>
      <c r="N78" s="1" t="s">
        <v>491</v>
      </c>
      <c r="O78" s="1" t="s">
        <v>506</v>
      </c>
      <c r="P78" s="1" t="s">
        <v>507</v>
      </c>
      <c r="Q78" s="1" t="s">
        <v>504</v>
      </c>
      <c r="R78" s="1" t="s">
        <v>494</v>
      </c>
      <c r="S78" s="1" t="s">
        <v>508</v>
      </c>
      <c r="T78" s="1" t="s">
        <v>509</v>
      </c>
      <c r="U78" s="1" t="s">
        <v>16</v>
      </c>
      <c r="V78" s="1" t="s">
        <v>18</v>
      </c>
    </row>
    <row r="79" spans="1:22">
      <c r="A79" s="16" t="s">
        <v>644</v>
      </c>
      <c r="B79" s="16">
        <v>1</v>
      </c>
      <c r="C79" s="18">
        <v>74</v>
      </c>
      <c r="D79" s="21" t="s">
        <v>510</v>
      </c>
      <c r="E79" s="1" t="s">
        <v>20</v>
      </c>
      <c r="F79" s="1" t="s">
        <v>511</v>
      </c>
      <c r="G79" s="1" t="s">
        <v>631</v>
      </c>
      <c r="H79" s="1" t="s">
        <v>490</v>
      </c>
      <c r="I79" s="4" t="s">
        <v>634</v>
      </c>
      <c r="J79" s="1">
        <v>200</v>
      </c>
      <c r="K79" s="1"/>
      <c r="L79" s="1">
        <v>2</v>
      </c>
      <c r="M79" s="1">
        <v>400</v>
      </c>
      <c r="N79" s="1" t="s">
        <v>10</v>
      </c>
      <c r="O79" s="1" t="s">
        <v>512</v>
      </c>
      <c r="P79" s="1" t="s">
        <v>513</v>
      </c>
      <c r="Q79" s="1" t="s">
        <v>512</v>
      </c>
      <c r="R79" s="1" t="s">
        <v>514</v>
      </c>
      <c r="S79" s="1" t="s">
        <v>515</v>
      </c>
      <c r="T79" s="1" t="s">
        <v>516</v>
      </c>
      <c r="U79" s="1" t="s">
        <v>16</v>
      </c>
      <c r="V79" s="1" t="s">
        <v>18</v>
      </c>
    </row>
    <row r="80" spans="1:22">
      <c r="A80" s="16" t="s">
        <v>644</v>
      </c>
      <c r="B80" s="16">
        <v>1</v>
      </c>
      <c r="C80" s="18">
        <v>75</v>
      </c>
      <c r="D80" s="21" t="s">
        <v>517</v>
      </c>
      <c r="E80" s="1" t="s">
        <v>20</v>
      </c>
      <c r="F80" s="1" t="s">
        <v>518</v>
      </c>
      <c r="G80" s="1" t="s">
        <v>631</v>
      </c>
      <c r="H80" s="1" t="s">
        <v>519</v>
      </c>
      <c r="I80" s="4" t="s">
        <v>634</v>
      </c>
      <c r="J80" s="1">
        <v>200</v>
      </c>
      <c r="K80" s="1"/>
      <c r="L80" s="1">
        <v>1</v>
      </c>
      <c r="M80" s="1">
        <v>200</v>
      </c>
      <c r="N80" s="1" t="s">
        <v>72</v>
      </c>
      <c r="O80" s="1" t="s">
        <v>520</v>
      </c>
      <c r="P80" s="1" t="s">
        <v>521</v>
      </c>
      <c r="Q80" s="1" t="s">
        <v>522</v>
      </c>
      <c r="R80" s="1" t="s">
        <v>374</v>
      </c>
      <c r="S80" s="1" t="s">
        <v>523</v>
      </c>
      <c r="T80" s="1" t="s">
        <v>524</v>
      </c>
      <c r="U80" s="1" t="s">
        <v>16</v>
      </c>
      <c r="V80" s="1" t="s">
        <v>18</v>
      </c>
    </row>
    <row r="81" spans="1:22">
      <c r="A81" s="16" t="s">
        <v>644</v>
      </c>
      <c r="B81" s="16">
        <v>1</v>
      </c>
      <c r="C81" s="18">
        <v>76</v>
      </c>
      <c r="D81" s="21" t="s">
        <v>525</v>
      </c>
      <c r="E81" s="1" t="s">
        <v>20</v>
      </c>
      <c r="F81" s="1" t="s">
        <v>526</v>
      </c>
      <c r="G81" s="1" t="s">
        <v>631</v>
      </c>
      <c r="H81" s="1" t="s">
        <v>490</v>
      </c>
      <c r="I81" s="4" t="s">
        <v>634</v>
      </c>
      <c r="J81" s="1">
        <v>200</v>
      </c>
      <c r="K81" s="1"/>
      <c r="L81" s="1">
        <v>2</v>
      </c>
      <c r="M81" s="1">
        <v>400</v>
      </c>
      <c r="N81" s="1" t="s">
        <v>72</v>
      </c>
      <c r="O81" s="1" t="s">
        <v>527</v>
      </c>
      <c r="P81" s="1" t="s">
        <v>528</v>
      </c>
      <c r="Q81" s="1" t="s">
        <v>529</v>
      </c>
      <c r="R81" s="1" t="s">
        <v>494</v>
      </c>
      <c r="S81" s="1" t="s">
        <v>530</v>
      </c>
      <c r="T81" s="1" t="s">
        <v>531</v>
      </c>
      <c r="U81" s="1" t="s">
        <v>16</v>
      </c>
      <c r="V81" s="1" t="s">
        <v>18</v>
      </c>
    </row>
    <row r="82" spans="1:22">
      <c r="A82" s="16" t="s">
        <v>644</v>
      </c>
      <c r="B82" s="16">
        <v>1</v>
      </c>
      <c r="C82" s="18">
        <v>77</v>
      </c>
      <c r="D82" s="21" t="s">
        <v>532</v>
      </c>
      <c r="E82" s="1" t="s">
        <v>20</v>
      </c>
      <c r="F82" s="1" t="s">
        <v>533</v>
      </c>
      <c r="G82" s="1" t="s">
        <v>631</v>
      </c>
      <c r="H82" s="1" t="s">
        <v>534</v>
      </c>
      <c r="I82" s="4" t="s">
        <v>634</v>
      </c>
      <c r="J82" s="1">
        <v>200</v>
      </c>
      <c r="K82" s="1"/>
      <c r="L82" s="1">
        <v>1</v>
      </c>
      <c r="M82" s="1">
        <v>200</v>
      </c>
      <c r="N82" s="1" t="s">
        <v>72</v>
      </c>
      <c r="O82" s="1" t="s">
        <v>535</v>
      </c>
      <c r="P82" s="1" t="s">
        <v>536</v>
      </c>
      <c r="Q82" s="1" t="s">
        <v>537</v>
      </c>
      <c r="R82" s="1" t="s">
        <v>538</v>
      </c>
      <c r="S82" s="1" t="s">
        <v>539</v>
      </c>
      <c r="T82" s="1" t="s">
        <v>540</v>
      </c>
      <c r="U82" s="1" t="s">
        <v>16</v>
      </c>
      <c r="V82" s="1" t="s">
        <v>18</v>
      </c>
    </row>
    <row r="83" spans="1:22">
      <c r="A83" s="16" t="s">
        <v>644</v>
      </c>
      <c r="B83" s="16">
        <v>1</v>
      </c>
      <c r="C83" s="18">
        <v>78</v>
      </c>
      <c r="D83" s="21" t="s">
        <v>541</v>
      </c>
      <c r="E83" s="1" t="s">
        <v>542</v>
      </c>
      <c r="F83" s="1" t="s">
        <v>543</v>
      </c>
      <c r="G83" s="1" t="s">
        <v>631</v>
      </c>
      <c r="H83" s="1" t="s">
        <v>544</v>
      </c>
      <c r="I83" s="4" t="s">
        <v>634</v>
      </c>
      <c r="J83" s="1">
        <v>200</v>
      </c>
      <c r="K83" s="1"/>
      <c r="L83" s="1">
        <v>1</v>
      </c>
      <c r="M83" s="1">
        <v>200</v>
      </c>
      <c r="N83" s="1" t="s">
        <v>72</v>
      </c>
      <c r="O83" s="1" t="s">
        <v>545</v>
      </c>
      <c r="P83" s="1" t="s">
        <v>546</v>
      </c>
      <c r="Q83" s="1" t="s">
        <v>541</v>
      </c>
      <c r="R83" s="1" t="s">
        <v>336</v>
      </c>
      <c r="S83" s="1" t="s">
        <v>547</v>
      </c>
      <c r="T83" s="1" t="s">
        <v>548</v>
      </c>
      <c r="U83" s="1" t="s">
        <v>94</v>
      </c>
      <c r="V83" s="1" t="s">
        <v>18</v>
      </c>
    </row>
    <row r="84" spans="1:22">
      <c r="A84" s="16" t="s">
        <v>644</v>
      </c>
      <c r="B84" s="16">
        <v>1</v>
      </c>
      <c r="C84" s="18">
        <v>79</v>
      </c>
      <c r="D84" s="21" t="s">
        <v>549</v>
      </c>
      <c r="E84" s="1" t="s">
        <v>550</v>
      </c>
      <c r="F84" s="1" t="s">
        <v>551</v>
      </c>
      <c r="G84" s="1" t="s">
        <v>631</v>
      </c>
      <c r="H84" t="s">
        <v>552</v>
      </c>
      <c r="I84" t="s">
        <v>634</v>
      </c>
      <c r="J84" s="1">
        <v>200</v>
      </c>
      <c r="K84" s="1"/>
      <c r="L84" s="1">
        <v>1</v>
      </c>
      <c r="M84" s="1">
        <v>200</v>
      </c>
      <c r="N84" s="1" t="s">
        <v>72</v>
      </c>
      <c r="O84" s="1" t="s">
        <v>553</v>
      </c>
      <c r="P84" s="1" t="s">
        <v>554</v>
      </c>
      <c r="Q84" s="1" t="s">
        <v>549</v>
      </c>
      <c r="R84" s="1" t="s">
        <v>305</v>
      </c>
      <c r="S84" s="1" t="s">
        <v>555</v>
      </c>
      <c r="T84" s="1" t="s">
        <v>556</v>
      </c>
      <c r="U84" s="1" t="s">
        <v>16</v>
      </c>
      <c r="V84" s="1" t="s">
        <v>18</v>
      </c>
    </row>
    <row r="85" spans="1:22">
      <c r="A85" s="16" t="s">
        <v>644</v>
      </c>
      <c r="B85" s="16">
        <v>1</v>
      </c>
      <c r="C85" s="18">
        <v>80</v>
      </c>
      <c r="D85" s="21" t="s">
        <v>557</v>
      </c>
      <c r="E85" s="1" t="s">
        <v>558</v>
      </c>
      <c r="F85" s="1" t="s">
        <v>543</v>
      </c>
      <c r="G85" s="1" t="s">
        <v>631</v>
      </c>
      <c r="H85" t="s">
        <v>559</v>
      </c>
      <c r="I85" t="s">
        <v>634</v>
      </c>
      <c r="J85" s="1">
        <v>200</v>
      </c>
      <c r="K85" s="1"/>
      <c r="L85" s="1">
        <v>1</v>
      </c>
      <c r="M85" s="1">
        <v>200</v>
      </c>
      <c r="N85" s="1" t="s">
        <v>72</v>
      </c>
      <c r="O85" s="1" t="s">
        <v>560</v>
      </c>
      <c r="P85" s="1" t="s">
        <v>561</v>
      </c>
      <c r="Q85" s="1" t="s">
        <v>562</v>
      </c>
      <c r="R85" s="1" t="s">
        <v>563</v>
      </c>
      <c r="S85" s="1" t="s">
        <v>564</v>
      </c>
      <c r="T85" s="1" t="s">
        <v>565</v>
      </c>
      <c r="U85" s="1" t="s">
        <v>16</v>
      </c>
      <c r="V85" s="1" t="s">
        <v>18</v>
      </c>
    </row>
    <row r="86" spans="1:22">
      <c r="U86" s="1" t="s">
        <v>16</v>
      </c>
      <c r="V86" s="1" t="s">
        <v>18</v>
      </c>
    </row>
    <row r="87" spans="1:22">
      <c r="A87" s="16" t="s">
        <v>645</v>
      </c>
      <c r="B87" s="16">
        <v>0</v>
      </c>
      <c r="C87" s="18">
        <v>81</v>
      </c>
      <c r="D87" s="21" t="s">
        <v>587</v>
      </c>
      <c r="E87" s="1" t="s">
        <v>585</v>
      </c>
      <c r="F87" s="1" t="s">
        <v>586</v>
      </c>
      <c r="G87" s="1" t="s">
        <v>585</v>
      </c>
      <c r="H87" s="1"/>
      <c r="I87" s="4" t="s">
        <v>634</v>
      </c>
      <c r="J87" s="1">
        <v>200</v>
      </c>
      <c r="K87" s="1"/>
      <c r="L87" s="1">
        <v>1</v>
      </c>
      <c r="M87" s="1">
        <v>200</v>
      </c>
      <c r="N87" s="1"/>
      <c r="O87" s="1" t="s">
        <v>585</v>
      </c>
      <c r="P87" s="1"/>
      <c r="Q87" s="1"/>
      <c r="R87" s="1"/>
      <c r="S87" s="1" t="s">
        <v>588</v>
      </c>
      <c r="T87" s="1" t="s">
        <v>627</v>
      </c>
      <c r="U87" s="1" t="s">
        <v>16</v>
      </c>
      <c r="V87" s="1" t="s">
        <v>616</v>
      </c>
    </row>
    <row r="88" spans="1:22">
      <c r="A88" s="16" t="s">
        <v>645</v>
      </c>
      <c r="B88" s="16">
        <v>1</v>
      </c>
      <c r="C88" s="18">
        <v>84</v>
      </c>
      <c r="D88" s="21">
        <v>37387</v>
      </c>
      <c r="E88" s="1" t="s">
        <v>650</v>
      </c>
      <c r="F88" s="1" t="s">
        <v>648</v>
      </c>
      <c r="G88" s="1" t="s">
        <v>649</v>
      </c>
      <c r="H88" s="1">
        <v>100</v>
      </c>
      <c r="I88" s="4" t="s">
        <v>634</v>
      </c>
      <c r="J88" s="1">
        <v>200</v>
      </c>
      <c r="K88" s="1"/>
      <c r="L88" s="1">
        <v>1</v>
      </c>
      <c r="M88" s="1">
        <v>200</v>
      </c>
      <c r="N88" s="1"/>
      <c r="O88" s="1" t="s">
        <v>608</v>
      </c>
      <c r="P88" s="1"/>
      <c r="Q88" s="1"/>
      <c r="R88" s="1"/>
      <c r="S88" s="1" t="s">
        <v>607</v>
      </c>
      <c r="T88" s="1" t="s">
        <v>624</v>
      </c>
      <c r="U88" s="1" t="s">
        <v>16</v>
      </c>
      <c r="V88" s="1" t="s">
        <v>616</v>
      </c>
    </row>
    <row r="89" spans="1:22">
      <c r="A89" s="16" t="s">
        <v>645</v>
      </c>
      <c r="B89" s="16">
        <v>1</v>
      </c>
      <c r="C89" s="18">
        <v>85</v>
      </c>
      <c r="D89" s="21">
        <v>150150225</v>
      </c>
      <c r="E89" s="1" t="s">
        <v>95</v>
      </c>
      <c r="F89" s="1" t="s">
        <v>613</v>
      </c>
      <c r="G89" s="1" t="s">
        <v>631</v>
      </c>
      <c r="H89" s="1">
        <v>100</v>
      </c>
      <c r="I89" s="4" t="s">
        <v>634</v>
      </c>
      <c r="J89" s="1">
        <v>200</v>
      </c>
      <c r="K89" s="1"/>
      <c r="L89" s="1">
        <v>1</v>
      </c>
      <c r="M89" s="1">
        <v>200</v>
      </c>
      <c r="N89" s="1"/>
      <c r="O89" s="1" t="s">
        <v>614</v>
      </c>
      <c r="P89" s="1"/>
      <c r="Q89" s="1"/>
      <c r="R89" s="1"/>
      <c r="S89" s="1" t="s">
        <v>615</v>
      </c>
      <c r="T89" s="1" t="s">
        <v>623</v>
      </c>
      <c r="U89" s="1" t="s">
        <v>16</v>
      </c>
      <c r="V89" s="1" t="s">
        <v>616</v>
      </c>
    </row>
    <row r="90" spans="1:22">
      <c r="A90" s="28" t="s">
        <v>645</v>
      </c>
      <c r="B90" s="28">
        <v>1</v>
      </c>
      <c r="C90" s="29">
        <v>86</v>
      </c>
      <c r="D90" s="34" t="s">
        <v>662</v>
      </c>
      <c r="E90" s="31" t="s">
        <v>606</v>
      </c>
      <c r="F90" s="31" t="s">
        <v>651</v>
      </c>
      <c r="G90" s="31" t="s">
        <v>633</v>
      </c>
      <c r="H90" s="32">
        <v>0</v>
      </c>
      <c r="I90" s="32" t="s">
        <v>22</v>
      </c>
      <c r="J90" s="1">
        <v>200</v>
      </c>
      <c r="K90" s="1"/>
      <c r="L90" s="1">
        <v>1</v>
      </c>
      <c r="M90" s="1">
        <f>J90*L90</f>
        <v>200</v>
      </c>
      <c r="N90" s="1"/>
      <c r="O90" s="31" t="s">
        <v>633</v>
      </c>
      <c r="P90" s="1"/>
      <c r="Q90" s="1"/>
      <c r="R90" s="1"/>
      <c r="S90" s="1"/>
      <c r="T90" s="1" t="s">
        <v>626</v>
      </c>
      <c r="U90" s="1" t="s">
        <v>16</v>
      </c>
      <c r="V90" s="4" t="s">
        <v>616</v>
      </c>
    </row>
    <row r="91" spans="1:22">
      <c r="A91" s="16" t="s">
        <v>645</v>
      </c>
      <c r="B91" s="16">
        <v>1</v>
      </c>
      <c r="C91" s="18">
        <v>87</v>
      </c>
      <c r="D91" s="21"/>
      <c r="E91" s="1" t="s">
        <v>652</v>
      </c>
      <c r="F91" s="4" t="s">
        <v>667</v>
      </c>
      <c r="G91" s="1" t="s">
        <v>653</v>
      </c>
      <c r="H91" s="1">
        <v>0</v>
      </c>
      <c r="I91" s="4" t="s">
        <v>634</v>
      </c>
      <c r="J91" s="1">
        <v>200</v>
      </c>
      <c r="K91" s="1"/>
      <c r="L91" s="1">
        <v>1</v>
      </c>
      <c r="M91" s="1">
        <f>J91*L91</f>
        <v>200</v>
      </c>
      <c r="N91" s="1"/>
      <c r="O91" s="1" t="s">
        <v>653</v>
      </c>
      <c r="P91" s="1"/>
      <c r="Q91" s="1"/>
      <c r="R91" s="1"/>
      <c r="S91" s="1"/>
      <c r="T91" s="1" t="s">
        <v>663</v>
      </c>
      <c r="U91" s="1" t="s">
        <v>16</v>
      </c>
      <c r="V91" s="4" t="s">
        <v>616</v>
      </c>
    </row>
    <row r="92" spans="1:22">
      <c r="A92" s="16" t="s">
        <v>645</v>
      </c>
      <c r="B92" s="16">
        <v>1</v>
      </c>
      <c r="C92" s="18">
        <v>88</v>
      </c>
      <c r="D92" s="21"/>
      <c r="E92" s="1" t="s">
        <v>652</v>
      </c>
      <c r="F92" s="1" t="s">
        <v>661</v>
      </c>
      <c r="G92" s="1" t="s">
        <v>653</v>
      </c>
      <c r="H92" s="1">
        <v>0</v>
      </c>
      <c r="I92" s="4" t="s">
        <v>634</v>
      </c>
      <c r="J92" s="1">
        <v>200</v>
      </c>
      <c r="K92" s="1"/>
      <c r="L92" s="1">
        <v>1</v>
      </c>
      <c r="M92" s="1">
        <f>J92*L92</f>
        <v>200</v>
      </c>
      <c r="N92" s="1"/>
      <c r="O92" s="1" t="s">
        <v>653</v>
      </c>
      <c r="P92" s="1"/>
      <c r="Q92" s="1"/>
      <c r="R92" s="1"/>
      <c r="S92" s="1"/>
      <c r="T92" s="1" t="s">
        <v>664</v>
      </c>
      <c r="U92" s="1" t="s">
        <v>16</v>
      </c>
      <c r="V92" s="4" t="s">
        <v>616</v>
      </c>
    </row>
    <row r="93" spans="1:22">
      <c r="A93" s="16" t="s">
        <v>645</v>
      </c>
      <c r="B93" s="16">
        <v>1</v>
      </c>
      <c r="C93" s="18">
        <v>89</v>
      </c>
      <c r="D93" s="21"/>
      <c r="E93" s="1"/>
      <c r="F93" s="1" t="s">
        <v>654</v>
      </c>
      <c r="G93" s="1"/>
      <c r="H93" s="1">
        <v>0</v>
      </c>
      <c r="I93" s="4" t="s">
        <v>22</v>
      </c>
      <c r="J93" s="1">
        <v>200</v>
      </c>
      <c r="K93" s="1"/>
      <c r="L93" s="1">
        <v>2</v>
      </c>
      <c r="M93" s="1">
        <f t="shared" ref="M93:M97" si="1">J93*L93</f>
        <v>400</v>
      </c>
      <c r="N93" s="1"/>
      <c r="O93" s="1"/>
      <c r="P93" s="1"/>
      <c r="Q93" s="1"/>
      <c r="R93" s="1"/>
      <c r="S93" s="1"/>
      <c r="T93" s="1" t="s">
        <v>665</v>
      </c>
      <c r="U93" s="1" t="s">
        <v>16</v>
      </c>
      <c r="V93" s="4" t="s">
        <v>616</v>
      </c>
    </row>
    <row r="94" spans="1:22">
      <c r="A94" s="16" t="s">
        <v>645</v>
      </c>
      <c r="B94" s="16">
        <v>1</v>
      </c>
      <c r="C94" s="18">
        <v>90</v>
      </c>
      <c r="D94" s="21"/>
      <c r="E94" s="1"/>
      <c r="F94" s="1" t="s">
        <v>655</v>
      </c>
      <c r="G94" s="1"/>
      <c r="H94" s="1">
        <v>0</v>
      </c>
      <c r="I94" s="4" t="s">
        <v>22</v>
      </c>
      <c r="J94" s="1">
        <v>200</v>
      </c>
      <c r="K94" s="1"/>
      <c r="L94" s="1">
        <v>1</v>
      </c>
      <c r="M94" s="1">
        <f t="shared" si="1"/>
        <v>200</v>
      </c>
      <c r="N94" s="1"/>
      <c r="O94" s="1"/>
      <c r="P94" s="1"/>
      <c r="Q94" s="1"/>
      <c r="R94" s="1"/>
      <c r="S94" s="1"/>
      <c r="T94" s="1" t="s">
        <v>665</v>
      </c>
      <c r="U94" s="1" t="s">
        <v>16</v>
      </c>
      <c r="V94" s="4" t="s">
        <v>616</v>
      </c>
    </row>
    <row r="95" spans="1:22">
      <c r="A95" s="16" t="s">
        <v>645</v>
      </c>
      <c r="B95" s="16">
        <v>1</v>
      </c>
      <c r="C95" s="18">
        <v>91</v>
      </c>
      <c r="D95" s="21"/>
      <c r="E95" s="1"/>
      <c r="F95" s="1" t="s">
        <v>656</v>
      </c>
      <c r="G95" s="1" t="s">
        <v>659</v>
      </c>
      <c r="H95" s="1">
        <v>0</v>
      </c>
      <c r="I95" s="4" t="s">
        <v>22</v>
      </c>
      <c r="J95" s="1">
        <v>200</v>
      </c>
      <c r="K95" s="1"/>
      <c r="L95" s="1">
        <v>1</v>
      </c>
      <c r="M95" s="1">
        <f t="shared" si="1"/>
        <v>200</v>
      </c>
      <c r="N95" s="1"/>
      <c r="O95" s="1" t="s">
        <v>659</v>
      </c>
      <c r="P95" s="1"/>
      <c r="Q95" s="1"/>
      <c r="R95" s="1"/>
      <c r="S95" s="1"/>
      <c r="T95" s="1" t="s">
        <v>665</v>
      </c>
      <c r="U95" s="1" t="s">
        <v>16</v>
      </c>
      <c r="V95" s="4" t="s">
        <v>616</v>
      </c>
    </row>
    <row r="96" spans="1:22">
      <c r="A96" s="16" t="s">
        <v>645</v>
      </c>
      <c r="B96" s="16">
        <v>1</v>
      </c>
      <c r="C96" s="18">
        <v>92</v>
      </c>
      <c r="D96" s="21"/>
      <c r="E96" s="1" t="s">
        <v>660</v>
      </c>
      <c r="F96" s="1" t="s">
        <v>657</v>
      </c>
      <c r="G96" s="1" t="s">
        <v>659</v>
      </c>
      <c r="H96" s="1">
        <v>0</v>
      </c>
      <c r="I96" s="4" t="s">
        <v>22</v>
      </c>
      <c r="J96" s="1">
        <v>200</v>
      </c>
      <c r="K96" s="1"/>
      <c r="L96" s="1">
        <v>1</v>
      </c>
      <c r="M96" s="1">
        <f t="shared" si="1"/>
        <v>200</v>
      </c>
      <c r="N96" s="1"/>
      <c r="O96" s="1" t="s">
        <v>659</v>
      </c>
      <c r="P96" s="1"/>
      <c r="Q96" s="1"/>
      <c r="R96" s="1"/>
      <c r="S96" s="1"/>
      <c r="T96" s="1" t="s">
        <v>665</v>
      </c>
      <c r="U96" s="1" t="s">
        <v>16</v>
      </c>
      <c r="V96" s="4" t="s">
        <v>616</v>
      </c>
    </row>
    <row r="97" spans="1:22">
      <c r="A97" s="16" t="s">
        <v>645</v>
      </c>
      <c r="B97" s="16">
        <v>1</v>
      </c>
      <c r="C97" s="18">
        <v>93</v>
      </c>
      <c r="D97" s="21"/>
      <c r="E97" s="1" t="s">
        <v>660</v>
      </c>
      <c r="F97" s="1" t="s">
        <v>658</v>
      </c>
      <c r="G97" s="1" t="s">
        <v>659</v>
      </c>
      <c r="H97" s="1">
        <v>0</v>
      </c>
      <c r="I97" s="4" t="s">
        <v>22</v>
      </c>
      <c r="J97" s="1">
        <v>200</v>
      </c>
      <c r="K97" s="1"/>
      <c r="L97" s="1">
        <v>1</v>
      </c>
      <c r="M97" s="1">
        <f t="shared" si="1"/>
        <v>200</v>
      </c>
      <c r="N97" s="1"/>
      <c r="O97" s="1" t="s">
        <v>659</v>
      </c>
      <c r="P97" s="1"/>
      <c r="Q97" s="1"/>
      <c r="R97" s="1"/>
      <c r="S97" s="1"/>
      <c r="T97" s="1" t="s">
        <v>666</v>
      </c>
      <c r="U97" s="1" t="s">
        <v>16</v>
      </c>
      <c r="V97" s="4" t="s">
        <v>616</v>
      </c>
    </row>
    <row r="98" spans="1:22">
      <c r="C98" s="18"/>
      <c r="D98" s="21"/>
      <c r="E98" s="1"/>
      <c r="F98" s="1"/>
      <c r="G98" s="1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99"/>
  <sheetViews>
    <sheetView tabSelected="1" zoomScale="70" zoomScaleNormal="70" workbookViewId="0">
      <selection activeCell="H18" sqref="H18"/>
    </sheetView>
  </sheetViews>
  <sheetFormatPr defaultRowHeight="15"/>
  <cols>
    <col min="1" max="1" width="6.42578125" style="16" bestFit="1" customWidth="1"/>
    <col min="2" max="2" width="5.7109375" style="16" bestFit="1" customWidth="1"/>
    <col min="3" max="3" width="6" style="16" bestFit="1" customWidth="1"/>
    <col min="4" max="4" width="27.7109375" style="27" bestFit="1" customWidth="1"/>
    <col min="5" max="5" width="22.85546875" style="38" bestFit="1" customWidth="1"/>
    <col min="6" max="6" width="21.85546875" style="38" bestFit="1" customWidth="1"/>
    <col min="7" max="7" width="29.42578125" style="45" customWidth="1"/>
    <col min="8" max="8" width="35.42578125" bestFit="1" customWidth="1"/>
    <col min="9" max="9" width="82.5703125" bestFit="1" customWidth="1"/>
    <col min="10" max="10" width="21.85546875" bestFit="1" customWidth="1"/>
    <col min="11" max="11" width="10.140625" bestFit="1" customWidth="1"/>
    <col min="12" max="12" width="20.140625" bestFit="1" customWidth="1"/>
    <col min="13" max="13" width="11.140625" bestFit="1" customWidth="1"/>
    <col min="14" max="14" width="10.5703125" bestFit="1" customWidth="1"/>
    <col min="15" max="15" width="8.7109375" bestFit="1" customWidth="1"/>
    <col min="16" max="16" width="12.140625" bestFit="1" customWidth="1"/>
    <col min="17" max="17" width="15.7109375" bestFit="1" customWidth="1"/>
    <col min="18" max="18" width="129.5703125" bestFit="1" customWidth="1"/>
    <col min="19" max="19" width="53.5703125" bestFit="1" customWidth="1"/>
    <col min="20" max="20" width="31.5703125" bestFit="1" customWidth="1"/>
    <col min="21" max="21" width="11.7109375" bestFit="1" customWidth="1"/>
    <col min="22" max="22" width="25.140625" customWidth="1"/>
    <col min="23" max="23" width="71.7109375" bestFit="1" customWidth="1"/>
    <col min="24" max="24" width="32.7109375" bestFit="1" customWidth="1"/>
    <col min="25" max="25" width="22.140625" bestFit="1" customWidth="1"/>
  </cols>
  <sheetData>
    <row r="1" spans="1:25">
      <c r="A1" s="16" t="s">
        <v>640</v>
      </c>
      <c r="B1" s="16" t="s">
        <v>641</v>
      </c>
      <c r="C1" s="17" t="s">
        <v>0</v>
      </c>
      <c r="D1" s="19" t="s">
        <v>592</v>
      </c>
      <c r="E1" s="36" t="s">
        <v>668</v>
      </c>
      <c r="F1" s="36" t="s">
        <v>669</v>
      </c>
      <c r="G1" s="42" t="s">
        <v>670</v>
      </c>
      <c r="H1" s="12" t="s">
        <v>1</v>
      </c>
      <c r="I1" s="12" t="s">
        <v>591</v>
      </c>
      <c r="J1" s="12" t="s">
        <v>630</v>
      </c>
      <c r="K1" s="12" t="s">
        <v>593</v>
      </c>
      <c r="L1" s="12" t="s">
        <v>594</v>
      </c>
      <c r="M1" s="12" t="s">
        <v>2</v>
      </c>
      <c r="N1" s="12" t="s">
        <v>3</v>
      </c>
      <c r="O1" s="12" t="s">
        <v>595</v>
      </c>
      <c r="P1" s="12" t="s">
        <v>600</v>
      </c>
      <c r="Q1" s="12" t="s">
        <v>596</v>
      </c>
      <c r="R1" s="12" t="s">
        <v>597</v>
      </c>
      <c r="S1" s="12" t="s">
        <v>601</v>
      </c>
      <c r="T1" s="12" t="s">
        <v>602</v>
      </c>
      <c r="U1" s="12" t="s">
        <v>4</v>
      </c>
      <c r="V1" s="12" t="s">
        <v>603</v>
      </c>
      <c r="W1" s="12" t="s">
        <v>5</v>
      </c>
      <c r="X1" s="12" t="s">
        <v>604</v>
      </c>
      <c r="Y1" s="12" t="s">
        <v>605</v>
      </c>
    </row>
    <row r="2" spans="1:25">
      <c r="E2" s="39" t="e">
        <v>#N/A</v>
      </c>
      <c r="F2" s="39" t="e">
        <v>#N/A</v>
      </c>
      <c r="G2" s="40" t="s">
        <v>764</v>
      </c>
      <c r="H2" s="1"/>
      <c r="I2" s="41" t="s">
        <v>765</v>
      </c>
      <c r="J2" s="1"/>
      <c r="K2" s="1"/>
      <c r="L2" s="4"/>
      <c r="M2" s="1"/>
      <c r="N2" s="1"/>
      <c r="O2" s="1"/>
      <c r="P2" s="1"/>
      <c r="Q2" s="1"/>
      <c r="S2" s="1"/>
      <c r="T2" s="1"/>
      <c r="U2" s="1"/>
      <c r="V2" s="1"/>
      <c r="W2" s="1"/>
      <c r="X2" s="1"/>
      <c r="Y2" s="1"/>
    </row>
    <row r="3" spans="1:25">
      <c r="A3" s="28" t="s">
        <v>643</v>
      </c>
      <c r="B3" s="28">
        <v>0</v>
      </c>
      <c r="C3" s="29">
        <v>83</v>
      </c>
      <c r="D3" s="34" t="s">
        <v>590</v>
      </c>
      <c r="E3" s="39" t="e">
        <v>#N/A</v>
      </c>
      <c r="F3" s="39" t="e">
        <v>#N/A</v>
      </c>
      <c r="G3" s="43" t="s">
        <v>671</v>
      </c>
      <c r="H3" s="31" t="s">
        <v>606</v>
      </c>
      <c r="I3" s="31" t="s">
        <v>629</v>
      </c>
      <c r="J3" s="31" t="s">
        <v>633</v>
      </c>
      <c r="K3" s="32">
        <v>0</v>
      </c>
      <c r="L3" s="32" t="s">
        <v>22</v>
      </c>
      <c r="M3" s="1">
        <v>200</v>
      </c>
      <c r="N3" s="1"/>
      <c r="O3" s="1">
        <v>1</v>
      </c>
      <c r="P3" s="1">
        <f>M3*O3</f>
        <v>200</v>
      </c>
      <c r="Q3" s="1"/>
      <c r="R3" s="4" t="s">
        <v>606</v>
      </c>
      <c r="S3" s="1"/>
      <c r="T3" s="1"/>
      <c r="U3" s="1"/>
      <c r="V3" s="1"/>
      <c r="W3" s="1" t="s">
        <v>625</v>
      </c>
      <c r="X3" s="1" t="s">
        <v>16</v>
      </c>
      <c r="Y3" s="4" t="s">
        <v>616</v>
      </c>
    </row>
    <row r="4" spans="1:25">
      <c r="A4" s="16" t="s">
        <v>643</v>
      </c>
      <c r="B4" s="16">
        <v>1</v>
      </c>
      <c r="C4" s="18">
        <v>4</v>
      </c>
      <c r="D4" s="21" t="s">
        <v>31</v>
      </c>
      <c r="E4" s="39" t="e">
        <v>#N/A</v>
      </c>
      <c r="F4" s="39" t="e">
        <v>#N/A</v>
      </c>
      <c r="G4" s="43" t="s">
        <v>672</v>
      </c>
      <c r="H4" s="1" t="s">
        <v>7</v>
      </c>
      <c r="I4" s="1" t="s">
        <v>32</v>
      </c>
      <c r="J4" s="1" t="s">
        <v>631</v>
      </c>
      <c r="K4" s="1" t="s">
        <v>33</v>
      </c>
      <c r="L4" s="4" t="s">
        <v>634</v>
      </c>
      <c r="M4" s="1">
        <v>200</v>
      </c>
      <c r="N4" s="1"/>
      <c r="O4" s="1">
        <v>5</v>
      </c>
      <c r="P4" s="1">
        <f t="shared" ref="P4:P70" si="0">M4*O4</f>
        <v>1000</v>
      </c>
      <c r="Q4" s="1" t="s">
        <v>10</v>
      </c>
      <c r="R4" t="s">
        <v>34</v>
      </c>
      <c r="S4" s="1" t="s">
        <v>35</v>
      </c>
      <c r="T4" s="1" t="s">
        <v>34</v>
      </c>
      <c r="U4" s="1" t="s">
        <v>13</v>
      </c>
      <c r="V4" s="1" t="s">
        <v>36</v>
      </c>
      <c r="W4" s="1" t="s">
        <v>37</v>
      </c>
      <c r="X4" s="1" t="s">
        <v>16</v>
      </c>
      <c r="Y4" s="1" t="s">
        <v>18</v>
      </c>
    </row>
    <row r="5" spans="1:25">
      <c r="A5" s="16" t="s">
        <v>643</v>
      </c>
      <c r="B5" s="16">
        <v>1</v>
      </c>
      <c r="C5" s="18">
        <v>5</v>
      </c>
      <c r="D5" s="21" t="s">
        <v>38</v>
      </c>
      <c r="E5" s="39" t="e">
        <v>#N/A</v>
      </c>
      <c r="F5" s="39" t="e">
        <v>#N/A</v>
      </c>
      <c r="G5" s="43" t="s">
        <v>673</v>
      </c>
      <c r="H5" s="1" t="s">
        <v>7</v>
      </c>
      <c r="I5" s="1" t="s">
        <v>39</v>
      </c>
      <c r="J5" s="1" t="s">
        <v>631</v>
      </c>
      <c r="K5" s="1" t="s">
        <v>40</v>
      </c>
      <c r="L5" s="4" t="s">
        <v>634</v>
      </c>
      <c r="M5" s="1">
        <v>200</v>
      </c>
      <c r="N5" s="1"/>
      <c r="O5" s="1">
        <v>3</v>
      </c>
      <c r="P5" s="1">
        <f t="shared" si="0"/>
        <v>600</v>
      </c>
      <c r="Q5" s="1" t="s">
        <v>10</v>
      </c>
      <c r="R5" t="s">
        <v>41</v>
      </c>
      <c r="S5" s="1" t="s">
        <v>42</v>
      </c>
      <c r="T5" s="1" t="s">
        <v>41</v>
      </c>
      <c r="U5" s="1" t="s">
        <v>13</v>
      </c>
      <c r="V5" s="1" t="s">
        <v>43</v>
      </c>
      <c r="W5" s="1" t="s">
        <v>44</v>
      </c>
      <c r="X5" s="4" t="s">
        <v>772</v>
      </c>
      <c r="Y5" s="1" t="s">
        <v>18</v>
      </c>
    </row>
    <row r="6" spans="1:25">
      <c r="A6" s="16" t="s">
        <v>643</v>
      </c>
      <c r="B6" s="16">
        <v>1</v>
      </c>
      <c r="C6" s="18">
        <v>6</v>
      </c>
      <c r="D6" s="22" t="s">
        <v>637</v>
      </c>
      <c r="E6" s="39" t="e">
        <v>#N/A</v>
      </c>
      <c r="F6" s="39" t="e">
        <v>#N/A</v>
      </c>
      <c r="G6" s="43" t="s">
        <v>674</v>
      </c>
      <c r="H6" s="4" t="s">
        <v>7</v>
      </c>
      <c r="I6" s="1" t="s">
        <v>45</v>
      </c>
      <c r="J6" s="1" t="s">
        <v>631</v>
      </c>
      <c r="K6" s="1" t="s">
        <v>17</v>
      </c>
      <c r="L6" s="4" t="s">
        <v>634</v>
      </c>
      <c r="M6" s="1">
        <v>200</v>
      </c>
      <c r="N6" s="1"/>
      <c r="O6" s="1">
        <v>3</v>
      </c>
      <c r="P6" s="1">
        <f t="shared" si="0"/>
        <v>600</v>
      </c>
      <c r="Q6" s="1" t="s">
        <v>10</v>
      </c>
      <c r="R6" t="s">
        <v>46</v>
      </c>
      <c r="S6" s="1" t="s">
        <v>47</v>
      </c>
      <c r="T6" s="1"/>
      <c r="U6" s="1" t="s">
        <v>13</v>
      </c>
      <c r="V6" s="1"/>
      <c r="W6" s="1" t="s">
        <v>48</v>
      </c>
      <c r="X6" s="1" t="s">
        <v>16</v>
      </c>
      <c r="Y6" s="1" t="s">
        <v>18</v>
      </c>
    </row>
    <row r="7" spans="1:25">
      <c r="A7" s="16" t="s">
        <v>643</v>
      </c>
      <c r="B7" s="16">
        <v>1</v>
      </c>
      <c r="C7" s="18">
        <v>7</v>
      </c>
      <c r="D7" s="22" t="s">
        <v>638</v>
      </c>
      <c r="E7" s="39" t="e">
        <v>#N/A</v>
      </c>
      <c r="F7" s="39" t="e">
        <v>#N/A</v>
      </c>
      <c r="G7" s="43" t="s">
        <v>675</v>
      </c>
      <c r="H7" s="1" t="s">
        <v>230</v>
      </c>
      <c r="I7" s="1" t="s">
        <v>49</v>
      </c>
      <c r="J7" s="1" t="s">
        <v>631</v>
      </c>
      <c r="K7" s="1" t="s">
        <v>566</v>
      </c>
      <c r="L7" s="4" t="s">
        <v>634</v>
      </c>
      <c r="M7" s="1">
        <v>200</v>
      </c>
      <c r="N7" s="1"/>
      <c r="O7" s="1">
        <v>1</v>
      </c>
      <c r="P7" s="1">
        <f t="shared" si="0"/>
        <v>200</v>
      </c>
      <c r="Q7" s="1" t="s">
        <v>72</v>
      </c>
      <c r="R7" t="s">
        <v>567</v>
      </c>
      <c r="S7" s="1" t="s">
        <v>51</v>
      </c>
      <c r="T7" s="1"/>
      <c r="U7" s="1" t="s">
        <v>13</v>
      </c>
      <c r="V7" s="1"/>
      <c r="W7" s="1" t="s">
        <v>52</v>
      </c>
      <c r="X7" s="1" t="s">
        <v>16</v>
      </c>
      <c r="Y7" s="1" t="s">
        <v>18</v>
      </c>
    </row>
    <row r="8" spans="1:25">
      <c r="A8" s="16" t="s">
        <v>643</v>
      </c>
      <c r="B8" s="16">
        <v>1</v>
      </c>
      <c r="C8" s="18">
        <v>8</v>
      </c>
      <c r="D8" s="24" t="s">
        <v>53</v>
      </c>
      <c r="E8" s="39" t="e">
        <v>#N/A</v>
      </c>
      <c r="F8" s="39" t="e">
        <v>#N/A</v>
      </c>
      <c r="G8" s="43" t="s">
        <v>676</v>
      </c>
      <c r="H8" s="1" t="s">
        <v>7</v>
      </c>
      <c r="I8" s="1" t="s">
        <v>54</v>
      </c>
      <c r="J8" s="4" t="s">
        <v>632</v>
      </c>
      <c r="K8" s="1" t="s">
        <v>17</v>
      </c>
      <c r="L8" s="4" t="s">
        <v>634</v>
      </c>
      <c r="M8" s="1">
        <v>200</v>
      </c>
      <c r="N8" s="1"/>
      <c r="O8" s="1">
        <v>1</v>
      </c>
      <c r="P8" s="1">
        <f t="shared" si="0"/>
        <v>200</v>
      </c>
      <c r="Q8" s="1" t="s">
        <v>10</v>
      </c>
      <c r="R8" t="s">
        <v>620</v>
      </c>
      <c r="S8" s="1" t="s">
        <v>56</v>
      </c>
      <c r="T8" s="1" t="s">
        <v>55</v>
      </c>
      <c r="U8" s="1" t="s">
        <v>13</v>
      </c>
      <c r="V8" s="1" t="s">
        <v>57</v>
      </c>
      <c r="W8" s="1" t="s">
        <v>58</v>
      </c>
      <c r="X8" s="1" t="s">
        <v>16</v>
      </c>
      <c r="Y8" s="1" t="s">
        <v>18</v>
      </c>
    </row>
    <row r="9" spans="1:25">
      <c r="A9" s="16" t="s">
        <v>643</v>
      </c>
      <c r="B9" s="16">
        <v>1</v>
      </c>
      <c r="C9" s="18">
        <v>9</v>
      </c>
      <c r="D9" s="24" t="s">
        <v>59</v>
      </c>
      <c r="E9" s="39" t="e">
        <v>#N/A</v>
      </c>
      <c r="F9" s="39" t="e">
        <v>#N/A</v>
      </c>
      <c r="G9" s="43" t="s">
        <v>677</v>
      </c>
      <c r="H9" s="1" t="s">
        <v>60</v>
      </c>
      <c r="I9" s="1" t="s">
        <v>61</v>
      </c>
      <c r="J9" s="1" t="s">
        <v>631</v>
      </c>
      <c r="K9" s="1" t="s">
        <v>62</v>
      </c>
      <c r="L9" s="4" t="s">
        <v>634</v>
      </c>
      <c r="M9" s="1">
        <v>200</v>
      </c>
      <c r="N9" s="1"/>
      <c r="O9" s="1">
        <v>1</v>
      </c>
      <c r="P9" s="1">
        <f t="shared" si="0"/>
        <v>200</v>
      </c>
      <c r="Q9" s="1" t="s">
        <v>10</v>
      </c>
      <c r="R9" t="s">
        <v>63</v>
      </c>
      <c r="S9" s="1" t="s">
        <v>64</v>
      </c>
      <c r="T9" s="1" t="s">
        <v>63</v>
      </c>
      <c r="U9" s="1" t="s">
        <v>65</v>
      </c>
      <c r="V9" s="1" t="s">
        <v>66</v>
      </c>
      <c r="W9" s="1" t="s">
        <v>67</v>
      </c>
      <c r="X9" s="1" t="s">
        <v>16</v>
      </c>
      <c r="Y9" s="1" t="s">
        <v>18</v>
      </c>
    </row>
    <row r="10" spans="1:25">
      <c r="A10" s="16" t="s">
        <v>643</v>
      </c>
      <c r="B10" s="16">
        <v>1</v>
      </c>
      <c r="C10" s="18">
        <v>10</v>
      </c>
      <c r="D10" s="24" t="s">
        <v>68</v>
      </c>
      <c r="E10" s="39" t="e">
        <v>#N/A</v>
      </c>
      <c r="F10" s="39" t="e">
        <v>#N/A</v>
      </c>
      <c r="G10" s="43" t="s">
        <v>678</v>
      </c>
      <c r="H10" s="1" t="s">
        <v>69</v>
      </c>
      <c r="I10" s="1" t="s">
        <v>70</v>
      </c>
      <c r="J10" s="1" t="s">
        <v>631</v>
      </c>
      <c r="K10" s="1" t="s">
        <v>71</v>
      </c>
      <c r="L10" s="4" t="s">
        <v>634</v>
      </c>
      <c r="M10" s="1">
        <v>200</v>
      </c>
      <c r="N10" s="1"/>
      <c r="O10" s="1">
        <v>1</v>
      </c>
      <c r="P10" s="1">
        <f t="shared" si="0"/>
        <v>200</v>
      </c>
      <c r="Q10" s="1" t="s">
        <v>72</v>
      </c>
      <c r="R10" t="s">
        <v>73</v>
      </c>
      <c r="S10" s="1" t="s">
        <v>74</v>
      </c>
      <c r="T10" s="1" t="s">
        <v>68</v>
      </c>
      <c r="U10" s="1" t="s">
        <v>75</v>
      </c>
      <c r="V10" s="1" t="s">
        <v>76</v>
      </c>
      <c r="W10" s="1" t="s">
        <v>77</v>
      </c>
      <c r="X10" s="1" t="s">
        <v>16</v>
      </c>
      <c r="Y10" s="1" t="s">
        <v>18</v>
      </c>
    </row>
    <row r="11" spans="1:25">
      <c r="A11" s="16" t="s">
        <v>643</v>
      </c>
      <c r="B11" s="16">
        <v>1</v>
      </c>
      <c r="C11" s="18">
        <v>11</v>
      </c>
      <c r="D11" s="24" t="s">
        <v>78</v>
      </c>
      <c r="E11" s="39" t="e">
        <v>#N/A</v>
      </c>
      <c r="F11" s="39" t="e">
        <v>#N/A</v>
      </c>
      <c r="G11" s="43" t="s">
        <v>679</v>
      </c>
      <c r="H11" s="1" t="s">
        <v>79</v>
      </c>
      <c r="I11" s="1" t="s">
        <v>80</v>
      </c>
      <c r="J11" s="4" t="s">
        <v>632</v>
      </c>
      <c r="K11" s="1" t="s">
        <v>17</v>
      </c>
      <c r="L11" s="4" t="s">
        <v>634</v>
      </c>
      <c r="M11" s="1">
        <v>200</v>
      </c>
      <c r="N11" s="1"/>
      <c r="O11" s="1">
        <v>1</v>
      </c>
      <c r="P11" s="1">
        <f t="shared" si="0"/>
        <v>200</v>
      </c>
      <c r="Q11" s="1"/>
      <c r="R11" t="s">
        <v>619</v>
      </c>
      <c r="S11" s="1" t="s">
        <v>81</v>
      </c>
      <c r="T11" s="1" t="s">
        <v>78</v>
      </c>
      <c r="U11" s="1" t="s">
        <v>82</v>
      </c>
      <c r="V11" s="1" t="s">
        <v>83</v>
      </c>
      <c r="W11" s="1" t="s">
        <v>84</v>
      </c>
      <c r="X11" s="1" t="s">
        <v>16</v>
      </c>
      <c r="Y11" s="1" t="s">
        <v>18</v>
      </c>
    </row>
    <row r="12" spans="1:25">
      <c r="A12" s="16" t="s">
        <v>643</v>
      </c>
      <c r="B12" s="16">
        <v>1</v>
      </c>
      <c r="C12" s="18">
        <v>12</v>
      </c>
      <c r="D12" s="24" t="s">
        <v>85</v>
      </c>
      <c r="E12" s="39" t="e">
        <v>#N/A</v>
      </c>
      <c r="F12" s="39" t="e">
        <v>#N/A</v>
      </c>
      <c r="G12" s="43" t="s">
        <v>680</v>
      </c>
      <c r="H12" s="1" t="s">
        <v>86</v>
      </c>
      <c r="I12" s="1" t="s">
        <v>87</v>
      </c>
      <c r="J12" s="1" t="s">
        <v>631</v>
      </c>
      <c r="K12" s="1" t="s">
        <v>88</v>
      </c>
      <c r="L12" s="4" t="s">
        <v>634</v>
      </c>
      <c r="M12" s="1">
        <v>200</v>
      </c>
      <c r="N12" s="1"/>
      <c r="O12" s="1">
        <v>1</v>
      </c>
      <c r="P12" s="1">
        <f t="shared" si="0"/>
        <v>200</v>
      </c>
      <c r="Q12" s="1" t="s">
        <v>72</v>
      </c>
      <c r="R12" t="s">
        <v>89</v>
      </c>
      <c r="S12" s="1" t="s">
        <v>90</v>
      </c>
      <c r="T12" s="1" t="s">
        <v>85</v>
      </c>
      <c r="U12" s="1" t="s">
        <v>91</v>
      </c>
      <c r="V12" s="1" t="s">
        <v>92</v>
      </c>
      <c r="W12" s="1" t="s">
        <v>93</v>
      </c>
      <c r="X12" s="1" t="s">
        <v>94</v>
      </c>
      <c r="Y12" s="1" t="s">
        <v>18</v>
      </c>
    </row>
    <row r="13" spans="1:25">
      <c r="A13" s="16" t="s">
        <v>643</v>
      </c>
      <c r="B13" s="16">
        <v>1</v>
      </c>
      <c r="C13" s="18">
        <v>13</v>
      </c>
      <c r="D13" s="24" t="s">
        <v>568</v>
      </c>
      <c r="E13" s="39" t="e">
        <v>#N/A</v>
      </c>
      <c r="F13" s="39" t="e">
        <v>#N/A</v>
      </c>
      <c r="G13" s="43" t="s">
        <v>681</v>
      </c>
      <c r="H13" s="1" t="s">
        <v>569</v>
      </c>
      <c r="I13" s="1" t="s">
        <v>317</v>
      </c>
      <c r="J13" s="1" t="s">
        <v>631</v>
      </c>
      <c r="K13" s="1" t="s">
        <v>570</v>
      </c>
      <c r="L13" s="4" t="s">
        <v>634</v>
      </c>
      <c r="M13" s="1">
        <v>200</v>
      </c>
      <c r="N13" s="1"/>
      <c r="O13" s="1">
        <v>1</v>
      </c>
      <c r="P13" s="1">
        <f t="shared" si="0"/>
        <v>200</v>
      </c>
      <c r="Q13" s="1" t="s">
        <v>72</v>
      </c>
      <c r="R13" t="s">
        <v>571</v>
      </c>
      <c r="S13" s="1" t="s">
        <v>96</v>
      </c>
      <c r="T13" s="1" t="s">
        <v>571</v>
      </c>
      <c r="U13" s="1" t="s">
        <v>305</v>
      </c>
      <c r="V13" s="1" t="s">
        <v>572</v>
      </c>
      <c r="W13" s="1" t="s">
        <v>97</v>
      </c>
      <c r="X13" s="1" t="s">
        <v>16</v>
      </c>
      <c r="Y13" s="1" t="s">
        <v>50</v>
      </c>
    </row>
    <row r="14" spans="1:25">
      <c r="A14" s="16" t="s">
        <v>643</v>
      </c>
      <c r="B14" s="16">
        <v>1</v>
      </c>
      <c r="C14" s="18">
        <v>14</v>
      </c>
      <c r="D14" s="24" t="s">
        <v>98</v>
      </c>
      <c r="E14" s="39" t="e">
        <v>#N/A</v>
      </c>
      <c r="F14" s="39" t="e">
        <v>#N/A</v>
      </c>
      <c r="G14" s="43" t="s">
        <v>682</v>
      </c>
      <c r="H14" s="1" t="s">
        <v>99</v>
      </c>
      <c r="I14" s="1" t="s">
        <v>100</v>
      </c>
      <c r="J14" s="1" t="s">
        <v>631</v>
      </c>
      <c r="K14" s="1" t="s">
        <v>101</v>
      </c>
      <c r="L14" s="4" t="s">
        <v>634</v>
      </c>
      <c r="M14" s="1">
        <v>200</v>
      </c>
      <c r="N14" s="1"/>
      <c r="O14" s="1">
        <v>5</v>
      </c>
      <c r="P14" s="1">
        <f t="shared" si="0"/>
        <v>1000</v>
      </c>
      <c r="Q14" s="1" t="s">
        <v>72</v>
      </c>
      <c r="R14" t="s">
        <v>102</v>
      </c>
      <c r="S14" s="1" t="s">
        <v>103</v>
      </c>
      <c r="T14" s="1" t="s">
        <v>98</v>
      </c>
      <c r="U14" s="1" t="s">
        <v>65</v>
      </c>
      <c r="V14" s="1" t="s">
        <v>104</v>
      </c>
      <c r="W14" s="1" t="s">
        <v>105</v>
      </c>
      <c r="X14" s="1" t="s">
        <v>94</v>
      </c>
      <c r="Y14" s="1" t="s">
        <v>18</v>
      </c>
    </row>
    <row r="15" spans="1:25">
      <c r="A15" s="16" t="s">
        <v>643</v>
      </c>
      <c r="B15" s="16">
        <v>1</v>
      </c>
      <c r="C15" s="18">
        <v>15</v>
      </c>
      <c r="D15" s="24" t="s">
        <v>106</v>
      </c>
      <c r="E15" s="39" t="e">
        <v>#N/A</v>
      </c>
      <c r="F15" s="39" t="e">
        <v>#N/A</v>
      </c>
      <c r="G15" s="43" t="s">
        <v>683</v>
      </c>
      <c r="H15" s="1" t="s">
        <v>107</v>
      </c>
      <c r="I15" s="1" t="s">
        <v>108</v>
      </c>
      <c r="J15" s="1" t="s">
        <v>631</v>
      </c>
      <c r="K15" s="1" t="s">
        <v>109</v>
      </c>
      <c r="L15" s="4" t="s">
        <v>634</v>
      </c>
      <c r="M15" s="1">
        <v>200</v>
      </c>
      <c r="N15" s="1"/>
      <c r="O15" s="1">
        <v>5</v>
      </c>
      <c r="P15" s="1">
        <f t="shared" si="0"/>
        <v>1000</v>
      </c>
      <c r="Q15" s="1" t="s">
        <v>72</v>
      </c>
      <c r="R15" t="s">
        <v>110</v>
      </c>
      <c r="S15" s="1" t="s">
        <v>111</v>
      </c>
      <c r="T15" s="1" t="s">
        <v>112</v>
      </c>
      <c r="U15" s="1" t="s">
        <v>13</v>
      </c>
      <c r="V15" s="1" t="s">
        <v>113</v>
      </c>
      <c r="W15" s="1" t="s">
        <v>114</v>
      </c>
      <c r="X15" s="1" t="s">
        <v>94</v>
      </c>
      <c r="Y15" s="1" t="s">
        <v>18</v>
      </c>
    </row>
    <row r="16" spans="1:25">
      <c r="A16" s="16" t="s">
        <v>643</v>
      </c>
      <c r="B16" s="16">
        <v>1</v>
      </c>
      <c r="C16" s="18">
        <v>16</v>
      </c>
      <c r="D16" s="24" t="s">
        <v>115</v>
      </c>
      <c r="E16" s="39" t="e">
        <v>#N/A</v>
      </c>
      <c r="F16" s="39" t="e">
        <v>#N/A</v>
      </c>
      <c r="G16" s="43" t="s">
        <v>684</v>
      </c>
      <c r="H16" s="1" t="s">
        <v>107</v>
      </c>
      <c r="I16" s="1" t="s">
        <v>116</v>
      </c>
      <c r="J16" s="1" t="s">
        <v>631</v>
      </c>
      <c r="K16" s="1" t="s">
        <v>117</v>
      </c>
      <c r="L16" s="4" t="s">
        <v>634</v>
      </c>
      <c r="M16" s="1">
        <v>200</v>
      </c>
      <c r="N16" s="1"/>
      <c r="O16" s="1">
        <v>2</v>
      </c>
      <c r="P16" s="1">
        <f t="shared" si="0"/>
        <v>400</v>
      </c>
      <c r="Q16" s="1" t="s">
        <v>72</v>
      </c>
      <c r="R16" t="s">
        <v>118</v>
      </c>
      <c r="S16" s="1" t="s">
        <v>119</v>
      </c>
      <c r="T16" s="1" t="s">
        <v>120</v>
      </c>
      <c r="U16" s="1" t="s">
        <v>13</v>
      </c>
      <c r="V16" s="1" t="s">
        <v>121</v>
      </c>
      <c r="W16" s="1" t="s">
        <v>122</v>
      </c>
      <c r="X16" s="1" t="s">
        <v>94</v>
      </c>
      <c r="Y16" s="1" t="s">
        <v>18</v>
      </c>
    </row>
    <row r="17" spans="1:25">
      <c r="A17" s="16" t="s">
        <v>643</v>
      </c>
      <c r="B17" s="16">
        <v>1</v>
      </c>
      <c r="C17" s="18">
        <v>17</v>
      </c>
      <c r="D17" s="21" t="s">
        <v>123</v>
      </c>
      <c r="E17" s="39" t="e">
        <v>#N/A</v>
      </c>
      <c r="F17" s="39" t="e">
        <v>#N/A</v>
      </c>
      <c r="G17" s="43" t="s">
        <v>685</v>
      </c>
      <c r="H17" s="1" t="s">
        <v>107</v>
      </c>
      <c r="I17" s="1" t="s">
        <v>124</v>
      </c>
      <c r="J17" s="1" t="s">
        <v>631</v>
      </c>
      <c r="K17" s="1" t="s">
        <v>125</v>
      </c>
      <c r="L17" s="4" t="s">
        <v>634</v>
      </c>
      <c r="M17" s="1">
        <v>200</v>
      </c>
      <c r="N17" s="1"/>
      <c r="O17" s="1">
        <v>1</v>
      </c>
      <c r="P17" s="1">
        <f t="shared" si="0"/>
        <v>200</v>
      </c>
      <c r="Q17" s="1" t="s">
        <v>72</v>
      </c>
      <c r="R17" t="s">
        <v>126</v>
      </c>
      <c r="S17" s="1" t="s">
        <v>127</v>
      </c>
      <c r="T17" s="1" t="s">
        <v>128</v>
      </c>
      <c r="U17" s="1" t="s">
        <v>13</v>
      </c>
      <c r="V17" s="1" t="s">
        <v>121</v>
      </c>
      <c r="W17" s="1" t="s">
        <v>129</v>
      </c>
      <c r="X17" s="1" t="s">
        <v>94</v>
      </c>
      <c r="Y17" s="1" t="s">
        <v>18</v>
      </c>
    </row>
    <row r="18" spans="1:25">
      <c r="A18" s="16" t="s">
        <v>643</v>
      </c>
      <c r="B18" s="16">
        <v>1</v>
      </c>
      <c r="C18" s="18">
        <v>18</v>
      </c>
      <c r="D18" s="23" t="s">
        <v>583</v>
      </c>
      <c r="E18" s="39" t="e">
        <v>#N/A</v>
      </c>
      <c r="F18" s="39" t="e">
        <v>#N/A</v>
      </c>
      <c r="G18" s="43" t="s">
        <v>686</v>
      </c>
      <c r="H18" s="1" t="s">
        <v>20</v>
      </c>
      <c r="I18" s="1" t="s">
        <v>130</v>
      </c>
      <c r="J18" s="4" t="s">
        <v>632</v>
      </c>
      <c r="K18" s="1" t="s">
        <v>17</v>
      </c>
      <c r="L18" s="4" t="s">
        <v>634</v>
      </c>
      <c r="M18" s="1">
        <v>200</v>
      </c>
      <c r="N18" s="1"/>
      <c r="O18" s="1">
        <v>1</v>
      </c>
      <c r="P18" s="1">
        <f t="shared" si="0"/>
        <v>200</v>
      </c>
      <c r="Q18" s="1"/>
      <c r="R18" t="s">
        <v>618</v>
      </c>
      <c r="S18" s="1" t="s">
        <v>131</v>
      </c>
      <c r="T18" s="1" t="s">
        <v>132</v>
      </c>
      <c r="U18" s="1" t="s">
        <v>25</v>
      </c>
      <c r="V18" s="1" t="s">
        <v>618</v>
      </c>
      <c r="W18" s="1" t="s">
        <v>27</v>
      </c>
      <c r="X18" s="1" t="s">
        <v>16</v>
      </c>
      <c r="Y18" s="1" t="s">
        <v>18</v>
      </c>
    </row>
    <row r="19" spans="1:25">
      <c r="A19" s="16" t="s">
        <v>643</v>
      </c>
      <c r="B19" s="16">
        <v>1</v>
      </c>
      <c r="C19" s="18">
        <v>19</v>
      </c>
      <c r="D19" s="21" t="s">
        <v>133</v>
      </c>
      <c r="E19" s="39" t="e">
        <v>#N/A</v>
      </c>
      <c r="F19" s="39" t="e">
        <v>#N/A</v>
      </c>
      <c r="G19" s="43" t="s">
        <v>687</v>
      </c>
      <c r="H19" s="1" t="s">
        <v>134</v>
      </c>
      <c r="I19" s="1" t="s">
        <v>135</v>
      </c>
      <c r="J19" s="1" t="s">
        <v>631</v>
      </c>
      <c r="K19" s="1" t="s">
        <v>136</v>
      </c>
      <c r="L19" s="4" t="s">
        <v>634</v>
      </c>
      <c r="M19" s="1">
        <v>200</v>
      </c>
      <c r="N19" s="1"/>
      <c r="O19" s="1">
        <v>3</v>
      </c>
      <c r="P19" s="1">
        <f t="shared" si="0"/>
        <v>600</v>
      </c>
      <c r="Q19" s="1" t="s">
        <v>72</v>
      </c>
      <c r="R19" t="s">
        <v>137</v>
      </c>
      <c r="S19" s="1" t="s">
        <v>138</v>
      </c>
      <c r="T19" s="1" t="s">
        <v>133</v>
      </c>
      <c r="U19" s="1" t="s">
        <v>139</v>
      </c>
      <c r="V19" s="1" t="s">
        <v>140</v>
      </c>
      <c r="W19" s="1" t="s">
        <v>141</v>
      </c>
      <c r="X19" s="1" t="s">
        <v>16</v>
      </c>
      <c r="Y19" s="1" t="s">
        <v>18</v>
      </c>
    </row>
    <row r="20" spans="1:25">
      <c r="A20" s="16" t="s">
        <v>643</v>
      </c>
      <c r="B20" s="16">
        <v>1</v>
      </c>
      <c r="C20" s="18">
        <v>20</v>
      </c>
      <c r="D20" s="21" t="s">
        <v>142</v>
      </c>
      <c r="E20" s="39" t="e">
        <v>#N/A</v>
      </c>
      <c r="F20" s="39" t="e">
        <v>#N/A</v>
      </c>
      <c r="G20" s="43" t="s">
        <v>688</v>
      </c>
      <c r="H20" s="1" t="s">
        <v>143</v>
      </c>
      <c r="I20" s="1" t="s">
        <v>144</v>
      </c>
      <c r="J20" s="1" t="s">
        <v>631</v>
      </c>
      <c r="K20" s="1" t="s">
        <v>145</v>
      </c>
      <c r="L20" s="4" t="s">
        <v>634</v>
      </c>
      <c r="M20" s="1">
        <v>200</v>
      </c>
      <c r="N20" s="1"/>
      <c r="O20" s="1">
        <v>1</v>
      </c>
      <c r="P20" s="1">
        <f t="shared" si="0"/>
        <v>200</v>
      </c>
      <c r="Q20" s="1" t="s">
        <v>72</v>
      </c>
      <c r="R20" t="s">
        <v>146</v>
      </c>
      <c r="S20" s="1" t="s">
        <v>147</v>
      </c>
      <c r="T20" s="1" t="s">
        <v>142</v>
      </c>
      <c r="U20" s="1" t="s">
        <v>148</v>
      </c>
      <c r="V20" s="1" t="s">
        <v>149</v>
      </c>
      <c r="W20" s="1" t="s">
        <v>150</v>
      </c>
      <c r="X20" s="1" t="s">
        <v>16</v>
      </c>
      <c r="Y20" s="1" t="s">
        <v>18</v>
      </c>
    </row>
    <row r="21" spans="1:25">
      <c r="A21" s="16" t="s">
        <v>643</v>
      </c>
      <c r="B21" s="16">
        <v>1</v>
      </c>
      <c r="C21" s="18">
        <v>21</v>
      </c>
      <c r="D21" s="21" t="s">
        <v>151</v>
      </c>
      <c r="E21" s="39" t="e">
        <v>#N/A</v>
      </c>
      <c r="F21" s="39" t="e">
        <v>#N/A</v>
      </c>
      <c r="G21" s="43" t="s">
        <v>689</v>
      </c>
      <c r="H21" s="1" t="s">
        <v>152</v>
      </c>
      <c r="I21" s="1" t="s">
        <v>153</v>
      </c>
      <c r="J21" s="1" t="s">
        <v>631</v>
      </c>
      <c r="K21" s="1" t="s">
        <v>154</v>
      </c>
      <c r="L21" s="4" t="s">
        <v>634</v>
      </c>
      <c r="M21" s="1">
        <v>200</v>
      </c>
      <c r="N21" s="1"/>
      <c r="O21" s="1">
        <v>1</v>
      </c>
      <c r="P21" s="1">
        <f t="shared" si="0"/>
        <v>200</v>
      </c>
      <c r="Q21" s="1" t="s">
        <v>72</v>
      </c>
      <c r="R21" t="s">
        <v>155</v>
      </c>
      <c r="S21" s="1" t="s">
        <v>156</v>
      </c>
      <c r="T21" s="1" t="s">
        <v>157</v>
      </c>
      <c r="U21" s="1" t="s">
        <v>158</v>
      </c>
      <c r="V21" s="1" t="s">
        <v>159</v>
      </c>
      <c r="W21" s="1" t="s">
        <v>160</v>
      </c>
      <c r="X21" s="1" t="s">
        <v>16</v>
      </c>
      <c r="Y21" s="1" t="s">
        <v>18</v>
      </c>
    </row>
    <row r="22" spans="1:25">
      <c r="A22" s="16" t="s">
        <v>642</v>
      </c>
      <c r="B22" s="16">
        <v>0</v>
      </c>
      <c r="C22" s="18">
        <v>3</v>
      </c>
      <c r="D22" s="20" t="s">
        <v>29</v>
      </c>
      <c r="E22" s="39" t="e">
        <v>#N/A</v>
      </c>
      <c r="F22" s="39" t="e">
        <v>#N/A</v>
      </c>
      <c r="G22" s="43" t="s">
        <v>690</v>
      </c>
      <c r="H22" s="3" t="s">
        <v>20</v>
      </c>
      <c r="I22" s="3" t="s">
        <v>28</v>
      </c>
      <c r="J22" s="3"/>
      <c r="K22" s="3" t="s">
        <v>17</v>
      </c>
      <c r="L22" s="3" t="s">
        <v>612</v>
      </c>
      <c r="M22" s="1">
        <v>200</v>
      </c>
      <c r="N22" s="1"/>
      <c r="O22" s="1">
        <v>1</v>
      </c>
      <c r="P22" s="1">
        <f>M22*O22</f>
        <v>200</v>
      </c>
      <c r="Q22" s="1"/>
      <c r="R22" t="s">
        <v>611</v>
      </c>
      <c r="S22" s="1" t="s">
        <v>28</v>
      </c>
      <c r="T22" s="1" t="s">
        <v>29</v>
      </c>
      <c r="U22" s="1" t="s">
        <v>16</v>
      </c>
      <c r="V22" s="1"/>
      <c r="W22" s="1" t="s">
        <v>30</v>
      </c>
      <c r="X22" s="1"/>
      <c r="Y22" s="1" t="s">
        <v>17</v>
      </c>
    </row>
    <row r="23" spans="1:25">
      <c r="A23" s="16" t="s">
        <v>642</v>
      </c>
      <c r="B23" s="16">
        <v>1</v>
      </c>
      <c r="C23" s="18">
        <v>1</v>
      </c>
      <c r="D23" s="21" t="s">
        <v>6</v>
      </c>
      <c r="E23" s="39" t="e">
        <v>#N/A</v>
      </c>
      <c r="F23" s="39" t="e">
        <v>#N/A</v>
      </c>
      <c r="G23" s="43" t="s">
        <v>691</v>
      </c>
      <c r="H23" s="1" t="s">
        <v>7</v>
      </c>
      <c r="I23" s="1" t="s">
        <v>8</v>
      </c>
      <c r="J23" s="1" t="s">
        <v>631</v>
      </c>
      <c r="K23" s="1" t="s">
        <v>9</v>
      </c>
      <c r="L23" s="4" t="s">
        <v>634</v>
      </c>
      <c r="M23" s="1">
        <v>200</v>
      </c>
      <c r="N23" s="1"/>
      <c r="O23" s="1">
        <v>1</v>
      </c>
      <c r="P23" s="1">
        <f>M23*O23</f>
        <v>200</v>
      </c>
      <c r="Q23" s="1" t="s">
        <v>10</v>
      </c>
      <c r="R23" t="s">
        <v>11</v>
      </c>
      <c r="S23" s="1" t="s">
        <v>12</v>
      </c>
      <c r="T23" s="1" t="s">
        <v>11</v>
      </c>
      <c r="U23" s="1" t="s">
        <v>13</v>
      </c>
      <c r="V23" s="1" t="s">
        <v>14</v>
      </c>
      <c r="W23" s="1" t="s">
        <v>15</v>
      </c>
      <c r="X23" s="1" t="s">
        <v>16</v>
      </c>
      <c r="Y23" s="1" t="s">
        <v>18</v>
      </c>
    </row>
    <row r="24" spans="1:25">
      <c r="A24" s="16" t="s">
        <v>642</v>
      </c>
      <c r="B24" s="16">
        <v>1</v>
      </c>
      <c r="C24" s="18">
        <v>2</v>
      </c>
      <c r="D24" s="21" t="s">
        <v>19</v>
      </c>
      <c r="E24" s="39" t="e">
        <v>#N/A</v>
      </c>
      <c r="F24" s="39" t="e">
        <v>#N/A</v>
      </c>
      <c r="G24" s="43" t="s">
        <v>692</v>
      </c>
      <c r="H24" s="1" t="s">
        <v>20</v>
      </c>
      <c r="I24" s="1" t="s">
        <v>21</v>
      </c>
      <c r="J24" s="4" t="s">
        <v>632</v>
      </c>
      <c r="K24" s="1" t="s">
        <v>17</v>
      </c>
      <c r="L24" s="4" t="s">
        <v>634</v>
      </c>
      <c r="M24" s="1">
        <v>200</v>
      </c>
      <c r="N24" s="1"/>
      <c r="O24" s="1">
        <v>1</v>
      </c>
      <c r="P24" s="1">
        <f>M24*O24</f>
        <v>200</v>
      </c>
      <c r="Q24" s="1"/>
      <c r="R24" t="s">
        <v>582</v>
      </c>
      <c r="S24" s="1" t="s">
        <v>23</v>
      </c>
      <c r="T24" s="1" t="s">
        <v>24</v>
      </c>
      <c r="U24" s="1" t="s">
        <v>25</v>
      </c>
      <c r="V24" s="1" t="s">
        <v>26</v>
      </c>
      <c r="W24" s="1" t="s">
        <v>27</v>
      </c>
      <c r="X24" s="1" t="s">
        <v>16</v>
      </c>
      <c r="Y24" s="1" t="s">
        <v>18</v>
      </c>
    </row>
    <row r="25" spans="1:25">
      <c r="E25" s="39" t="e">
        <v>#N/A</v>
      </c>
      <c r="F25" s="39" t="e">
        <v>#N/A</v>
      </c>
      <c r="G25" s="40" t="s">
        <v>766</v>
      </c>
      <c r="H25" s="1"/>
      <c r="I25" s="41" t="s">
        <v>767</v>
      </c>
      <c r="J25" s="1"/>
      <c r="K25" s="1"/>
      <c r="L25" s="4"/>
      <c r="M25" s="1"/>
      <c r="N25" s="1"/>
      <c r="O25" s="1"/>
      <c r="P25" s="1"/>
      <c r="Q25" s="1"/>
      <c r="S25" s="1"/>
      <c r="T25" s="1"/>
      <c r="U25" s="1"/>
      <c r="V25" s="1"/>
      <c r="W25" s="1"/>
      <c r="X25" s="1"/>
      <c r="Y25" s="1"/>
    </row>
    <row r="26" spans="1:25">
      <c r="A26" s="28" t="s">
        <v>644</v>
      </c>
      <c r="B26" s="28">
        <v>0</v>
      </c>
      <c r="C26" s="29">
        <v>82</v>
      </c>
      <c r="D26" s="30" t="s">
        <v>589</v>
      </c>
      <c r="E26" s="39" t="e">
        <v>#N/A</v>
      </c>
      <c r="F26" s="39" t="e">
        <v>#N/A</v>
      </c>
      <c r="G26" s="43" t="s">
        <v>693</v>
      </c>
      <c r="H26" s="31" t="s">
        <v>606</v>
      </c>
      <c r="I26" s="31" t="s">
        <v>628</v>
      </c>
      <c r="J26" s="31" t="s">
        <v>633</v>
      </c>
      <c r="K26" s="32">
        <v>0</v>
      </c>
      <c r="L26" s="32" t="s">
        <v>22</v>
      </c>
      <c r="M26" s="1">
        <v>200</v>
      </c>
      <c r="N26" s="1"/>
      <c r="O26" s="1">
        <v>1</v>
      </c>
      <c r="P26" s="1">
        <f>M26*O26</f>
        <v>200</v>
      </c>
      <c r="Q26" s="1"/>
      <c r="R26" s="4" t="s">
        <v>606</v>
      </c>
      <c r="S26" s="1"/>
      <c r="T26" s="1"/>
      <c r="U26" s="1"/>
      <c r="V26" s="1"/>
      <c r="W26" s="1" t="s">
        <v>626</v>
      </c>
      <c r="X26" s="1" t="s">
        <v>16</v>
      </c>
      <c r="Y26" s="4" t="s">
        <v>616</v>
      </c>
    </row>
    <row r="27" spans="1:25">
      <c r="A27" s="16" t="s">
        <v>644</v>
      </c>
      <c r="B27" s="16">
        <v>1</v>
      </c>
      <c r="C27" s="18">
        <v>22</v>
      </c>
      <c r="D27" s="21" t="s">
        <v>161</v>
      </c>
      <c r="E27" s="39" t="e">
        <v>#N/A</v>
      </c>
      <c r="F27" s="39" t="e">
        <v>#N/A</v>
      </c>
      <c r="G27" s="43" t="s">
        <v>694</v>
      </c>
      <c r="H27" s="1" t="s">
        <v>162</v>
      </c>
      <c r="I27" s="1" t="s">
        <v>163</v>
      </c>
      <c r="J27" s="1" t="s">
        <v>631</v>
      </c>
      <c r="K27" s="1" t="s">
        <v>164</v>
      </c>
      <c r="L27" s="4" t="s">
        <v>634</v>
      </c>
      <c r="M27" s="1">
        <v>200</v>
      </c>
      <c r="N27" s="1"/>
      <c r="O27" s="1">
        <v>1</v>
      </c>
      <c r="P27" s="1">
        <f t="shared" si="0"/>
        <v>200</v>
      </c>
      <c r="Q27" s="1" t="s">
        <v>72</v>
      </c>
      <c r="R27" t="s">
        <v>165</v>
      </c>
      <c r="S27" s="1" t="s">
        <v>166</v>
      </c>
      <c r="T27" s="1" t="s">
        <v>167</v>
      </c>
      <c r="U27" s="1" t="s">
        <v>91</v>
      </c>
      <c r="V27" s="1" t="s">
        <v>168</v>
      </c>
      <c r="W27" s="1" t="s">
        <v>169</v>
      </c>
      <c r="X27" s="1" t="s">
        <v>16</v>
      </c>
      <c r="Y27" s="1" t="s">
        <v>18</v>
      </c>
    </row>
    <row r="28" spans="1:25">
      <c r="A28" s="16" t="s">
        <v>644</v>
      </c>
      <c r="B28" s="16">
        <v>1</v>
      </c>
      <c r="C28" s="18">
        <v>23</v>
      </c>
      <c r="D28" s="21" t="s">
        <v>170</v>
      </c>
      <c r="E28" s="39" t="e">
        <v>#N/A</v>
      </c>
      <c r="F28" s="39" t="e">
        <v>#N/A</v>
      </c>
      <c r="G28" s="43" t="s">
        <v>695</v>
      </c>
      <c r="H28" s="1" t="s">
        <v>69</v>
      </c>
      <c r="I28" s="1" t="s">
        <v>171</v>
      </c>
      <c r="J28" s="1" t="s">
        <v>631</v>
      </c>
      <c r="K28" s="1" t="s">
        <v>172</v>
      </c>
      <c r="L28" s="4" t="s">
        <v>634</v>
      </c>
      <c r="M28" s="1">
        <v>200</v>
      </c>
      <c r="N28" s="1"/>
      <c r="O28" s="1">
        <v>1</v>
      </c>
      <c r="P28" s="1">
        <f t="shared" si="0"/>
        <v>200</v>
      </c>
      <c r="Q28" s="1" t="s">
        <v>72</v>
      </c>
      <c r="R28" s="1" t="s">
        <v>173</v>
      </c>
      <c r="S28" s="1" t="s">
        <v>174</v>
      </c>
      <c r="T28" s="1" t="s">
        <v>170</v>
      </c>
      <c r="U28" s="1" t="s">
        <v>175</v>
      </c>
      <c r="V28" s="1" t="s">
        <v>76</v>
      </c>
      <c r="W28" s="1" t="s">
        <v>15</v>
      </c>
      <c r="X28" s="1" t="s">
        <v>16</v>
      </c>
      <c r="Y28" s="1" t="s">
        <v>18</v>
      </c>
    </row>
    <row r="29" spans="1:25">
      <c r="A29" s="16" t="s">
        <v>644</v>
      </c>
      <c r="B29" s="16">
        <v>1</v>
      </c>
      <c r="C29" s="18">
        <v>24</v>
      </c>
      <c r="D29" s="21" t="s">
        <v>176</v>
      </c>
      <c r="E29" s="39" t="e">
        <v>#N/A</v>
      </c>
      <c r="F29" s="39" t="e">
        <v>#N/A</v>
      </c>
      <c r="G29" s="43" t="s">
        <v>696</v>
      </c>
      <c r="H29" s="1" t="s">
        <v>69</v>
      </c>
      <c r="I29" s="1" t="s">
        <v>177</v>
      </c>
      <c r="J29" s="1" t="s">
        <v>631</v>
      </c>
      <c r="K29" s="1" t="s">
        <v>178</v>
      </c>
      <c r="L29" s="4" t="s">
        <v>634</v>
      </c>
      <c r="M29" s="1">
        <v>200</v>
      </c>
      <c r="N29" s="1"/>
      <c r="O29" s="1">
        <v>1</v>
      </c>
      <c r="P29" s="1">
        <f t="shared" si="0"/>
        <v>200</v>
      </c>
      <c r="Q29" s="1" t="s">
        <v>72</v>
      </c>
      <c r="R29" s="1" t="s">
        <v>179</v>
      </c>
      <c r="S29" s="1" t="s">
        <v>180</v>
      </c>
      <c r="T29" s="1" t="s">
        <v>176</v>
      </c>
      <c r="U29" s="1" t="s">
        <v>75</v>
      </c>
      <c r="V29" s="1" t="s">
        <v>76</v>
      </c>
      <c r="W29" s="1" t="s">
        <v>181</v>
      </c>
      <c r="X29" s="1" t="s">
        <v>16</v>
      </c>
      <c r="Y29" s="1" t="s">
        <v>18</v>
      </c>
    </row>
    <row r="30" spans="1:25">
      <c r="A30" s="16" t="s">
        <v>644</v>
      </c>
      <c r="B30" s="16">
        <v>1</v>
      </c>
      <c r="C30" s="18">
        <v>25</v>
      </c>
      <c r="D30" s="21" t="s">
        <v>182</v>
      </c>
      <c r="E30" s="39" t="e">
        <v>#N/A</v>
      </c>
      <c r="F30" s="39" t="e">
        <v>#N/A</v>
      </c>
      <c r="G30" s="43" t="s">
        <v>697</v>
      </c>
      <c r="H30" s="1" t="s">
        <v>69</v>
      </c>
      <c r="I30" s="1" t="s">
        <v>183</v>
      </c>
      <c r="J30" s="1" t="s">
        <v>631</v>
      </c>
      <c r="K30" s="1" t="s">
        <v>184</v>
      </c>
      <c r="L30" s="4" t="s">
        <v>634</v>
      </c>
      <c r="M30" s="1">
        <v>200</v>
      </c>
      <c r="N30" s="1"/>
      <c r="O30" s="1">
        <v>4</v>
      </c>
      <c r="P30" s="1">
        <f t="shared" si="0"/>
        <v>800</v>
      </c>
      <c r="Q30" s="1" t="s">
        <v>72</v>
      </c>
      <c r="R30" s="1" t="s">
        <v>185</v>
      </c>
      <c r="S30" s="1" t="s">
        <v>186</v>
      </c>
      <c r="T30" s="1" t="s">
        <v>182</v>
      </c>
      <c r="U30" s="1" t="s">
        <v>75</v>
      </c>
      <c r="V30" s="1" t="s">
        <v>76</v>
      </c>
      <c r="W30" s="1" t="s">
        <v>187</v>
      </c>
      <c r="X30" s="1" t="s">
        <v>16</v>
      </c>
      <c r="Y30" s="1" t="s">
        <v>18</v>
      </c>
    </row>
    <row r="31" spans="1:25">
      <c r="A31" s="16" t="s">
        <v>644</v>
      </c>
      <c r="B31" s="16">
        <v>1</v>
      </c>
      <c r="C31" s="18">
        <v>26</v>
      </c>
      <c r="D31" s="21" t="s">
        <v>188</v>
      </c>
      <c r="E31" s="39" t="e">
        <v>#N/A</v>
      </c>
      <c r="F31" s="39" t="e">
        <v>#N/A</v>
      </c>
      <c r="G31" s="43" t="s">
        <v>698</v>
      </c>
      <c r="H31" s="1" t="s">
        <v>69</v>
      </c>
      <c r="I31" s="1" t="s">
        <v>189</v>
      </c>
      <c r="J31" s="1" t="s">
        <v>631</v>
      </c>
      <c r="K31" s="1" t="s">
        <v>190</v>
      </c>
      <c r="L31" s="4" t="s">
        <v>634</v>
      </c>
      <c r="M31" s="1">
        <v>200</v>
      </c>
      <c r="N31" s="1"/>
      <c r="O31" s="1">
        <v>1</v>
      </c>
      <c r="P31" s="1">
        <f t="shared" si="0"/>
        <v>200</v>
      </c>
      <c r="Q31" s="1" t="s">
        <v>72</v>
      </c>
      <c r="R31" s="1" t="s">
        <v>191</v>
      </c>
      <c r="S31" s="1" t="s">
        <v>192</v>
      </c>
      <c r="T31" s="1" t="s">
        <v>188</v>
      </c>
      <c r="U31" s="1" t="s">
        <v>193</v>
      </c>
      <c r="V31" s="1" t="s">
        <v>76</v>
      </c>
      <c r="W31" s="1" t="s">
        <v>194</v>
      </c>
      <c r="X31" s="1" t="s">
        <v>16</v>
      </c>
      <c r="Y31" s="1" t="s">
        <v>195</v>
      </c>
    </row>
    <row r="32" spans="1:25">
      <c r="A32" s="16" t="s">
        <v>644</v>
      </c>
      <c r="B32" s="16">
        <v>1</v>
      </c>
      <c r="C32" s="18">
        <v>27</v>
      </c>
      <c r="D32" s="24" t="s">
        <v>621</v>
      </c>
      <c r="E32" s="39" t="e">
        <v>#N/A</v>
      </c>
      <c r="F32" s="39" t="e">
        <v>#N/A</v>
      </c>
      <c r="G32" s="43" t="s">
        <v>699</v>
      </c>
      <c r="H32" s="1" t="s">
        <v>7</v>
      </c>
      <c r="I32" s="1" t="s">
        <v>196</v>
      </c>
      <c r="J32" s="4" t="s">
        <v>632</v>
      </c>
      <c r="K32" s="1" t="s">
        <v>17</v>
      </c>
      <c r="L32" s="4" t="s">
        <v>634</v>
      </c>
      <c r="M32" s="1">
        <v>200</v>
      </c>
      <c r="N32" s="1"/>
      <c r="O32" s="1">
        <v>2</v>
      </c>
      <c r="P32" s="1">
        <f t="shared" si="0"/>
        <v>400</v>
      </c>
      <c r="Q32" s="1" t="s">
        <v>10</v>
      </c>
      <c r="R32" t="s">
        <v>622</v>
      </c>
      <c r="S32" s="1" t="s">
        <v>198</v>
      </c>
      <c r="T32" s="1" t="s">
        <v>197</v>
      </c>
      <c r="U32" s="1" t="s">
        <v>13</v>
      </c>
      <c r="V32" s="1" t="s">
        <v>199</v>
      </c>
      <c r="W32" s="1" t="s">
        <v>200</v>
      </c>
      <c r="X32" s="1" t="s">
        <v>16</v>
      </c>
      <c r="Y32" s="1" t="s">
        <v>18</v>
      </c>
    </row>
    <row r="33" spans="1:25">
      <c r="A33" s="16" t="s">
        <v>644</v>
      </c>
      <c r="B33" s="16">
        <v>1</v>
      </c>
      <c r="C33" s="18">
        <v>28</v>
      </c>
      <c r="D33" s="21" t="s">
        <v>31</v>
      </c>
      <c r="E33" s="39" t="e">
        <v>#N/A</v>
      </c>
      <c r="F33" s="39" t="e">
        <v>#N/A</v>
      </c>
      <c r="G33" s="43" t="s">
        <v>700</v>
      </c>
      <c r="H33" s="1" t="s">
        <v>7</v>
      </c>
      <c r="I33" s="1" t="s">
        <v>32</v>
      </c>
      <c r="J33" s="1" t="s">
        <v>631</v>
      </c>
      <c r="K33" s="1" t="s">
        <v>33</v>
      </c>
      <c r="L33" s="4" t="s">
        <v>634</v>
      </c>
      <c r="M33" s="1">
        <v>200</v>
      </c>
      <c r="N33" s="1"/>
      <c r="O33" s="1">
        <v>7</v>
      </c>
      <c r="P33" s="1">
        <f t="shared" si="0"/>
        <v>1400</v>
      </c>
      <c r="Q33" s="1" t="s">
        <v>10</v>
      </c>
      <c r="R33" s="1" t="s">
        <v>34</v>
      </c>
      <c r="S33" s="1" t="s">
        <v>201</v>
      </c>
      <c r="T33" s="1" t="s">
        <v>34</v>
      </c>
      <c r="U33" s="1" t="s">
        <v>13</v>
      </c>
      <c r="V33" s="1" t="s">
        <v>36</v>
      </c>
      <c r="W33" s="1" t="s">
        <v>202</v>
      </c>
      <c r="X33" s="1" t="s">
        <v>16</v>
      </c>
      <c r="Y33" s="1" t="s">
        <v>18</v>
      </c>
    </row>
    <row r="34" spans="1:25">
      <c r="A34" s="16" t="s">
        <v>644</v>
      </c>
      <c r="B34" s="16">
        <v>1</v>
      </c>
      <c r="C34" s="18">
        <v>29</v>
      </c>
      <c r="D34" s="21" t="s">
        <v>203</v>
      </c>
      <c r="E34" s="39" t="e">
        <v>#N/A</v>
      </c>
      <c r="F34" s="39" t="e">
        <v>#N/A</v>
      </c>
      <c r="G34" s="43" t="s">
        <v>701</v>
      </c>
      <c r="H34" s="1" t="s">
        <v>7</v>
      </c>
      <c r="I34" s="1" t="s">
        <v>204</v>
      </c>
      <c r="J34" s="1" t="s">
        <v>631</v>
      </c>
      <c r="K34" s="1" t="s">
        <v>205</v>
      </c>
      <c r="L34" s="4" t="s">
        <v>634</v>
      </c>
      <c r="M34" s="1">
        <v>200</v>
      </c>
      <c r="N34" s="1"/>
      <c r="O34" s="1">
        <v>3</v>
      </c>
      <c r="P34" s="1">
        <f t="shared" si="0"/>
        <v>600</v>
      </c>
      <c r="Q34" s="1" t="s">
        <v>10</v>
      </c>
      <c r="R34" s="1" t="s">
        <v>206</v>
      </c>
      <c r="S34" s="1" t="s">
        <v>207</v>
      </c>
      <c r="T34" s="1" t="s">
        <v>206</v>
      </c>
      <c r="U34" s="1" t="s">
        <v>13</v>
      </c>
      <c r="V34" s="1"/>
      <c r="W34" s="1" t="s">
        <v>208</v>
      </c>
      <c r="X34" s="1" t="s">
        <v>16</v>
      </c>
      <c r="Y34" s="1" t="s">
        <v>18</v>
      </c>
    </row>
    <row r="35" spans="1:25">
      <c r="A35" s="16" t="s">
        <v>644</v>
      </c>
      <c r="B35" s="16">
        <v>1</v>
      </c>
      <c r="C35" s="18">
        <v>30</v>
      </c>
      <c r="D35" s="21" t="s">
        <v>209</v>
      </c>
      <c r="E35" s="39" t="e">
        <v>#N/A</v>
      </c>
      <c r="F35" s="39" t="e">
        <v>#N/A</v>
      </c>
      <c r="G35" s="43" t="s">
        <v>702</v>
      </c>
      <c r="H35" s="1" t="s">
        <v>7</v>
      </c>
      <c r="I35" s="1" t="s">
        <v>210</v>
      </c>
      <c r="J35" s="1" t="s">
        <v>631</v>
      </c>
      <c r="K35" s="1" t="s">
        <v>211</v>
      </c>
      <c r="L35" s="4" t="s">
        <v>634</v>
      </c>
      <c r="M35" s="1">
        <v>200</v>
      </c>
      <c r="N35" s="1"/>
      <c r="O35" s="1">
        <v>7</v>
      </c>
      <c r="P35" s="1">
        <f t="shared" si="0"/>
        <v>1400</v>
      </c>
      <c r="Q35" s="1" t="s">
        <v>10</v>
      </c>
      <c r="R35" s="1" t="s">
        <v>212</v>
      </c>
      <c r="S35" s="1" t="s">
        <v>213</v>
      </c>
      <c r="T35" s="1" t="s">
        <v>212</v>
      </c>
      <c r="U35" s="1" t="s">
        <v>13</v>
      </c>
      <c r="V35" s="1" t="s">
        <v>214</v>
      </c>
      <c r="W35" s="1" t="s">
        <v>215</v>
      </c>
      <c r="X35" s="1" t="s">
        <v>16</v>
      </c>
      <c r="Y35" s="1" t="s">
        <v>18</v>
      </c>
    </row>
    <row r="36" spans="1:25">
      <c r="A36" s="16" t="s">
        <v>644</v>
      </c>
      <c r="B36" s="16">
        <v>1</v>
      </c>
      <c r="C36" s="18">
        <v>31</v>
      </c>
      <c r="D36" s="21" t="s">
        <v>216</v>
      </c>
      <c r="E36" s="39" t="e">
        <v>#N/A</v>
      </c>
      <c r="F36" s="39" t="e">
        <v>#N/A</v>
      </c>
      <c r="G36" s="43" t="s">
        <v>703</v>
      </c>
      <c r="H36" s="1" t="s">
        <v>7</v>
      </c>
      <c r="I36" s="1" t="s">
        <v>217</v>
      </c>
      <c r="J36" s="1" t="s">
        <v>631</v>
      </c>
      <c r="K36" s="1" t="s">
        <v>218</v>
      </c>
      <c r="L36" s="4" t="s">
        <v>634</v>
      </c>
      <c r="M36" s="1">
        <v>200</v>
      </c>
      <c r="N36" s="1"/>
      <c r="O36" s="1">
        <v>1</v>
      </c>
      <c r="P36" s="1">
        <f t="shared" si="0"/>
        <v>200</v>
      </c>
      <c r="Q36" s="1" t="s">
        <v>10</v>
      </c>
      <c r="R36" s="1" t="s">
        <v>219</v>
      </c>
      <c r="S36" s="1" t="s">
        <v>220</v>
      </c>
      <c r="T36" s="1" t="s">
        <v>219</v>
      </c>
      <c r="U36" s="1" t="s">
        <v>13</v>
      </c>
      <c r="V36" s="1" t="s">
        <v>221</v>
      </c>
      <c r="W36" s="1" t="s">
        <v>222</v>
      </c>
      <c r="X36" s="1" t="s">
        <v>16</v>
      </c>
      <c r="Y36" s="1" t="s">
        <v>18</v>
      </c>
    </row>
    <row r="37" spans="1:25">
      <c r="A37" s="16" t="s">
        <v>644</v>
      </c>
      <c r="B37" s="16">
        <v>1</v>
      </c>
      <c r="C37" s="18">
        <v>32</v>
      </c>
      <c r="D37" s="21" t="s">
        <v>223</v>
      </c>
      <c r="E37" s="39" t="e">
        <v>#N/A</v>
      </c>
      <c r="F37" s="39" t="e">
        <v>#N/A</v>
      </c>
      <c r="G37" s="43" t="s">
        <v>704</v>
      </c>
      <c r="H37" s="1" t="s">
        <v>7</v>
      </c>
      <c r="I37" s="1" t="s">
        <v>224</v>
      </c>
      <c r="J37" s="1" t="s">
        <v>631</v>
      </c>
      <c r="K37" s="1" t="s">
        <v>225</v>
      </c>
      <c r="L37" s="4" t="s">
        <v>634</v>
      </c>
      <c r="M37" s="1">
        <v>200</v>
      </c>
      <c r="N37" s="1"/>
      <c r="O37" s="1">
        <v>1</v>
      </c>
      <c r="P37" s="1">
        <f t="shared" si="0"/>
        <v>200</v>
      </c>
      <c r="Q37" s="1" t="s">
        <v>10</v>
      </c>
      <c r="R37" s="1" t="s">
        <v>226</v>
      </c>
      <c r="S37" s="1" t="s">
        <v>227</v>
      </c>
      <c r="T37" s="1" t="s">
        <v>226</v>
      </c>
      <c r="U37" s="1" t="s">
        <v>13</v>
      </c>
      <c r="V37" s="1" t="s">
        <v>228</v>
      </c>
      <c r="W37" s="1" t="s">
        <v>229</v>
      </c>
      <c r="X37" s="1" t="s">
        <v>16</v>
      </c>
      <c r="Y37" s="1" t="s">
        <v>18</v>
      </c>
    </row>
    <row r="38" spans="1:25">
      <c r="A38" s="16" t="s">
        <v>644</v>
      </c>
      <c r="B38" s="16">
        <v>1</v>
      </c>
      <c r="C38" s="18">
        <v>33</v>
      </c>
      <c r="D38" s="25" t="s">
        <v>639</v>
      </c>
      <c r="E38" s="39" t="e">
        <v>#N/A</v>
      </c>
      <c r="F38" s="39" t="e">
        <v>#N/A</v>
      </c>
      <c r="G38" s="43" t="s">
        <v>705</v>
      </c>
      <c r="H38" s="1" t="s">
        <v>230</v>
      </c>
      <c r="I38" s="1" t="s">
        <v>231</v>
      </c>
      <c r="J38" s="1" t="s">
        <v>631</v>
      </c>
      <c r="K38" s="1" t="s">
        <v>232</v>
      </c>
      <c r="L38" s="4" t="s">
        <v>634</v>
      </c>
      <c r="M38" s="1">
        <v>200</v>
      </c>
      <c r="N38" s="1"/>
      <c r="O38" s="1">
        <v>14</v>
      </c>
      <c r="P38" s="1">
        <f t="shared" si="0"/>
        <v>2800</v>
      </c>
      <c r="Q38" s="1" t="s">
        <v>72</v>
      </c>
      <c r="R38" s="1" t="s">
        <v>233</v>
      </c>
      <c r="S38" s="1" t="s">
        <v>234</v>
      </c>
      <c r="T38" s="1"/>
      <c r="U38" s="1" t="s">
        <v>148</v>
      </c>
      <c r="V38" s="1"/>
      <c r="W38" s="1" t="s">
        <v>235</v>
      </c>
      <c r="X38" s="1" t="s">
        <v>16</v>
      </c>
      <c r="Y38" s="1" t="s">
        <v>18</v>
      </c>
    </row>
    <row r="39" spans="1:25">
      <c r="A39" s="16" t="s">
        <v>644</v>
      </c>
      <c r="B39" s="16">
        <v>1</v>
      </c>
      <c r="C39" s="18">
        <v>34</v>
      </c>
      <c r="D39" s="21" t="s">
        <v>236</v>
      </c>
      <c r="E39" s="39" t="e">
        <v>#N/A</v>
      </c>
      <c r="F39" s="39" t="e">
        <v>#N/A</v>
      </c>
      <c r="G39" s="43" t="s">
        <v>706</v>
      </c>
      <c r="H39" s="1" t="s">
        <v>60</v>
      </c>
      <c r="I39" s="1" t="s">
        <v>237</v>
      </c>
      <c r="J39" s="1" t="s">
        <v>631</v>
      </c>
      <c r="K39" s="1" t="s">
        <v>238</v>
      </c>
      <c r="L39" s="4" t="s">
        <v>634</v>
      </c>
      <c r="M39" s="1">
        <v>200</v>
      </c>
      <c r="N39" s="1"/>
      <c r="O39" s="1">
        <v>7</v>
      </c>
      <c r="P39" s="1">
        <f t="shared" si="0"/>
        <v>1400</v>
      </c>
      <c r="Q39" s="1" t="s">
        <v>72</v>
      </c>
      <c r="R39" s="1" t="s">
        <v>239</v>
      </c>
      <c r="S39" s="1" t="s">
        <v>240</v>
      </c>
      <c r="T39" s="1" t="s">
        <v>236</v>
      </c>
      <c r="U39" s="1" t="s">
        <v>65</v>
      </c>
      <c r="V39" s="1" t="s">
        <v>241</v>
      </c>
      <c r="W39" s="1" t="s">
        <v>242</v>
      </c>
      <c r="X39" s="1" t="s">
        <v>16</v>
      </c>
      <c r="Y39" s="1" t="s">
        <v>18</v>
      </c>
    </row>
    <row r="40" spans="1:25">
      <c r="A40" s="16" t="s">
        <v>644</v>
      </c>
      <c r="B40" s="16">
        <v>1</v>
      </c>
      <c r="C40" s="18">
        <v>35</v>
      </c>
      <c r="D40" s="21" t="s">
        <v>243</v>
      </c>
      <c r="E40" s="39" t="e">
        <v>#N/A</v>
      </c>
      <c r="F40" s="39" t="e">
        <v>#N/A</v>
      </c>
      <c r="G40" s="43" t="s">
        <v>707</v>
      </c>
      <c r="H40" s="1" t="s">
        <v>7</v>
      </c>
      <c r="I40" s="1" t="s">
        <v>244</v>
      </c>
      <c r="J40" s="1" t="s">
        <v>631</v>
      </c>
      <c r="K40" s="1" t="s">
        <v>245</v>
      </c>
      <c r="L40" s="4" t="s">
        <v>634</v>
      </c>
      <c r="M40" s="1">
        <v>200</v>
      </c>
      <c r="N40" s="1"/>
      <c r="O40" s="1">
        <v>3</v>
      </c>
      <c r="P40" s="1">
        <f t="shared" si="0"/>
        <v>600</v>
      </c>
      <c r="Q40" s="1" t="s">
        <v>10</v>
      </c>
      <c r="R40" s="1" t="s">
        <v>246</v>
      </c>
      <c r="S40" s="1" t="s">
        <v>247</v>
      </c>
      <c r="T40" s="1" t="s">
        <v>246</v>
      </c>
      <c r="U40" s="1" t="s">
        <v>13</v>
      </c>
      <c r="V40" s="1" t="s">
        <v>248</v>
      </c>
      <c r="W40" s="1" t="s">
        <v>249</v>
      </c>
      <c r="X40" s="1" t="s">
        <v>16</v>
      </c>
      <c r="Y40" s="1" t="s">
        <v>18</v>
      </c>
    </row>
    <row r="41" spans="1:25">
      <c r="A41" s="16" t="s">
        <v>644</v>
      </c>
      <c r="B41" s="16">
        <v>1</v>
      </c>
      <c r="C41" s="18">
        <v>36</v>
      </c>
      <c r="D41" s="21" t="s">
        <v>250</v>
      </c>
      <c r="E41" s="39" t="e">
        <v>#N/A</v>
      </c>
      <c r="F41" s="39" t="e">
        <v>#N/A</v>
      </c>
      <c r="G41" s="43" t="s">
        <v>708</v>
      </c>
      <c r="H41" s="1" t="s">
        <v>7</v>
      </c>
      <c r="I41" s="1" t="s">
        <v>251</v>
      </c>
      <c r="J41" s="1" t="s">
        <v>631</v>
      </c>
      <c r="K41" s="1" t="s">
        <v>252</v>
      </c>
      <c r="L41" s="4" t="s">
        <v>634</v>
      </c>
      <c r="M41" s="1">
        <v>200</v>
      </c>
      <c r="N41" s="1"/>
      <c r="O41" s="1">
        <v>1</v>
      </c>
      <c r="P41" s="1">
        <f t="shared" si="0"/>
        <v>200</v>
      </c>
      <c r="Q41" s="1" t="s">
        <v>72</v>
      </c>
      <c r="R41" s="1" t="s">
        <v>253</v>
      </c>
      <c r="S41" s="1" t="s">
        <v>254</v>
      </c>
      <c r="T41" s="1" t="s">
        <v>250</v>
      </c>
      <c r="U41" s="1" t="s">
        <v>13</v>
      </c>
      <c r="V41" s="1" t="s">
        <v>255</v>
      </c>
      <c r="W41" s="1" t="s">
        <v>256</v>
      </c>
      <c r="X41" s="1" t="s">
        <v>16</v>
      </c>
      <c r="Y41" s="1" t="s">
        <v>18</v>
      </c>
    </row>
    <row r="42" spans="1:25">
      <c r="A42" s="16" t="s">
        <v>644</v>
      </c>
      <c r="B42" s="16">
        <v>1</v>
      </c>
      <c r="C42" s="18">
        <v>37</v>
      </c>
      <c r="D42" s="21" t="s">
        <v>257</v>
      </c>
      <c r="E42" s="39" t="e">
        <v>#N/A</v>
      </c>
      <c r="F42" s="39" t="e">
        <v>#N/A</v>
      </c>
      <c r="G42" s="43" t="s">
        <v>709</v>
      </c>
      <c r="H42" s="1" t="s">
        <v>7</v>
      </c>
      <c r="I42" s="1" t="s">
        <v>258</v>
      </c>
      <c r="J42" s="1" t="s">
        <v>631</v>
      </c>
      <c r="K42" s="1" t="s">
        <v>259</v>
      </c>
      <c r="L42" s="4" t="s">
        <v>634</v>
      </c>
      <c r="M42" s="1">
        <v>200</v>
      </c>
      <c r="N42" s="1"/>
      <c r="O42" s="1">
        <v>5</v>
      </c>
      <c r="P42" s="1">
        <f t="shared" si="0"/>
        <v>1000</v>
      </c>
      <c r="Q42" s="1" t="s">
        <v>10</v>
      </c>
      <c r="R42" s="1" t="s">
        <v>260</v>
      </c>
      <c r="S42" s="1" t="s">
        <v>261</v>
      </c>
      <c r="T42" s="1" t="s">
        <v>260</v>
      </c>
      <c r="U42" s="1" t="s">
        <v>13</v>
      </c>
      <c r="V42" s="1" t="s">
        <v>262</v>
      </c>
      <c r="W42" s="1" t="s">
        <v>263</v>
      </c>
      <c r="X42" s="1" t="s">
        <v>16</v>
      </c>
      <c r="Y42" s="1" t="s">
        <v>18</v>
      </c>
    </row>
    <row r="43" spans="1:25">
      <c r="A43" s="16" t="s">
        <v>644</v>
      </c>
      <c r="B43" s="16">
        <v>1</v>
      </c>
      <c r="C43" s="18">
        <v>38</v>
      </c>
      <c r="D43" s="21" t="s">
        <v>264</v>
      </c>
      <c r="E43" s="39" t="e">
        <v>#N/A</v>
      </c>
      <c r="F43" s="39" t="e">
        <v>#N/A</v>
      </c>
      <c r="G43" s="43" t="s">
        <v>710</v>
      </c>
      <c r="H43" s="1" t="s">
        <v>69</v>
      </c>
      <c r="I43" s="1" t="s">
        <v>265</v>
      </c>
      <c r="J43" s="1" t="s">
        <v>631</v>
      </c>
      <c r="K43" s="1" t="s">
        <v>266</v>
      </c>
      <c r="L43" s="4" t="s">
        <v>634</v>
      </c>
      <c r="M43" s="1">
        <v>200</v>
      </c>
      <c r="N43" s="1"/>
      <c r="O43" s="1">
        <v>1</v>
      </c>
      <c r="P43" s="1">
        <f t="shared" si="0"/>
        <v>200</v>
      </c>
      <c r="Q43" s="1" t="s">
        <v>72</v>
      </c>
      <c r="R43" s="1" t="s">
        <v>267</v>
      </c>
      <c r="S43" s="1" t="s">
        <v>268</v>
      </c>
      <c r="T43" s="1" t="s">
        <v>264</v>
      </c>
      <c r="U43" s="1" t="s">
        <v>175</v>
      </c>
      <c r="V43" s="1" t="s">
        <v>76</v>
      </c>
      <c r="W43" s="1" t="s">
        <v>269</v>
      </c>
      <c r="X43" s="1" t="s">
        <v>16</v>
      </c>
      <c r="Y43" s="1" t="s">
        <v>18</v>
      </c>
    </row>
    <row r="44" spans="1:25">
      <c r="A44" s="16" t="s">
        <v>644</v>
      </c>
      <c r="B44" s="16">
        <v>1</v>
      </c>
      <c r="C44" s="18">
        <v>39</v>
      </c>
      <c r="D44" s="21" t="s">
        <v>270</v>
      </c>
      <c r="E44" s="39" t="e">
        <v>#N/A</v>
      </c>
      <c r="F44" s="39" t="e">
        <v>#N/A</v>
      </c>
      <c r="G44" s="43" t="s">
        <v>711</v>
      </c>
      <c r="H44" s="1" t="s">
        <v>69</v>
      </c>
      <c r="I44" s="1" t="s">
        <v>271</v>
      </c>
      <c r="J44" s="1" t="s">
        <v>631</v>
      </c>
      <c r="K44" s="1" t="s">
        <v>272</v>
      </c>
      <c r="L44" s="4" t="s">
        <v>634</v>
      </c>
      <c r="M44" s="1">
        <v>200</v>
      </c>
      <c r="N44" s="1"/>
      <c r="O44" s="1">
        <v>1</v>
      </c>
      <c r="P44" s="1">
        <f t="shared" si="0"/>
        <v>200</v>
      </c>
      <c r="Q44" s="1" t="s">
        <v>72</v>
      </c>
      <c r="R44" s="1" t="s">
        <v>273</v>
      </c>
      <c r="S44" s="1" t="s">
        <v>274</v>
      </c>
      <c r="T44" s="1" t="s">
        <v>270</v>
      </c>
      <c r="U44" s="1" t="s">
        <v>193</v>
      </c>
      <c r="V44" s="1" t="s">
        <v>76</v>
      </c>
      <c r="W44" s="1" t="s">
        <v>275</v>
      </c>
      <c r="X44" s="1" t="s">
        <v>16</v>
      </c>
      <c r="Y44" s="1" t="s">
        <v>195</v>
      </c>
    </row>
    <row r="45" spans="1:25">
      <c r="A45" s="16" t="s">
        <v>644</v>
      </c>
      <c r="B45" s="16">
        <v>1</v>
      </c>
      <c r="C45" s="18">
        <v>40</v>
      </c>
      <c r="D45" s="21" t="s">
        <v>276</v>
      </c>
      <c r="E45" s="39" t="e">
        <v>#N/A</v>
      </c>
      <c r="F45" s="39" t="e">
        <v>#N/A</v>
      </c>
      <c r="G45" s="43" t="s">
        <v>712</v>
      </c>
      <c r="H45" s="1" t="s">
        <v>277</v>
      </c>
      <c r="I45" s="1" t="s">
        <v>278</v>
      </c>
      <c r="J45" s="1" t="s">
        <v>631</v>
      </c>
      <c r="K45" s="1" t="s">
        <v>279</v>
      </c>
      <c r="L45" s="4" t="s">
        <v>634</v>
      </c>
      <c r="M45" s="1">
        <v>200</v>
      </c>
      <c r="N45" s="1"/>
      <c r="O45" s="1">
        <v>1</v>
      </c>
      <c r="P45" s="1">
        <f t="shared" si="0"/>
        <v>200</v>
      </c>
      <c r="Q45" s="1" t="s">
        <v>72</v>
      </c>
      <c r="R45" s="1" t="s">
        <v>280</v>
      </c>
      <c r="S45" s="1" t="s">
        <v>281</v>
      </c>
      <c r="T45" s="1" t="s">
        <v>282</v>
      </c>
      <c r="U45" s="1" t="s">
        <v>158</v>
      </c>
      <c r="V45" s="1" t="s">
        <v>283</v>
      </c>
      <c r="W45" s="1" t="s">
        <v>284</v>
      </c>
      <c r="X45" s="1" t="s">
        <v>94</v>
      </c>
      <c r="Y45" s="1" t="s">
        <v>18</v>
      </c>
    </row>
    <row r="46" spans="1:25">
      <c r="A46" s="16" t="s">
        <v>644</v>
      </c>
      <c r="B46" s="16">
        <v>1</v>
      </c>
      <c r="C46" s="18">
        <v>41</v>
      </c>
      <c r="D46" s="21" t="s">
        <v>285</v>
      </c>
      <c r="E46" s="39" t="e">
        <v>#N/A</v>
      </c>
      <c r="F46" s="39" t="e">
        <v>#N/A</v>
      </c>
      <c r="G46" s="43" t="s">
        <v>713</v>
      </c>
      <c r="H46" s="1" t="s">
        <v>69</v>
      </c>
      <c r="I46" s="1" t="s">
        <v>54</v>
      </c>
      <c r="J46" s="1" t="s">
        <v>631</v>
      </c>
      <c r="K46" s="1" t="s">
        <v>286</v>
      </c>
      <c r="L46" s="4" t="s">
        <v>634</v>
      </c>
      <c r="M46" s="1">
        <v>200</v>
      </c>
      <c r="N46" s="1"/>
      <c r="O46" s="1">
        <v>1</v>
      </c>
      <c r="P46" s="1">
        <f t="shared" si="0"/>
        <v>200</v>
      </c>
      <c r="Q46" s="1" t="s">
        <v>72</v>
      </c>
      <c r="R46" s="1" t="s">
        <v>287</v>
      </c>
      <c r="S46" s="1" t="s">
        <v>288</v>
      </c>
      <c r="T46" s="1" t="s">
        <v>285</v>
      </c>
      <c r="U46" s="1" t="s">
        <v>75</v>
      </c>
      <c r="V46" s="1" t="s">
        <v>76</v>
      </c>
      <c r="W46" s="1" t="s">
        <v>289</v>
      </c>
      <c r="X46" s="1" t="s">
        <v>16</v>
      </c>
      <c r="Y46" s="1" t="s">
        <v>18</v>
      </c>
    </row>
    <row r="47" spans="1:25">
      <c r="A47" s="16" t="s">
        <v>644</v>
      </c>
      <c r="B47" s="16">
        <v>1</v>
      </c>
      <c r="C47" s="18">
        <v>42</v>
      </c>
      <c r="D47" s="21" t="s">
        <v>290</v>
      </c>
      <c r="E47" s="39" t="e">
        <v>#N/A</v>
      </c>
      <c r="F47" s="39" t="e">
        <v>#N/A</v>
      </c>
      <c r="G47" s="43" t="s">
        <v>714</v>
      </c>
      <c r="H47" s="1" t="s">
        <v>291</v>
      </c>
      <c r="I47" s="1" t="s">
        <v>292</v>
      </c>
      <c r="J47" s="1" t="s">
        <v>631</v>
      </c>
      <c r="K47" s="1" t="s">
        <v>293</v>
      </c>
      <c r="L47" s="4" t="s">
        <v>634</v>
      </c>
      <c r="M47" s="1">
        <v>200</v>
      </c>
      <c r="N47" s="1"/>
      <c r="O47" s="1">
        <v>1</v>
      </c>
      <c r="P47" s="1">
        <f t="shared" si="0"/>
        <v>200</v>
      </c>
      <c r="Q47" s="1" t="s">
        <v>72</v>
      </c>
      <c r="R47" s="1" t="s">
        <v>294</v>
      </c>
      <c r="S47" s="1" t="s">
        <v>295</v>
      </c>
      <c r="T47" s="1" t="s">
        <v>290</v>
      </c>
      <c r="U47" s="1" t="s">
        <v>296</v>
      </c>
      <c r="V47" s="1" t="s">
        <v>297</v>
      </c>
      <c r="W47" s="1" t="s">
        <v>298</v>
      </c>
      <c r="X47" s="1" t="s">
        <v>16</v>
      </c>
      <c r="Y47" s="1" t="s">
        <v>18</v>
      </c>
    </row>
    <row r="48" spans="1:25">
      <c r="A48" s="16" t="s">
        <v>644</v>
      </c>
      <c r="B48" s="16">
        <v>1</v>
      </c>
      <c r="C48" s="18">
        <v>43</v>
      </c>
      <c r="D48" s="21" t="s">
        <v>299</v>
      </c>
      <c r="E48" s="39" t="e">
        <v>#N/A</v>
      </c>
      <c r="F48" s="39" t="e">
        <v>#N/A</v>
      </c>
      <c r="G48" s="43" t="s">
        <v>715</v>
      </c>
      <c r="H48" s="1" t="s">
        <v>300</v>
      </c>
      <c r="I48" s="1" t="s">
        <v>301</v>
      </c>
      <c r="J48" s="1" t="s">
        <v>631</v>
      </c>
      <c r="K48" s="1" t="s">
        <v>302</v>
      </c>
      <c r="L48" s="4" t="s">
        <v>634</v>
      </c>
      <c r="M48" s="1">
        <v>200</v>
      </c>
      <c r="N48" s="1"/>
      <c r="O48" s="1">
        <v>1</v>
      </c>
      <c r="P48" s="1">
        <f t="shared" si="0"/>
        <v>200</v>
      </c>
      <c r="Q48" s="1" t="s">
        <v>72</v>
      </c>
      <c r="R48" s="1" t="s">
        <v>303</v>
      </c>
      <c r="S48" s="1" t="s">
        <v>304</v>
      </c>
      <c r="T48" s="1" t="s">
        <v>299</v>
      </c>
      <c r="U48" s="1" t="s">
        <v>305</v>
      </c>
      <c r="V48" s="1" t="s">
        <v>306</v>
      </c>
      <c r="W48" s="1" t="s">
        <v>307</v>
      </c>
      <c r="X48" s="1" t="s">
        <v>16</v>
      </c>
      <c r="Y48" s="1" t="s">
        <v>18</v>
      </c>
    </row>
    <row r="49" spans="1:25">
      <c r="A49" s="16" t="s">
        <v>644</v>
      </c>
      <c r="B49" s="16">
        <v>1</v>
      </c>
      <c r="C49" s="18">
        <v>44</v>
      </c>
      <c r="D49" s="24" t="s">
        <v>308</v>
      </c>
      <c r="E49" s="39" t="e">
        <v>#N/A</v>
      </c>
      <c r="F49" s="39" t="e">
        <v>#N/A</v>
      </c>
      <c r="G49" s="43" t="s">
        <v>716</v>
      </c>
      <c r="H49" s="1" t="s">
        <v>309</v>
      </c>
      <c r="I49" s="1" t="s">
        <v>310</v>
      </c>
      <c r="J49" s="1" t="s">
        <v>631</v>
      </c>
      <c r="K49" s="1" t="s">
        <v>311</v>
      </c>
      <c r="L49" s="4" t="s">
        <v>634</v>
      </c>
      <c r="M49" s="1">
        <v>200</v>
      </c>
      <c r="N49" s="1"/>
      <c r="O49" s="2">
        <v>2</v>
      </c>
      <c r="P49" s="1">
        <f t="shared" si="0"/>
        <v>400</v>
      </c>
      <c r="Q49" s="1" t="s">
        <v>72</v>
      </c>
      <c r="R49" s="1" t="s">
        <v>312</v>
      </c>
      <c r="S49" s="1" t="s">
        <v>313</v>
      </c>
      <c r="T49" s="1" t="s">
        <v>314</v>
      </c>
      <c r="U49" s="1" t="s">
        <v>82</v>
      </c>
      <c r="V49" s="1" t="s">
        <v>315</v>
      </c>
      <c r="W49" s="1" t="s">
        <v>93</v>
      </c>
      <c r="X49" s="1" t="s">
        <v>16</v>
      </c>
      <c r="Y49" s="1" t="s">
        <v>18</v>
      </c>
    </row>
    <row r="50" spans="1:25">
      <c r="A50" s="16" t="s">
        <v>644</v>
      </c>
      <c r="B50" s="16">
        <v>1</v>
      </c>
      <c r="C50" s="18">
        <v>45</v>
      </c>
      <c r="D50" s="21" t="s">
        <v>316</v>
      </c>
      <c r="E50" s="39" t="e">
        <v>#N/A</v>
      </c>
      <c r="F50" s="39" t="e">
        <v>#N/A</v>
      </c>
      <c r="G50" s="43" t="s">
        <v>717</v>
      </c>
      <c r="H50" s="1" t="s">
        <v>309</v>
      </c>
      <c r="I50" s="1" t="s">
        <v>317</v>
      </c>
      <c r="J50" s="1" t="s">
        <v>631</v>
      </c>
      <c r="K50" s="1" t="s">
        <v>318</v>
      </c>
      <c r="L50" s="4" t="s">
        <v>634</v>
      </c>
      <c r="M50" s="1">
        <v>200</v>
      </c>
      <c r="N50" s="1"/>
      <c r="O50" s="1">
        <v>1</v>
      </c>
      <c r="P50" s="1">
        <f t="shared" si="0"/>
        <v>200</v>
      </c>
      <c r="Q50" s="1" t="s">
        <v>72</v>
      </c>
      <c r="R50" s="1" t="s">
        <v>319</v>
      </c>
      <c r="S50" s="1" t="s">
        <v>320</v>
      </c>
      <c r="T50" s="1" t="s">
        <v>316</v>
      </c>
      <c r="U50" s="1" t="s">
        <v>82</v>
      </c>
      <c r="V50" s="1" t="s">
        <v>321</v>
      </c>
      <c r="W50" s="1" t="s">
        <v>97</v>
      </c>
      <c r="X50" s="1" t="s">
        <v>16</v>
      </c>
      <c r="Y50" s="1" t="s">
        <v>18</v>
      </c>
    </row>
    <row r="51" spans="1:25">
      <c r="A51" s="16" t="s">
        <v>644</v>
      </c>
      <c r="B51" s="16">
        <v>1</v>
      </c>
      <c r="C51" s="18">
        <v>46</v>
      </c>
      <c r="D51" s="21" t="s">
        <v>322</v>
      </c>
      <c r="E51" s="39" t="e">
        <v>#N/A</v>
      </c>
      <c r="F51" s="39" t="e">
        <v>#N/A</v>
      </c>
      <c r="G51" s="43" t="s">
        <v>718</v>
      </c>
      <c r="H51" s="1" t="s">
        <v>323</v>
      </c>
      <c r="I51" s="1" t="s">
        <v>324</v>
      </c>
      <c r="J51" s="1" t="s">
        <v>631</v>
      </c>
      <c r="K51" s="1" t="s">
        <v>325</v>
      </c>
      <c r="L51" s="4" t="s">
        <v>634</v>
      </c>
      <c r="M51" s="1">
        <v>200</v>
      </c>
      <c r="N51" s="1"/>
      <c r="O51" s="1">
        <v>1</v>
      </c>
      <c r="P51" s="1">
        <f t="shared" si="0"/>
        <v>200</v>
      </c>
      <c r="Q51" s="1" t="s">
        <v>72</v>
      </c>
      <c r="R51" s="1" t="s">
        <v>326</v>
      </c>
      <c r="S51" s="1" t="s">
        <v>327</v>
      </c>
      <c r="T51" s="1" t="s">
        <v>322</v>
      </c>
      <c r="U51" s="1" t="s">
        <v>91</v>
      </c>
      <c r="V51" s="1" t="s">
        <v>328</v>
      </c>
      <c r="W51" s="1" t="s">
        <v>329</v>
      </c>
      <c r="X51" s="1" t="s">
        <v>16</v>
      </c>
      <c r="Y51" s="1" t="s">
        <v>18</v>
      </c>
    </row>
    <row r="52" spans="1:25">
      <c r="A52" s="16" t="s">
        <v>644</v>
      </c>
      <c r="B52" s="16">
        <v>1</v>
      </c>
      <c r="C52" s="18">
        <v>47</v>
      </c>
      <c r="D52" s="21" t="s">
        <v>330</v>
      </c>
      <c r="E52" s="39" t="e">
        <v>#N/A</v>
      </c>
      <c r="F52" s="39" t="e">
        <v>#N/A</v>
      </c>
      <c r="G52" s="43" t="s">
        <v>719</v>
      </c>
      <c r="H52" s="1" t="s">
        <v>7</v>
      </c>
      <c r="I52" s="1" t="s">
        <v>331</v>
      </c>
      <c r="J52" s="1" t="s">
        <v>631</v>
      </c>
      <c r="K52" s="1" t="s">
        <v>332</v>
      </c>
      <c r="L52" s="4" t="s">
        <v>634</v>
      </c>
      <c r="M52" s="1">
        <v>200</v>
      </c>
      <c r="N52" s="1"/>
      <c r="O52" s="1">
        <v>4</v>
      </c>
      <c r="P52" s="1">
        <f t="shared" si="0"/>
        <v>800</v>
      </c>
      <c r="Q52" s="1" t="s">
        <v>72</v>
      </c>
      <c r="R52" s="1" t="s">
        <v>333</v>
      </c>
      <c r="S52" s="1" t="s">
        <v>334</v>
      </c>
      <c r="T52" s="1" t="s">
        <v>335</v>
      </c>
      <c r="U52" s="1" t="s">
        <v>336</v>
      </c>
      <c r="V52" s="1" t="s">
        <v>337</v>
      </c>
      <c r="W52" s="1" t="s">
        <v>338</v>
      </c>
      <c r="X52" s="1" t="s">
        <v>16</v>
      </c>
      <c r="Y52" s="1" t="s">
        <v>18</v>
      </c>
    </row>
    <row r="53" spans="1:25">
      <c r="A53" s="16" t="s">
        <v>644</v>
      </c>
      <c r="B53" s="16">
        <v>1</v>
      </c>
      <c r="C53" s="18">
        <v>48</v>
      </c>
      <c r="D53" s="21" t="s">
        <v>339</v>
      </c>
      <c r="E53" s="39" t="e">
        <v>#N/A</v>
      </c>
      <c r="F53" s="39" t="e">
        <v>#N/A</v>
      </c>
      <c r="G53" s="43" t="s">
        <v>720</v>
      </c>
      <c r="H53" s="1" t="s">
        <v>69</v>
      </c>
      <c r="I53" s="1" t="s">
        <v>340</v>
      </c>
      <c r="J53" s="1" t="s">
        <v>631</v>
      </c>
      <c r="K53" s="1" t="s">
        <v>341</v>
      </c>
      <c r="L53" s="4" t="s">
        <v>634</v>
      </c>
      <c r="M53" s="1">
        <v>200</v>
      </c>
      <c r="N53" s="1"/>
      <c r="O53" s="1">
        <v>1</v>
      </c>
      <c r="P53" s="1">
        <f t="shared" si="0"/>
        <v>200</v>
      </c>
      <c r="Q53" s="1" t="s">
        <v>72</v>
      </c>
      <c r="R53" s="1" t="s">
        <v>342</v>
      </c>
      <c r="S53" s="1" t="s">
        <v>343</v>
      </c>
      <c r="T53" s="1" t="s">
        <v>339</v>
      </c>
      <c r="U53" s="1" t="s">
        <v>344</v>
      </c>
      <c r="V53" s="1" t="s">
        <v>345</v>
      </c>
      <c r="W53" s="1" t="s">
        <v>346</v>
      </c>
      <c r="X53" s="1" t="s">
        <v>16</v>
      </c>
      <c r="Y53" s="1" t="s">
        <v>18</v>
      </c>
    </row>
    <row r="54" spans="1:25">
      <c r="A54" s="16" t="s">
        <v>644</v>
      </c>
      <c r="B54" s="16">
        <v>1</v>
      </c>
      <c r="C54" s="18">
        <v>49</v>
      </c>
      <c r="D54" s="21" t="s">
        <v>347</v>
      </c>
      <c r="E54" s="39" t="e">
        <v>#N/A</v>
      </c>
      <c r="F54" s="39" t="e">
        <v>#N/A</v>
      </c>
      <c r="G54" s="43" t="s">
        <v>721</v>
      </c>
      <c r="H54" s="1" t="s">
        <v>7</v>
      </c>
      <c r="I54" s="1" t="s">
        <v>348</v>
      </c>
      <c r="J54" s="1" t="s">
        <v>631</v>
      </c>
      <c r="K54" s="1" t="s">
        <v>349</v>
      </c>
      <c r="L54" s="4" t="s">
        <v>634</v>
      </c>
      <c r="M54" s="1">
        <v>200</v>
      </c>
      <c r="N54" s="1"/>
      <c r="O54" s="1">
        <v>1</v>
      </c>
      <c r="P54" s="1">
        <f t="shared" si="0"/>
        <v>200</v>
      </c>
      <c r="Q54" s="1" t="s">
        <v>72</v>
      </c>
      <c r="R54" s="1" t="s">
        <v>350</v>
      </c>
      <c r="S54" s="1" t="s">
        <v>351</v>
      </c>
      <c r="T54" s="1" t="s">
        <v>352</v>
      </c>
      <c r="U54" s="1" t="s">
        <v>13</v>
      </c>
      <c r="V54" s="1" t="s">
        <v>353</v>
      </c>
      <c r="W54" s="1" t="s">
        <v>354</v>
      </c>
      <c r="X54" s="1" t="s">
        <v>16</v>
      </c>
      <c r="Y54" s="1" t="s">
        <v>18</v>
      </c>
    </row>
    <row r="55" spans="1:25">
      <c r="A55" s="16" t="s">
        <v>644</v>
      </c>
      <c r="B55" s="16">
        <v>1</v>
      </c>
      <c r="C55" s="18">
        <v>50</v>
      </c>
      <c r="D55" s="21" t="s">
        <v>355</v>
      </c>
      <c r="E55" s="39" t="e">
        <v>#N/A</v>
      </c>
      <c r="F55" s="39" t="e">
        <v>#N/A</v>
      </c>
      <c r="G55" s="43" t="s">
        <v>722</v>
      </c>
      <c r="H55" s="1" t="s">
        <v>356</v>
      </c>
      <c r="I55" s="1" t="s">
        <v>357</v>
      </c>
      <c r="J55" s="1" t="s">
        <v>631</v>
      </c>
      <c r="K55" s="1" t="s">
        <v>358</v>
      </c>
      <c r="L55" s="4" t="s">
        <v>634</v>
      </c>
      <c r="M55" s="1">
        <v>200</v>
      </c>
      <c r="N55" s="1"/>
      <c r="O55" s="1">
        <v>1</v>
      </c>
      <c r="P55" s="1">
        <f t="shared" si="0"/>
        <v>200</v>
      </c>
      <c r="Q55" s="1" t="s">
        <v>72</v>
      </c>
      <c r="R55" s="1" t="s">
        <v>359</v>
      </c>
      <c r="S55" s="1" t="s">
        <v>360</v>
      </c>
      <c r="T55" s="1" t="s">
        <v>355</v>
      </c>
      <c r="U55" s="1" t="s">
        <v>361</v>
      </c>
      <c r="V55" s="1" t="s">
        <v>362</v>
      </c>
      <c r="W55" s="1" t="s">
        <v>363</v>
      </c>
      <c r="X55" s="1" t="s">
        <v>16</v>
      </c>
      <c r="Y55" s="1" t="s">
        <v>18</v>
      </c>
    </row>
    <row r="56" spans="1:25">
      <c r="A56" s="16" t="s">
        <v>644</v>
      </c>
      <c r="B56" s="16">
        <v>1</v>
      </c>
      <c r="C56" s="18">
        <v>51</v>
      </c>
      <c r="D56" s="21" t="s">
        <v>106</v>
      </c>
      <c r="E56" s="39" t="e">
        <v>#N/A</v>
      </c>
      <c r="F56" s="39" t="e">
        <v>#N/A</v>
      </c>
      <c r="G56" s="43" t="s">
        <v>723</v>
      </c>
      <c r="H56" s="1" t="s">
        <v>107</v>
      </c>
      <c r="I56" s="1" t="s">
        <v>108</v>
      </c>
      <c r="J56" s="1" t="s">
        <v>631</v>
      </c>
      <c r="K56" s="1" t="s">
        <v>109</v>
      </c>
      <c r="L56" s="4" t="s">
        <v>634</v>
      </c>
      <c r="M56" s="1">
        <v>200</v>
      </c>
      <c r="N56" s="1"/>
      <c r="O56" s="1">
        <v>1</v>
      </c>
      <c r="P56" s="1">
        <f t="shared" si="0"/>
        <v>200</v>
      </c>
      <c r="Q56" s="1" t="s">
        <v>72</v>
      </c>
      <c r="R56" s="1" t="s">
        <v>110</v>
      </c>
      <c r="S56" s="1" t="s">
        <v>364</v>
      </c>
      <c r="T56" s="1" t="s">
        <v>112</v>
      </c>
      <c r="U56" s="1" t="s">
        <v>13</v>
      </c>
      <c r="V56" s="1" t="s">
        <v>113</v>
      </c>
      <c r="W56" s="1" t="s">
        <v>365</v>
      </c>
      <c r="X56" s="1" t="s">
        <v>94</v>
      </c>
      <c r="Y56" s="1" t="s">
        <v>18</v>
      </c>
    </row>
    <row r="57" spans="1:25">
      <c r="A57" s="16" t="s">
        <v>644</v>
      </c>
      <c r="B57" s="16">
        <v>1</v>
      </c>
      <c r="C57" s="18">
        <v>52</v>
      </c>
      <c r="D57" s="21" t="s">
        <v>366</v>
      </c>
      <c r="E57" s="39" t="e">
        <v>#N/A</v>
      </c>
      <c r="F57" s="39" t="e">
        <v>#N/A</v>
      </c>
      <c r="G57" s="43" t="s">
        <v>724</v>
      </c>
      <c r="H57" s="1" t="s">
        <v>107</v>
      </c>
      <c r="I57" s="1" t="s">
        <v>367</v>
      </c>
      <c r="J57" s="1" t="s">
        <v>631</v>
      </c>
      <c r="K57" s="1" t="s">
        <v>368</v>
      </c>
      <c r="L57" s="4" t="s">
        <v>634</v>
      </c>
      <c r="M57" s="1">
        <v>200</v>
      </c>
      <c r="N57" s="1"/>
      <c r="O57" s="1">
        <v>2</v>
      </c>
      <c r="P57" s="1">
        <f t="shared" si="0"/>
        <v>400</v>
      </c>
      <c r="Q57" s="1" t="s">
        <v>72</v>
      </c>
      <c r="R57" s="1" t="s">
        <v>369</v>
      </c>
      <c r="S57" s="1" t="s">
        <v>370</v>
      </c>
      <c r="T57" s="1" t="s">
        <v>366</v>
      </c>
      <c r="U57" s="1" t="s">
        <v>336</v>
      </c>
      <c r="V57" s="1" t="s">
        <v>121</v>
      </c>
      <c r="W57" s="1" t="s">
        <v>371</v>
      </c>
      <c r="X57" s="1" t="s">
        <v>16</v>
      </c>
      <c r="Y57" s="1" t="s">
        <v>18</v>
      </c>
    </row>
    <row r="58" spans="1:25">
      <c r="A58" s="16" t="s">
        <v>644</v>
      </c>
      <c r="B58" s="16">
        <v>1</v>
      </c>
      <c r="C58" s="18">
        <v>53</v>
      </c>
      <c r="D58" s="21" t="s">
        <v>573</v>
      </c>
      <c r="E58" s="39" t="e">
        <v>#N/A</v>
      </c>
      <c r="F58" s="39" t="e">
        <v>#N/A</v>
      </c>
      <c r="G58" s="43" t="s">
        <v>725</v>
      </c>
      <c r="H58" s="1" t="s">
        <v>107</v>
      </c>
      <c r="I58" s="1" t="s">
        <v>372</v>
      </c>
      <c r="J58" s="1" t="s">
        <v>631</v>
      </c>
      <c r="K58" s="1" t="s">
        <v>574</v>
      </c>
      <c r="L58" s="4" t="s">
        <v>634</v>
      </c>
      <c r="M58" s="1">
        <v>200</v>
      </c>
      <c r="N58" s="1"/>
      <c r="O58" s="1">
        <v>2</v>
      </c>
      <c r="P58" s="1">
        <f t="shared" si="0"/>
        <v>400</v>
      </c>
      <c r="Q58" s="1" t="s">
        <v>72</v>
      </c>
      <c r="R58" s="1" t="s">
        <v>575</v>
      </c>
      <c r="S58" s="1" t="s">
        <v>373</v>
      </c>
      <c r="T58" s="1" t="s">
        <v>575</v>
      </c>
      <c r="U58" s="1" t="s">
        <v>336</v>
      </c>
      <c r="V58" s="1" t="s">
        <v>121</v>
      </c>
      <c r="W58" s="1" t="s">
        <v>375</v>
      </c>
      <c r="X58" s="1" t="s">
        <v>16</v>
      </c>
      <c r="Y58" s="1" t="s">
        <v>18</v>
      </c>
    </row>
    <row r="59" spans="1:25">
      <c r="A59" s="16" t="s">
        <v>644</v>
      </c>
      <c r="B59" s="16">
        <v>1</v>
      </c>
      <c r="C59" s="18">
        <v>54</v>
      </c>
      <c r="D59" s="21" t="s">
        <v>376</v>
      </c>
      <c r="E59" s="39" t="e">
        <v>#N/A</v>
      </c>
      <c r="F59" s="39" t="e">
        <v>#N/A</v>
      </c>
      <c r="G59" s="43" t="s">
        <v>726</v>
      </c>
      <c r="H59" s="1" t="s">
        <v>107</v>
      </c>
      <c r="I59" s="1" t="s">
        <v>377</v>
      </c>
      <c r="J59" s="1" t="s">
        <v>631</v>
      </c>
      <c r="K59" s="1" t="s">
        <v>378</v>
      </c>
      <c r="L59" s="4" t="s">
        <v>634</v>
      </c>
      <c r="M59" s="1">
        <v>200</v>
      </c>
      <c r="N59" s="1"/>
      <c r="O59" s="1">
        <v>3</v>
      </c>
      <c r="P59" s="1">
        <f t="shared" si="0"/>
        <v>600</v>
      </c>
      <c r="Q59" s="1" t="s">
        <v>72</v>
      </c>
      <c r="R59" s="1" t="s">
        <v>379</v>
      </c>
      <c r="S59" s="1" t="s">
        <v>380</v>
      </c>
      <c r="T59" s="1" t="s">
        <v>381</v>
      </c>
      <c r="U59" s="1" t="s">
        <v>336</v>
      </c>
      <c r="V59" s="1" t="s">
        <v>121</v>
      </c>
      <c r="W59" s="1" t="s">
        <v>382</v>
      </c>
      <c r="X59" s="1" t="s">
        <v>16</v>
      </c>
      <c r="Y59" s="1" t="s">
        <v>18</v>
      </c>
    </row>
    <row r="60" spans="1:25">
      <c r="A60" s="16" t="s">
        <v>644</v>
      </c>
      <c r="B60" s="16">
        <v>1</v>
      </c>
      <c r="C60" s="18">
        <v>55</v>
      </c>
      <c r="D60" s="21" t="s">
        <v>383</v>
      </c>
      <c r="E60" s="39" t="e">
        <v>#N/A</v>
      </c>
      <c r="F60" s="39" t="e">
        <v>#N/A</v>
      </c>
      <c r="G60" s="43" t="s">
        <v>727</v>
      </c>
      <c r="H60" s="1" t="s">
        <v>107</v>
      </c>
      <c r="I60" s="1" t="s">
        <v>384</v>
      </c>
      <c r="J60" s="1" t="s">
        <v>631</v>
      </c>
      <c r="K60" s="1" t="s">
        <v>385</v>
      </c>
      <c r="L60" s="4" t="s">
        <v>634</v>
      </c>
      <c r="M60" s="1">
        <v>200</v>
      </c>
      <c r="N60" s="1"/>
      <c r="O60" s="1">
        <v>1</v>
      </c>
      <c r="P60" s="1">
        <f t="shared" si="0"/>
        <v>200</v>
      </c>
      <c r="Q60" s="1" t="s">
        <v>72</v>
      </c>
      <c r="R60" s="1" t="s">
        <v>386</v>
      </c>
      <c r="S60" s="1" t="s">
        <v>387</v>
      </c>
      <c r="T60" s="1" t="s">
        <v>388</v>
      </c>
      <c r="U60" s="1" t="s">
        <v>13</v>
      </c>
      <c r="V60" s="1" t="s">
        <v>389</v>
      </c>
      <c r="W60" s="1" t="s">
        <v>390</v>
      </c>
      <c r="X60" s="1" t="s">
        <v>94</v>
      </c>
      <c r="Y60" s="1" t="s">
        <v>18</v>
      </c>
    </row>
    <row r="61" spans="1:25">
      <c r="A61" s="16" t="s">
        <v>644</v>
      </c>
      <c r="B61" s="16">
        <v>1</v>
      </c>
      <c r="C61" s="18">
        <v>56</v>
      </c>
      <c r="D61" s="21" t="s">
        <v>391</v>
      </c>
      <c r="E61" s="39" t="e">
        <v>#N/A</v>
      </c>
      <c r="F61" s="39" t="e">
        <v>#N/A</v>
      </c>
      <c r="G61" s="43" t="s">
        <v>728</v>
      </c>
      <c r="H61" s="1" t="s">
        <v>107</v>
      </c>
      <c r="I61" s="1" t="s">
        <v>392</v>
      </c>
      <c r="J61" s="1" t="s">
        <v>631</v>
      </c>
      <c r="K61" s="1" t="s">
        <v>393</v>
      </c>
      <c r="L61" s="4" t="s">
        <v>634</v>
      </c>
      <c r="M61" s="1">
        <v>200</v>
      </c>
      <c r="N61" s="1"/>
      <c r="O61" s="1">
        <v>1</v>
      </c>
      <c r="P61" s="1">
        <f t="shared" si="0"/>
        <v>200</v>
      </c>
      <c r="Q61" s="1" t="s">
        <v>72</v>
      </c>
      <c r="R61" s="1" t="s">
        <v>394</v>
      </c>
      <c r="S61" s="1" t="s">
        <v>395</v>
      </c>
      <c r="T61" s="1" t="s">
        <v>396</v>
      </c>
      <c r="U61" s="1" t="s">
        <v>336</v>
      </c>
      <c r="V61" s="1" t="s">
        <v>397</v>
      </c>
      <c r="W61" s="1" t="s">
        <v>398</v>
      </c>
      <c r="X61" s="1" t="s">
        <v>16</v>
      </c>
      <c r="Y61" s="1" t="s">
        <v>18</v>
      </c>
    </row>
    <row r="62" spans="1:25">
      <c r="A62" s="16" t="s">
        <v>644</v>
      </c>
      <c r="B62" s="16">
        <v>1</v>
      </c>
      <c r="C62" s="18">
        <v>57</v>
      </c>
      <c r="D62" s="21" t="s">
        <v>576</v>
      </c>
      <c r="E62" s="39" t="e">
        <v>#N/A</v>
      </c>
      <c r="F62" s="39" t="e">
        <v>#N/A</v>
      </c>
      <c r="G62" s="43" t="s">
        <v>729</v>
      </c>
      <c r="H62" s="1" t="s">
        <v>107</v>
      </c>
      <c r="I62" s="1" t="s">
        <v>399</v>
      </c>
      <c r="J62" s="1" t="s">
        <v>631</v>
      </c>
      <c r="K62" s="1" t="s">
        <v>577</v>
      </c>
      <c r="L62" s="4" t="s">
        <v>634</v>
      </c>
      <c r="M62" s="1">
        <v>200</v>
      </c>
      <c r="N62" s="1"/>
      <c r="O62" s="1">
        <v>4</v>
      </c>
      <c r="P62" s="1">
        <f t="shared" si="0"/>
        <v>800</v>
      </c>
      <c r="Q62" s="1" t="s">
        <v>72</v>
      </c>
      <c r="R62" s="1" t="s">
        <v>578</v>
      </c>
      <c r="S62" s="1" t="s">
        <v>400</v>
      </c>
      <c r="T62" s="1" t="s">
        <v>578</v>
      </c>
      <c r="U62" s="1" t="s">
        <v>336</v>
      </c>
      <c r="V62" s="1" t="s">
        <v>121</v>
      </c>
      <c r="W62" s="1" t="s">
        <v>401</v>
      </c>
      <c r="X62" s="1" t="s">
        <v>16</v>
      </c>
      <c r="Y62" s="1" t="s">
        <v>18</v>
      </c>
    </row>
    <row r="63" spans="1:25">
      <c r="A63" s="16" t="s">
        <v>644</v>
      </c>
      <c r="B63" s="16">
        <v>1</v>
      </c>
      <c r="C63" s="18">
        <v>58</v>
      </c>
      <c r="D63" s="21" t="s">
        <v>402</v>
      </c>
      <c r="E63" s="39" t="e">
        <v>#N/A</v>
      </c>
      <c r="F63" s="39" t="e">
        <v>#N/A</v>
      </c>
      <c r="G63" s="43" t="s">
        <v>730</v>
      </c>
      <c r="H63" s="1" t="s">
        <v>107</v>
      </c>
      <c r="I63" s="1" t="s">
        <v>403</v>
      </c>
      <c r="J63" s="1" t="s">
        <v>631</v>
      </c>
      <c r="K63" s="1" t="s">
        <v>404</v>
      </c>
      <c r="L63" s="4" t="s">
        <v>634</v>
      </c>
      <c r="M63" s="1">
        <v>200</v>
      </c>
      <c r="N63" s="1"/>
      <c r="O63" s="1">
        <v>3</v>
      </c>
      <c r="P63" s="1">
        <f t="shared" si="0"/>
        <v>600</v>
      </c>
      <c r="Q63" s="1" t="s">
        <v>10</v>
      </c>
      <c r="R63" s="1" t="s">
        <v>405</v>
      </c>
      <c r="S63" s="1" t="s">
        <v>406</v>
      </c>
      <c r="T63" s="1" t="s">
        <v>405</v>
      </c>
      <c r="U63" s="1" t="s">
        <v>336</v>
      </c>
      <c r="V63" s="1" t="s">
        <v>389</v>
      </c>
      <c r="W63" s="1" t="s">
        <v>407</v>
      </c>
      <c r="X63" s="1" t="s">
        <v>16</v>
      </c>
      <c r="Y63" s="1" t="s">
        <v>18</v>
      </c>
    </row>
    <row r="64" spans="1:25">
      <c r="A64" s="16" t="s">
        <v>644</v>
      </c>
      <c r="B64" s="16">
        <v>1</v>
      </c>
      <c r="C64" s="18">
        <v>59</v>
      </c>
      <c r="D64" s="21" t="s">
        <v>408</v>
      </c>
      <c r="E64" s="39" t="e">
        <v>#N/A</v>
      </c>
      <c r="F64" s="39" t="e">
        <v>#N/A</v>
      </c>
      <c r="G64" s="43" t="s">
        <v>731</v>
      </c>
      <c r="H64" s="1" t="s">
        <v>107</v>
      </c>
      <c r="I64" s="1" t="s">
        <v>100</v>
      </c>
      <c r="J64" s="1" t="s">
        <v>631</v>
      </c>
      <c r="K64" s="1" t="s">
        <v>409</v>
      </c>
      <c r="L64" s="4" t="s">
        <v>634</v>
      </c>
      <c r="M64" s="1">
        <v>200</v>
      </c>
      <c r="N64" s="1"/>
      <c r="O64" s="1">
        <v>27</v>
      </c>
      <c r="P64" s="1">
        <f t="shared" si="0"/>
        <v>5400</v>
      </c>
      <c r="Q64" s="1" t="s">
        <v>72</v>
      </c>
      <c r="R64" s="1" t="s">
        <v>410</v>
      </c>
      <c r="S64" s="1" t="s">
        <v>411</v>
      </c>
      <c r="T64" s="1" t="s">
        <v>412</v>
      </c>
      <c r="U64" s="1" t="s">
        <v>336</v>
      </c>
      <c r="V64" s="1" t="s">
        <v>413</v>
      </c>
      <c r="W64" s="1" t="s">
        <v>414</v>
      </c>
      <c r="X64" s="1" t="s">
        <v>16</v>
      </c>
      <c r="Y64" s="1" t="s">
        <v>18</v>
      </c>
    </row>
    <row r="65" spans="1:25">
      <c r="A65" s="16" t="s">
        <v>644</v>
      </c>
      <c r="B65" s="16">
        <v>1</v>
      </c>
      <c r="C65" s="18">
        <v>60</v>
      </c>
      <c r="D65" s="21" t="s">
        <v>415</v>
      </c>
      <c r="E65" s="39" t="e">
        <v>#N/A</v>
      </c>
      <c r="F65" s="39" t="e">
        <v>#N/A</v>
      </c>
      <c r="G65" s="43" t="s">
        <v>732</v>
      </c>
      <c r="H65" s="1" t="s">
        <v>107</v>
      </c>
      <c r="I65" s="1" t="s">
        <v>416</v>
      </c>
      <c r="J65" s="1" t="s">
        <v>631</v>
      </c>
      <c r="K65" s="1" t="s">
        <v>417</v>
      </c>
      <c r="L65" s="4" t="s">
        <v>634</v>
      </c>
      <c r="M65" s="1">
        <v>200</v>
      </c>
      <c r="N65" s="1"/>
      <c r="O65" s="1">
        <v>1</v>
      </c>
      <c r="P65" s="1">
        <f t="shared" si="0"/>
        <v>200</v>
      </c>
      <c r="Q65" s="1" t="s">
        <v>72</v>
      </c>
      <c r="R65" s="1" t="s">
        <v>418</v>
      </c>
      <c r="S65" s="1" t="s">
        <v>419</v>
      </c>
      <c r="T65" s="1" t="s">
        <v>420</v>
      </c>
      <c r="U65" s="1" t="s">
        <v>13</v>
      </c>
      <c r="V65" s="1" t="s">
        <v>121</v>
      </c>
      <c r="W65" s="1" t="s">
        <v>421</v>
      </c>
      <c r="X65" s="1" t="s">
        <v>94</v>
      </c>
      <c r="Y65" s="1" t="s">
        <v>18</v>
      </c>
    </row>
    <row r="66" spans="1:25">
      <c r="A66" s="16" t="s">
        <v>644</v>
      </c>
      <c r="B66" s="16">
        <v>1</v>
      </c>
      <c r="C66" s="18">
        <v>61</v>
      </c>
      <c r="D66" s="21" t="s">
        <v>579</v>
      </c>
      <c r="E66" s="39" t="e">
        <v>#N/A</v>
      </c>
      <c r="F66" s="39" t="e">
        <v>#N/A</v>
      </c>
      <c r="G66" s="43" t="s">
        <v>733</v>
      </c>
      <c r="H66" s="1" t="s">
        <v>107</v>
      </c>
      <c r="I66" s="1" t="s">
        <v>422</v>
      </c>
      <c r="J66" s="1" t="s">
        <v>631</v>
      </c>
      <c r="K66" s="1" t="s">
        <v>580</v>
      </c>
      <c r="L66" s="4" t="s">
        <v>634</v>
      </c>
      <c r="M66" s="1">
        <v>200</v>
      </c>
      <c r="N66" s="1"/>
      <c r="O66" s="1">
        <v>1</v>
      </c>
      <c r="P66" s="1">
        <f t="shared" si="0"/>
        <v>200</v>
      </c>
      <c r="Q66" s="1" t="s">
        <v>72</v>
      </c>
      <c r="R66" s="1" t="s">
        <v>581</v>
      </c>
      <c r="S66" s="1" t="s">
        <v>423</v>
      </c>
      <c r="T66" s="1" t="s">
        <v>581</v>
      </c>
      <c r="U66" s="1" t="s">
        <v>336</v>
      </c>
      <c r="V66" s="1" t="s">
        <v>121</v>
      </c>
      <c r="W66" s="1" t="s">
        <v>424</v>
      </c>
      <c r="X66" s="1" t="s">
        <v>16</v>
      </c>
      <c r="Y66" s="1" t="s">
        <v>18</v>
      </c>
    </row>
    <row r="67" spans="1:25">
      <c r="A67" s="16" t="s">
        <v>644</v>
      </c>
      <c r="B67" s="16">
        <v>1</v>
      </c>
      <c r="C67" s="18">
        <v>62</v>
      </c>
      <c r="D67" s="21" t="s">
        <v>425</v>
      </c>
      <c r="E67" s="39" t="e">
        <v>#N/A</v>
      </c>
      <c r="F67" s="39" t="e">
        <v>#N/A</v>
      </c>
      <c r="G67" s="43" t="s">
        <v>734</v>
      </c>
      <c r="H67" s="1" t="s">
        <v>99</v>
      </c>
      <c r="I67" s="1" t="s">
        <v>426</v>
      </c>
      <c r="J67" s="1" t="s">
        <v>631</v>
      </c>
      <c r="K67" s="1" t="s">
        <v>427</v>
      </c>
      <c r="L67" s="4" t="s">
        <v>634</v>
      </c>
      <c r="M67" s="1">
        <v>200</v>
      </c>
      <c r="N67" s="1"/>
      <c r="O67" s="1">
        <v>1</v>
      </c>
      <c r="P67" s="1">
        <f t="shared" si="0"/>
        <v>200</v>
      </c>
      <c r="Q67" s="1" t="s">
        <v>10</v>
      </c>
      <c r="R67" s="1" t="s">
        <v>428</v>
      </c>
      <c r="S67" s="1" t="s">
        <v>429</v>
      </c>
      <c r="T67" s="1" t="s">
        <v>428</v>
      </c>
      <c r="U67" s="1" t="s">
        <v>430</v>
      </c>
      <c r="V67" s="1" t="s">
        <v>431</v>
      </c>
      <c r="W67" s="1" t="s">
        <v>432</v>
      </c>
      <c r="X67" s="1" t="s">
        <v>16</v>
      </c>
      <c r="Y67" s="1" t="s">
        <v>18</v>
      </c>
    </row>
    <row r="68" spans="1:25">
      <c r="A68" s="16" t="s">
        <v>644</v>
      </c>
      <c r="B68" s="16">
        <v>1</v>
      </c>
      <c r="C68" s="18">
        <v>63</v>
      </c>
      <c r="D68" s="21" t="s">
        <v>433</v>
      </c>
      <c r="E68" s="39" t="e">
        <v>#N/A</v>
      </c>
      <c r="F68" s="39" t="e">
        <v>#N/A</v>
      </c>
      <c r="G68" s="43" t="s">
        <v>735</v>
      </c>
      <c r="H68" s="1" t="s">
        <v>107</v>
      </c>
      <c r="I68" s="1" t="s">
        <v>434</v>
      </c>
      <c r="J68" s="1" t="s">
        <v>631</v>
      </c>
      <c r="K68" s="1" t="s">
        <v>435</v>
      </c>
      <c r="L68" s="4" t="s">
        <v>634</v>
      </c>
      <c r="M68" s="1">
        <v>200</v>
      </c>
      <c r="N68" s="1"/>
      <c r="O68" s="1">
        <v>1</v>
      </c>
      <c r="P68" s="1">
        <f t="shared" si="0"/>
        <v>200</v>
      </c>
      <c r="Q68" s="1" t="s">
        <v>10</v>
      </c>
      <c r="R68" s="1" t="s">
        <v>436</v>
      </c>
      <c r="S68" s="1" t="s">
        <v>437</v>
      </c>
      <c r="T68" s="1" t="s">
        <v>436</v>
      </c>
      <c r="U68" s="1" t="s">
        <v>13</v>
      </c>
      <c r="V68" s="1" t="s">
        <v>389</v>
      </c>
      <c r="W68" s="1" t="s">
        <v>438</v>
      </c>
      <c r="X68" s="1" t="s">
        <v>94</v>
      </c>
      <c r="Y68" s="1" t="s">
        <v>18</v>
      </c>
    </row>
    <row r="69" spans="1:25">
      <c r="A69" s="16" t="s">
        <v>644</v>
      </c>
      <c r="B69" s="16">
        <v>1</v>
      </c>
      <c r="C69" s="18">
        <v>64</v>
      </c>
      <c r="D69" s="21" t="s">
        <v>439</v>
      </c>
      <c r="E69" s="39" t="e">
        <v>#N/A</v>
      </c>
      <c r="F69" s="39" t="e">
        <v>#N/A</v>
      </c>
      <c r="G69" s="43" t="s">
        <v>736</v>
      </c>
      <c r="H69" s="1" t="s">
        <v>99</v>
      </c>
      <c r="I69" s="1" t="s">
        <v>440</v>
      </c>
      <c r="J69" s="1" t="s">
        <v>631</v>
      </c>
      <c r="K69" s="1" t="s">
        <v>441</v>
      </c>
      <c r="L69" s="4" t="s">
        <v>634</v>
      </c>
      <c r="M69" s="1">
        <v>200</v>
      </c>
      <c r="N69" s="1"/>
      <c r="O69" s="1">
        <v>7</v>
      </c>
      <c r="P69" s="1">
        <f t="shared" si="0"/>
        <v>1400</v>
      </c>
      <c r="Q69" s="1" t="s">
        <v>10</v>
      </c>
      <c r="R69" s="1" t="s">
        <v>442</v>
      </c>
      <c r="S69" s="1" t="s">
        <v>443</v>
      </c>
      <c r="T69" s="1" t="s">
        <v>442</v>
      </c>
      <c r="U69" s="1" t="s">
        <v>444</v>
      </c>
      <c r="V69" s="1" t="s">
        <v>445</v>
      </c>
      <c r="W69" s="1" t="s">
        <v>446</v>
      </c>
      <c r="X69" s="1" t="s">
        <v>16</v>
      </c>
      <c r="Y69" s="1" t="s">
        <v>18</v>
      </c>
    </row>
    <row r="70" spans="1:25">
      <c r="A70" s="16" t="s">
        <v>644</v>
      </c>
      <c r="B70" s="16">
        <v>1</v>
      </c>
      <c r="C70" s="18">
        <v>65</v>
      </c>
      <c r="D70" s="21" t="s">
        <v>447</v>
      </c>
      <c r="E70" s="39" t="e">
        <v>#N/A</v>
      </c>
      <c r="F70" s="39" t="e">
        <v>#N/A</v>
      </c>
      <c r="G70" s="43" t="s">
        <v>737</v>
      </c>
      <c r="H70" s="1" t="s">
        <v>99</v>
      </c>
      <c r="I70" s="1" t="s">
        <v>448</v>
      </c>
      <c r="J70" s="1" t="s">
        <v>631</v>
      </c>
      <c r="K70" s="1" t="s">
        <v>449</v>
      </c>
      <c r="L70" s="4" t="s">
        <v>634</v>
      </c>
      <c r="M70" s="1">
        <v>200</v>
      </c>
      <c r="N70" s="1"/>
      <c r="O70" s="1">
        <v>3</v>
      </c>
      <c r="P70" s="1">
        <f t="shared" si="0"/>
        <v>600</v>
      </c>
      <c r="Q70" s="1" t="s">
        <v>10</v>
      </c>
      <c r="R70" s="1" t="s">
        <v>450</v>
      </c>
      <c r="S70" s="1" t="s">
        <v>451</v>
      </c>
      <c r="T70" s="1" t="s">
        <v>450</v>
      </c>
      <c r="U70" s="1" t="s">
        <v>452</v>
      </c>
      <c r="V70" s="1" t="s">
        <v>453</v>
      </c>
      <c r="W70" s="1" t="s">
        <v>454</v>
      </c>
      <c r="X70" s="1" t="s">
        <v>16</v>
      </c>
      <c r="Y70" s="1" t="s">
        <v>18</v>
      </c>
    </row>
    <row r="71" spans="1:25">
      <c r="A71" s="16" t="s">
        <v>644</v>
      </c>
      <c r="B71" s="16">
        <v>1</v>
      </c>
      <c r="C71" s="18">
        <v>66</v>
      </c>
      <c r="D71" s="21" t="s">
        <v>455</v>
      </c>
      <c r="E71" s="39" t="e">
        <v>#N/A</v>
      </c>
      <c r="F71" s="39" t="e">
        <v>#N/A</v>
      </c>
      <c r="G71" s="43" t="s">
        <v>738</v>
      </c>
      <c r="H71" s="1" t="s">
        <v>456</v>
      </c>
      <c r="I71" s="1" t="s">
        <v>457</v>
      </c>
      <c r="J71" s="1" t="s">
        <v>631</v>
      </c>
      <c r="K71" s="1" t="s">
        <v>458</v>
      </c>
      <c r="L71" s="4" t="s">
        <v>634</v>
      </c>
      <c r="M71" s="1">
        <v>200</v>
      </c>
      <c r="N71" s="1"/>
      <c r="O71" s="1">
        <v>1</v>
      </c>
      <c r="P71" s="1">
        <v>200</v>
      </c>
      <c r="Q71" s="1" t="s">
        <v>72</v>
      </c>
      <c r="R71" s="1" t="s">
        <v>459</v>
      </c>
      <c r="S71" s="1" t="s">
        <v>460</v>
      </c>
      <c r="T71" s="1" t="s">
        <v>461</v>
      </c>
      <c r="U71" s="1" t="s">
        <v>430</v>
      </c>
      <c r="V71" s="1" t="s">
        <v>462</v>
      </c>
      <c r="W71" s="1" t="s">
        <v>463</v>
      </c>
      <c r="X71" s="1" t="s">
        <v>16</v>
      </c>
      <c r="Y71" s="1" t="s">
        <v>18</v>
      </c>
    </row>
    <row r="72" spans="1:25">
      <c r="A72" s="16" t="s">
        <v>644</v>
      </c>
      <c r="B72" s="16">
        <v>1</v>
      </c>
      <c r="C72" s="18">
        <v>67</v>
      </c>
      <c r="D72" s="21" t="s">
        <v>464</v>
      </c>
      <c r="E72" s="39" t="e">
        <v>#N/A</v>
      </c>
      <c r="F72" s="39" t="e">
        <v>#N/A</v>
      </c>
      <c r="G72" s="43" t="s">
        <v>739</v>
      </c>
      <c r="H72" s="1" t="s">
        <v>7</v>
      </c>
      <c r="I72" s="1" t="s">
        <v>465</v>
      </c>
      <c r="J72" s="1" t="s">
        <v>631</v>
      </c>
      <c r="K72" s="1" t="s">
        <v>466</v>
      </c>
      <c r="L72" s="4" t="s">
        <v>634</v>
      </c>
      <c r="M72" s="1">
        <v>200</v>
      </c>
      <c r="N72" s="1"/>
      <c r="O72" s="1">
        <v>1</v>
      </c>
      <c r="P72" s="1">
        <v>200</v>
      </c>
      <c r="Q72" s="1" t="s">
        <v>72</v>
      </c>
      <c r="R72" s="1" t="s">
        <v>467</v>
      </c>
      <c r="S72" s="1" t="s">
        <v>468</v>
      </c>
      <c r="T72" s="1" t="s">
        <v>469</v>
      </c>
      <c r="U72" s="1" t="s">
        <v>13</v>
      </c>
      <c r="V72" s="1" t="s">
        <v>470</v>
      </c>
      <c r="W72" s="1" t="s">
        <v>471</v>
      </c>
      <c r="X72" s="1" t="s">
        <v>94</v>
      </c>
      <c r="Y72" s="1" t="s">
        <v>18</v>
      </c>
    </row>
    <row r="73" spans="1:25">
      <c r="A73" s="16" t="s">
        <v>644</v>
      </c>
      <c r="B73" s="16">
        <v>1</v>
      </c>
      <c r="C73" s="18">
        <v>68</v>
      </c>
      <c r="D73" s="26">
        <v>434153017835</v>
      </c>
      <c r="E73" s="39" t="e">
        <v>#N/A</v>
      </c>
      <c r="F73" s="39" t="e">
        <v>#N/A</v>
      </c>
      <c r="G73" s="43" t="s">
        <v>740</v>
      </c>
      <c r="H73" s="1" t="s">
        <v>473</v>
      </c>
      <c r="I73" s="1" t="s">
        <v>474</v>
      </c>
      <c r="J73" s="1" t="s">
        <v>631</v>
      </c>
      <c r="K73" s="1" t="s">
        <v>475</v>
      </c>
      <c r="L73" s="4" t="s">
        <v>634</v>
      </c>
      <c r="M73" s="1">
        <v>200</v>
      </c>
      <c r="N73" s="1"/>
      <c r="O73" s="1">
        <v>1</v>
      </c>
      <c r="P73" s="1">
        <v>200</v>
      </c>
      <c r="Q73" s="1" t="s">
        <v>72</v>
      </c>
      <c r="R73" s="1" t="s">
        <v>476</v>
      </c>
      <c r="S73" s="1" t="s">
        <v>477</v>
      </c>
      <c r="T73" s="1" t="s">
        <v>472</v>
      </c>
      <c r="U73" s="1" t="s">
        <v>478</v>
      </c>
      <c r="V73" s="1" t="s">
        <v>479</v>
      </c>
      <c r="W73" s="1" t="s">
        <v>480</v>
      </c>
      <c r="X73" s="1" t="s">
        <v>94</v>
      </c>
      <c r="Y73" s="1" t="s">
        <v>18</v>
      </c>
    </row>
    <row r="74" spans="1:25">
      <c r="A74" s="16" t="s">
        <v>644</v>
      </c>
      <c r="B74" s="16">
        <v>1</v>
      </c>
      <c r="C74" s="18">
        <v>69</v>
      </c>
      <c r="D74" s="21" t="s">
        <v>481</v>
      </c>
      <c r="E74" s="39" t="e">
        <v>#N/A</v>
      </c>
      <c r="F74" s="39" t="e">
        <v>#N/A</v>
      </c>
      <c r="G74" s="43" t="s">
        <v>741</v>
      </c>
      <c r="H74" s="1" t="s">
        <v>107</v>
      </c>
      <c r="I74" s="1" t="s">
        <v>482</v>
      </c>
      <c r="J74" s="1" t="s">
        <v>631</v>
      </c>
      <c r="K74" s="1" t="s">
        <v>483</v>
      </c>
      <c r="L74" s="4" t="s">
        <v>634</v>
      </c>
      <c r="M74" s="1">
        <v>200</v>
      </c>
      <c r="N74" s="1"/>
      <c r="O74" s="1">
        <v>1</v>
      </c>
      <c r="P74" s="1">
        <v>200</v>
      </c>
      <c r="Q74" s="1" t="s">
        <v>72</v>
      </c>
      <c r="R74" s="1" t="s">
        <v>484</v>
      </c>
      <c r="S74" s="1" t="s">
        <v>485</v>
      </c>
      <c r="T74" s="1" t="s">
        <v>481</v>
      </c>
      <c r="U74" s="1" t="s">
        <v>82</v>
      </c>
      <c r="V74" s="1" t="s">
        <v>486</v>
      </c>
      <c r="W74" s="1" t="s">
        <v>487</v>
      </c>
      <c r="X74" s="1" t="s">
        <v>94</v>
      </c>
      <c r="Y74" s="1" t="s">
        <v>18</v>
      </c>
    </row>
    <row r="75" spans="1:25">
      <c r="A75" s="16" t="s">
        <v>644</v>
      </c>
      <c r="B75" s="16">
        <v>1</v>
      </c>
      <c r="C75" s="18">
        <v>70</v>
      </c>
      <c r="D75" s="21" t="s">
        <v>489</v>
      </c>
      <c r="E75" s="39" t="e">
        <v>#N/A</v>
      </c>
      <c r="F75" s="39" t="e">
        <v>#N/A</v>
      </c>
      <c r="G75" s="43" t="s">
        <v>742</v>
      </c>
      <c r="H75" s="1" t="s">
        <v>20</v>
      </c>
      <c r="I75" s="1" t="s">
        <v>488</v>
      </c>
      <c r="J75" s="4" t="s">
        <v>632</v>
      </c>
      <c r="K75" s="1" t="s">
        <v>17</v>
      </c>
      <c r="L75" s="4" t="s">
        <v>634</v>
      </c>
      <c r="M75" s="1">
        <v>200</v>
      </c>
      <c r="N75" s="1"/>
      <c r="O75" s="1">
        <v>1</v>
      </c>
      <c r="P75" s="1">
        <v>200</v>
      </c>
      <c r="Q75" s="1"/>
      <c r="R75" t="s">
        <v>617</v>
      </c>
      <c r="S75" s="1" t="s">
        <v>488</v>
      </c>
      <c r="T75" s="1" t="s">
        <v>489</v>
      </c>
      <c r="U75" s="1" t="s">
        <v>16</v>
      </c>
      <c r="V75" s="1" t="s">
        <v>617</v>
      </c>
      <c r="W75" s="1" t="s">
        <v>27</v>
      </c>
      <c r="X75" s="1"/>
      <c r="Y75" s="1" t="s">
        <v>17</v>
      </c>
    </row>
    <row r="76" spans="1:25">
      <c r="A76" s="16" t="s">
        <v>644</v>
      </c>
      <c r="B76" s="16">
        <v>1</v>
      </c>
      <c r="C76" s="18">
        <v>71</v>
      </c>
      <c r="D76" s="33" t="s">
        <v>646</v>
      </c>
      <c r="E76" s="39" t="e">
        <v>#N/A</v>
      </c>
      <c r="F76" s="39" t="e">
        <v>#N/A</v>
      </c>
      <c r="G76" s="43" t="s">
        <v>743</v>
      </c>
      <c r="H76" s="1" t="s">
        <v>20</v>
      </c>
      <c r="I76" s="4" t="s">
        <v>647</v>
      </c>
      <c r="J76" s="1" t="s">
        <v>631</v>
      </c>
      <c r="K76" s="1" t="s">
        <v>490</v>
      </c>
      <c r="L76" s="4" t="s">
        <v>634</v>
      </c>
      <c r="M76" s="1">
        <v>200</v>
      </c>
      <c r="N76" s="1"/>
      <c r="O76" s="1">
        <v>1</v>
      </c>
      <c r="P76" s="1">
        <v>200</v>
      </c>
      <c r="Q76" s="1" t="s">
        <v>491</v>
      </c>
      <c r="R76" s="1" t="s">
        <v>492</v>
      </c>
      <c r="S76" s="1" t="s">
        <v>493</v>
      </c>
      <c r="T76" s="1"/>
      <c r="U76" s="1" t="s">
        <v>494</v>
      </c>
      <c r="V76" s="1"/>
      <c r="W76" s="1" t="s">
        <v>495</v>
      </c>
      <c r="X76" s="1" t="s">
        <v>16</v>
      </c>
      <c r="Y76" s="1" t="s">
        <v>18</v>
      </c>
    </row>
    <row r="77" spans="1:25">
      <c r="A77" s="16" t="s">
        <v>644</v>
      </c>
      <c r="B77" s="16">
        <v>1</v>
      </c>
      <c r="C77" s="18">
        <v>72</v>
      </c>
      <c r="D77" s="21" t="s">
        <v>496</v>
      </c>
      <c r="E77" s="39" t="e">
        <v>#N/A</v>
      </c>
      <c r="F77" s="39" t="e">
        <v>#N/A</v>
      </c>
      <c r="G77" s="43" t="s">
        <v>744</v>
      </c>
      <c r="H77" s="1" t="s">
        <v>497</v>
      </c>
      <c r="I77" s="1" t="s">
        <v>498</v>
      </c>
      <c r="J77" s="1" t="s">
        <v>631</v>
      </c>
      <c r="K77" s="1" t="s">
        <v>499</v>
      </c>
      <c r="L77" s="4" t="s">
        <v>634</v>
      </c>
      <c r="M77" s="1">
        <v>200</v>
      </c>
      <c r="N77" s="1"/>
      <c r="O77" s="1">
        <v>1</v>
      </c>
      <c r="P77" s="1">
        <v>200</v>
      </c>
      <c r="Q77" s="1" t="s">
        <v>491</v>
      </c>
      <c r="R77" s="1" t="s">
        <v>500</v>
      </c>
      <c r="S77" s="1" t="s">
        <v>501</v>
      </c>
      <c r="T77" s="1" t="s">
        <v>496</v>
      </c>
      <c r="U77" s="1" t="s">
        <v>158</v>
      </c>
      <c r="V77" s="1" t="s">
        <v>502</v>
      </c>
      <c r="W77" s="1" t="s">
        <v>503</v>
      </c>
      <c r="X77" s="1" t="s">
        <v>16</v>
      </c>
      <c r="Y77" s="1" t="s">
        <v>18</v>
      </c>
    </row>
    <row r="78" spans="1:25">
      <c r="A78" s="16" t="s">
        <v>644</v>
      </c>
      <c r="B78" s="16">
        <v>1</v>
      </c>
      <c r="C78" s="18">
        <v>73</v>
      </c>
      <c r="D78" s="21" t="s">
        <v>504</v>
      </c>
      <c r="E78" s="39" t="e">
        <v>#N/A</v>
      </c>
      <c r="F78" s="39" t="e">
        <v>#N/A</v>
      </c>
      <c r="G78" s="43" t="s">
        <v>745</v>
      </c>
      <c r="H78" s="1" t="s">
        <v>20</v>
      </c>
      <c r="I78" s="1" t="s">
        <v>505</v>
      </c>
      <c r="J78" s="1" t="s">
        <v>631</v>
      </c>
      <c r="K78" s="1" t="s">
        <v>490</v>
      </c>
      <c r="L78" s="4" t="s">
        <v>634</v>
      </c>
      <c r="M78" s="1">
        <v>200</v>
      </c>
      <c r="N78" s="1"/>
      <c r="O78" s="1">
        <v>1</v>
      </c>
      <c r="P78" s="1">
        <v>200</v>
      </c>
      <c r="Q78" s="1" t="s">
        <v>491</v>
      </c>
      <c r="R78" s="1" t="s">
        <v>506</v>
      </c>
      <c r="S78" s="1" t="s">
        <v>507</v>
      </c>
      <c r="T78" s="1" t="s">
        <v>504</v>
      </c>
      <c r="U78" s="1" t="s">
        <v>494</v>
      </c>
      <c r="V78" s="1" t="s">
        <v>508</v>
      </c>
      <c r="W78" s="1" t="s">
        <v>509</v>
      </c>
      <c r="X78" s="1" t="s">
        <v>16</v>
      </c>
      <c r="Y78" s="1" t="s">
        <v>18</v>
      </c>
    </row>
    <row r="79" spans="1:25">
      <c r="A79" s="16" t="s">
        <v>644</v>
      </c>
      <c r="B79" s="16">
        <v>1</v>
      </c>
      <c r="C79" s="18">
        <v>74</v>
      </c>
      <c r="D79" s="21" t="s">
        <v>510</v>
      </c>
      <c r="E79" s="39" t="e">
        <v>#N/A</v>
      </c>
      <c r="F79" s="39" t="e">
        <v>#N/A</v>
      </c>
      <c r="G79" s="43" t="s">
        <v>746</v>
      </c>
      <c r="H79" s="1" t="s">
        <v>20</v>
      </c>
      <c r="I79" s="1" t="s">
        <v>511</v>
      </c>
      <c r="J79" s="1" t="s">
        <v>631</v>
      </c>
      <c r="K79" s="1" t="s">
        <v>490</v>
      </c>
      <c r="L79" s="4" t="s">
        <v>634</v>
      </c>
      <c r="M79" s="1">
        <v>200</v>
      </c>
      <c r="N79" s="1"/>
      <c r="O79" s="1">
        <v>2</v>
      </c>
      <c r="P79" s="1">
        <v>400</v>
      </c>
      <c r="Q79" s="1" t="s">
        <v>10</v>
      </c>
      <c r="R79" s="1" t="s">
        <v>512</v>
      </c>
      <c r="S79" s="1" t="s">
        <v>513</v>
      </c>
      <c r="T79" s="1" t="s">
        <v>512</v>
      </c>
      <c r="U79" s="1" t="s">
        <v>514</v>
      </c>
      <c r="V79" s="1" t="s">
        <v>515</v>
      </c>
      <c r="W79" s="1" t="s">
        <v>516</v>
      </c>
      <c r="X79" s="1" t="s">
        <v>16</v>
      </c>
      <c r="Y79" s="1" t="s">
        <v>18</v>
      </c>
    </row>
    <row r="80" spans="1:25">
      <c r="A80" s="16" t="s">
        <v>644</v>
      </c>
      <c r="B80" s="16">
        <v>1</v>
      </c>
      <c r="C80" s="18">
        <v>75</v>
      </c>
      <c r="D80" s="21" t="s">
        <v>517</v>
      </c>
      <c r="E80" s="39" t="e">
        <v>#N/A</v>
      </c>
      <c r="F80" s="39" t="e">
        <v>#N/A</v>
      </c>
      <c r="G80" s="43" t="s">
        <v>747</v>
      </c>
      <c r="H80" s="1" t="s">
        <v>20</v>
      </c>
      <c r="I80" s="1" t="s">
        <v>518</v>
      </c>
      <c r="J80" s="1" t="s">
        <v>631</v>
      </c>
      <c r="K80" s="1" t="s">
        <v>519</v>
      </c>
      <c r="L80" s="4" t="s">
        <v>634</v>
      </c>
      <c r="M80" s="1">
        <v>200</v>
      </c>
      <c r="N80" s="1"/>
      <c r="O80" s="1">
        <v>1</v>
      </c>
      <c r="P80" s="1">
        <v>200</v>
      </c>
      <c r="Q80" s="1" t="s">
        <v>72</v>
      </c>
      <c r="R80" s="1" t="s">
        <v>520</v>
      </c>
      <c r="S80" s="1" t="s">
        <v>521</v>
      </c>
      <c r="T80" s="1" t="s">
        <v>522</v>
      </c>
      <c r="U80" s="1" t="s">
        <v>374</v>
      </c>
      <c r="V80" s="1" t="s">
        <v>523</v>
      </c>
      <c r="W80" s="1" t="s">
        <v>524</v>
      </c>
      <c r="X80" s="1" t="s">
        <v>16</v>
      </c>
      <c r="Y80" s="1" t="s">
        <v>18</v>
      </c>
    </row>
    <row r="81" spans="1:25">
      <c r="A81" s="16" t="s">
        <v>644</v>
      </c>
      <c r="B81" s="16">
        <v>1</v>
      </c>
      <c r="C81" s="18">
        <v>76</v>
      </c>
      <c r="D81" s="21" t="s">
        <v>525</v>
      </c>
      <c r="E81" s="39" t="e">
        <v>#N/A</v>
      </c>
      <c r="F81" s="39" t="e">
        <v>#N/A</v>
      </c>
      <c r="G81" s="43" t="s">
        <v>748</v>
      </c>
      <c r="H81" s="1" t="s">
        <v>20</v>
      </c>
      <c r="I81" s="1" t="s">
        <v>526</v>
      </c>
      <c r="J81" s="1" t="s">
        <v>631</v>
      </c>
      <c r="K81" s="1" t="s">
        <v>490</v>
      </c>
      <c r="L81" s="4" t="s">
        <v>634</v>
      </c>
      <c r="M81" s="1">
        <v>200</v>
      </c>
      <c r="N81" s="1"/>
      <c r="O81" s="1">
        <v>2</v>
      </c>
      <c r="P81" s="1">
        <v>400</v>
      </c>
      <c r="Q81" s="1" t="s">
        <v>72</v>
      </c>
      <c r="R81" s="1" t="s">
        <v>527</v>
      </c>
      <c r="S81" s="1" t="s">
        <v>528</v>
      </c>
      <c r="T81" s="1" t="s">
        <v>529</v>
      </c>
      <c r="U81" s="1" t="s">
        <v>494</v>
      </c>
      <c r="V81" s="1" t="s">
        <v>530</v>
      </c>
      <c r="W81" s="1" t="s">
        <v>531</v>
      </c>
      <c r="X81" s="1" t="s">
        <v>16</v>
      </c>
      <c r="Y81" s="1" t="s">
        <v>18</v>
      </c>
    </row>
    <row r="82" spans="1:25">
      <c r="A82" s="16" t="s">
        <v>644</v>
      </c>
      <c r="B82" s="16">
        <v>1</v>
      </c>
      <c r="C82" s="18">
        <v>77</v>
      </c>
      <c r="D82" s="21" t="s">
        <v>532</v>
      </c>
      <c r="E82" s="39" t="e">
        <v>#N/A</v>
      </c>
      <c r="F82" s="39" t="e">
        <v>#N/A</v>
      </c>
      <c r="G82" s="43" t="s">
        <v>749</v>
      </c>
      <c r="H82" s="1" t="s">
        <v>20</v>
      </c>
      <c r="I82" s="1" t="s">
        <v>533</v>
      </c>
      <c r="J82" s="1" t="s">
        <v>631</v>
      </c>
      <c r="K82" s="1" t="s">
        <v>534</v>
      </c>
      <c r="L82" s="4" t="s">
        <v>634</v>
      </c>
      <c r="M82" s="1">
        <v>200</v>
      </c>
      <c r="N82" s="1"/>
      <c r="O82" s="1">
        <v>1</v>
      </c>
      <c r="P82" s="1">
        <v>200</v>
      </c>
      <c r="Q82" s="1" t="s">
        <v>72</v>
      </c>
      <c r="R82" s="1" t="s">
        <v>535</v>
      </c>
      <c r="S82" s="1" t="s">
        <v>536</v>
      </c>
      <c r="T82" s="1" t="s">
        <v>537</v>
      </c>
      <c r="U82" s="1" t="s">
        <v>538</v>
      </c>
      <c r="V82" s="1" t="s">
        <v>539</v>
      </c>
      <c r="W82" s="1" t="s">
        <v>540</v>
      </c>
      <c r="X82" s="1" t="s">
        <v>16</v>
      </c>
      <c r="Y82" s="1" t="s">
        <v>18</v>
      </c>
    </row>
    <row r="83" spans="1:25">
      <c r="A83" s="16" t="s">
        <v>644</v>
      </c>
      <c r="B83" s="16">
        <v>1</v>
      </c>
      <c r="C83" s="18">
        <v>78</v>
      </c>
      <c r="D83" s="21" t="s">
        <v>541</v>
      </c>
      <c r="E83" s="39" t="e">
        <v>#N/A</v>
      </c>
      <c r="F83" s="39" t="e">
        <v>#N/A</v>
      </c>
      <c r="G83" s="43" t="s">
        <v>750</v>
      </c>
      <c r="H83" s="1" t="s">
        <v>542</v>
      </c>
      <c r="I83" s="1" t="s">
        <v>543</v>
      </c>
      <c r="J83" s="1" t="s">
        <v>631</v>
      </c>
      <c r="K83" s="1" t="s">
        <v>544</v>
      </c>
      <c r="L83" s="4" t="s">
        <v>634</v>
      </c>
      <c r="M83" s="1">
        <v>200</v>
      </c>
      <c r="N83" s="1"/>
      <c r="O83" s="1">
        <v>1</v>
      </c>
      <c r="P83" s="1">
        <v>200</v>
      </c>
      <c r="Q83" s="1" t="s">
        <v>72</v>
      </c>
      <c r="R83" s="1" t="s">
        <v>545</v>
      </c>
      <c r="S83" s="1" t="s">
        <v>546</v>
      </c>
      <c r="T83" s="1" t="s">
        <v>541</v>
      </c>
      <c r="U83" s="1" t="s">
        <v>336</v>
      </c>
      <c r="V83" s="1" t="s">
        <v>547</v>
      </c>
      <c r="W83" s="1" t="s">
        <v>548</v>
      </c>
      <c r="X83" s="1" t="s">
        <v>94</v>
      </c>
      <c r="Y83" s="1" t="s">
        <v>18</v>
      </c>
    </row>
    <row r="84" spans="1:25">
      <c r="A84" s="16" t="s">
        <v>644</v>
      </c>
      <c r="B84" s="16">
        <v>1</v>
      </c>
      <c r="C84" s="18">
        <v>79</v>
      </c>
      <c r="D84" s="21" t="s">
        <v>549</v>
      </c>
      <c r="E84" s="39" t="e">
        <v>#N/A</v>
      </c>
      <c r="F84" s="39" t="e">
        <v>#N/A</v>
      </c>
      <c r="G84" s="43" t="s">
        <v>751</v>
      </c>
      <c r="H84" s="1" t="s">
        <v>550</v>
      </c>
      <c r="I84" s="1" t="s">
        <v>551</v>
      </c>
      <c r="J84" s="1" t="s">
        <v>631</v>
      </c>
      <c r="K84" t="s">
        <v>552</v>
      </c>
      <c r="L84" t="s">
        <v>634</v>
      </c>
      <c r="M84" s="1">
        <v>200</v>
      </c>
      <c r="N84" s="1"/>
      <c r="O84" s="1">
        <v>1</v>
      </c>
      <c r="P84" s="1">
        <v>200</v>
      </c>
      <c r="Q84" s="1" t="s">
        <v>72</v>
      </c>
      <c r="R84" s="1" t="s">
        <v>553</v>
      </c>
      <c r="S84" s="1" t="s">
        <v>554</v>
      </c>
      <c r="T84" s="1" t="s">
        <v>549</v>
      </c>
      <c r="U84" s="1" t="s">
        <v>305</v>
      </c>
      <c r="V84" s="1" t="s">
        <v>555</v>
      </c>
      <c r="W84" s="1" t="s">
        <v>556</v>
      </c>
      <c r="X84" s="1" t="s">
        <v>16</v>
      </c>
      <c r="Y84" s="1" t="s">
        <v>18</v>
      </c>
    </row>
    <row r="85" spans="1:25">
      <c r="A85" s="16" t="s">
        <v>644</v>
      </c>
      <c r="B85" s="16">
        <v>1</v>
      </c>
      <c r="C85" s="18">
        <v>80</v>
      </c>
      <c r="D85" s="21" t="s">
        <v>557</v>
      </c>
      <c r="E85" s="39" t="e">
        <v>#N/A</v>
      </c>
      <c r="F85" s="39" t="e">
        <v>#N/A</v>
      </c>
      <c r="G85" s="43" t="s">
        <v>752</v>
      </c>
      <c r="H85" s="1" t="s">
        <v>558</v>
      </c>
      <c r="I85" s="1" t="s">
        <v>543</v>
      </c>
      <c r="J85" s="1" t="s">
        <v>631</v>
      </c>
      <c r="K85" t="s">
        <v>559</v>
      </c>
      <c r="L85" t="s">
        <v>634</v>
      </c>
      <c r="M85" s="1">
        <v>200</v>
      </c>
      <c r="N85" s="1"/>
      <c r="O85" s="1">
        <v>1</v>
      </c>
      <c r="P85" s="1">
        <v>200</v>
      </c>
      <c r="Q85" s="1" t="s">
        <v>72</v>
      </c>
      <c r="R85" s="1" t="s">
        <v>560</v>
      </c>
      <c r="S85" s="1" t="s">
        <v>561</v>
      </c>
      <c r="T85" s="1" t="s">
        <v>562</v>
      </c>
      <c r="U85" s="1" t="s">
        <v>563</v>
      </c>
      <c r="V85" s="1" t="s">
        <v>564</v>
      </c>
      <c r="W85" s="1" t="s">
        <v>565</v>
      </c>
      <c r="X85" s="1" t="s">
        <v>16</v>
      </c>
      <c r="Y85" s="1" t="s">
        <v>18</v>
      </c>
    </row>
    <row r="86" spans="1:25">
      <c r="E86" s="39" t="e">
        <v>#N/A</v>
      </c>
      <c r="F86" s="39" t="e">
        <v>#N/A</v>
      </c>
      <c r="G86" s="40" t="s">
        <v>770</v>
      </c>
      <c r="I86" s="41" t="s">
        <v>771</v>
      </c>
      <c r="X86" s="1" t="s">
        <v>16</v>
      </c>
      <c r="Y86" s="1" t="s">
        <v>18</v>
      </c>
    </row>
    <row r="87" spans="1:25">
      <c r="A87" s="16" t="s">
        <v>645</v>
      </c>
      <c r="B87" s="16">
        <v>0</v>
      </c>
      <c r="C87" s="18">
        <v>81</v>
      </c>
      <c r="D87" s="21" t="s">
        <v>587</v>
      </c>
      <c r="E87" s="39" t="e">
        <v>#N/A</v>
      </c>
      <c r="F87" s="39" t="e">
        <v>#N/A</v>
      </c>
      <c r="G87" s="43" t="s">
        <v>753</v>
      </c>
      <c r="H87" s="1" t="s">
        <v>585</v>
      </c>
      <c r="I87" s="1" t="s">
        <v>586</v>
      </c>
      <c r="J87" s="1" t="s">
        <v>585</v>
      </c>
      <c r="K87" s="1"/>
      <c r="L87" s="4" t="s">
        <v>634</v>
      </c>
      <c r="M87" s="1">
        <v>200</v>
      </c>
      <c r="N87" s="1"/>
      <c r="O87" s="1">
        <v>1</v>
      </c>
      <c r="P87" s="1">
        <v>200</v>
      </c>
      <c r="Q87" s="1"/>
      <c r="R87" s="1" t="s">
        <v>585</v>
      </c>
      <c r="S87" s="1"/>
      <c r="T87" s="1"/>
      <c r="U87" s="1"/>
      <c r="V87" s="1" t="s">
        <v>588</v>
      </c>
      <c r="W87" s="1" t="s">
        <v>627</v>
      </c>
      <c r="X87" s="1" t="s">
        <v>16</v>
      </c>
      <c r="Y87" s="1" t="s">
        <v>616</v>
      </c>
    </row>
    <row r="88" spans="1:25">
      <c r="A88" s="16" t="s">
        <v>645</v>
      </c>
      <c r="B88" s="16">
        <v>1</v>
      </c>
      <c r="C88" s="18">
        <v>84</v>
      </c>
      <c r="D88" s="21">
        <v>37387</v>
      </c>
      <c r="E88" s="39" t="e">
        <v>#N/A</v>
      </c>
      <c r="F88" s="39" t="e">
        <v>#N/A</v>
      </c>
      <c r="G88" s="43" t="s">
        <v>754</v>
      </c>
      <c r="H88" s="1" t="s">
        <v>650</v>
      </c>
      <c r="I88" s="1" t="s">
        <v>648</v>
      </c>
      <c r="J88" s="1" t="s">
        <v>649</v>
      </c>
      <c r="K88" s="1">
        <v>100</v>
      </c>
      <c r="L88" s="4" t="s">
        <v>634</v>
      </c>
      <c r="M88" s="1">
        <v>200</v>
      </c>
      <c r="N88" s="1"/>
      <c r="O88" s="1">
        <v>1</v>
      </c>
      <c r="P88" s="1">
        <v>200</v>
      </c>
      <c r="Q88" s="1"/>
      <c r="R88" s="1" t="s">
        <v>608</v>
      </c>
      <c r="S88" s="1"/>
      <c r="T88" s="1"/>
      <c r="U88" s="1"/>
      <c r="V88" s="1" t="s">
        <v>607</v>
      </c>
      <c r="W88" s="1" t="s">
        <v>624</v>
      </c>
      <c r="X88" s="1" t="s">
        <v>16</v>
      </c>
      <c r="Y88" s="1" t="s">
        <v>616</v>
      </c>
    </row>
    <row r="89" spans="1:25">
      <c r="A89" s="16" t="s">
        <v>645</v>
      </c>
      <c r="B89" s="16">
        <v>1</v>
      </c>
      <c r="C89" s="18">
        <v>85</v>
      </c>
      <c r="D89" s="21">
        <v>150150225</v>
      </c>
      <c r="E89" s="39" t="e">
        <v>#N/A</v>
      </c>
      <c r="F89" s="39" t="e">
        <v>#N/A</v>
      </c>
      <c r="G89" s="43" t="s">
        <v>755</v>
      </c>
      <c r="H89" s="1" t="s">
        <v>95</v>
      </c>
      <c r="I89" s="1" t="s">
        <v>613</v>
      </c>
      <c r="J89" s="1" t="s">
        <v>631</v>
      </c>
      <c r="K89" s="1">
        <v>100</v>
      </c>
      <c r="L89" s="4" t="s">
        <v>634</v>
      </c>
      <c r="M89" s="1">
        <v>200</v>
      </c>
      <c r="N89" s="1"/>
      <c r="O89" s="1">
        <v>1</v>
      </c>
      <c r="P89" s="1">
        <v>200</v>
      </c>
      <c r="Q89" s="1"/>
      <c r="R89" s="1" t="s">
        <v>614</v>
      </c>
      <c r="S89" s="1"/>
      <c r="T89" s="1"/>
      <c r="U89" s="1"/>
      <c r="V89" s="1" t="s">
        <v>615</v>
      </c>
      <c r="W89" s="1" t="s">
        <v>623</v>
      </c>
      <c r="X89" s="1" t="s">
        <v>16</v>
      </c>
      <c r="Y89" s="1" t="s">
        <v>616</v>
      </c>
    </row>
    <row r="90" spans="1:25">
      <c r="E90" s="39"/>
      <c r="F90" s="39"/>
      <c r="G90" s="40" t="s">
        <v>768</v>
      </c>
      <c r="H90" s="1"/>
      <c r="I90" s="41" t="s">
        <v>769</v>
      </c>
      <c r="J90" s="1"/>
      <c r="K90" s="1"/>
      <c r="L90" s="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28" t="s">
        <v>645</v>
      </c>
      <c r="B91" s="28">
        <v>1</v>
      </c>
      <c r="C91" s="29">
        <v>86</v>
      </c>
      <c r="D91" s="34" t="s">
        <v>662</v>
      </c>
      <c r="E91" s="39" t="e">
        <v>#N/A</v>
      </c>
      <c r="F91" s="39" t="e">
        <v>#N/A</v>
      </c>
      <c r="G91" s="43" t="s">
        <v>756</v>
      </c>
      <c r="H91" s="31" t="s">
        <v>606</v>
      </c>
      <c r="I91" s="31" t="s">
        <v>651</v>
      </c>
      <c r="J91" s="31" t="s">
        <v>633</v>
      </c>
      <c r="K91" s="32">
        <v>0</v>
      </c>
      <c r="L91" s="32" t="s">
        <v>22</v>
      </c>
      <c r="M91" s="1">
        <v>200</v>
      </c>
      <c r="N91" s="1"/>
      <c r="O91" s="1">
        <v>1</v>
      </c>
      <c r="P91" s="1">
        <f>M91*O91</f>
        <v>200</v>
      </c>
      <c r="Q91" s="1"/>
      <c r="R91" s="31" t="s">
        <v>633</v>
      </c>
      <c r="S91" s="1"/>
      <c r="T91" s="1"/>
      <c r="U91" s="1"/>
      <c r="V91" s="1"/>
      <c r="W91" s="1" t="s">
        <v>626</v>
      </c>
      <c r="X91" s="1" t="s">
        <v>16</v>
      </c>
      <c r="Y91" s="4" t="s">
        <v>616</v>
      </c>
    </row>
    <row r="92" spans="1:25">
      <c r="A92" s="16" t="s">
        <v>645</v>
      </c>
      <c r="B92" s="16">
        <v>1</v>
      </c>
      <c r="C92" s="18">
        <v>87</v>
      </c>
      <c r="D92" s="21"/>
      <c r="E92" s="39" t="e">
        <v>#N/A</v>
      </c>
      <c r="F92" s="39" t="e">
        <v>#N/A</v>
      </c>
      <c r="G92" s="43" t="s">
        <v>757</v>
      </c>
      <c r="H92" s="1" t="s">
        <v>652</v>
      </c>
      <c r="I92" s="4" t="s">
        <v>667</v>
      </c>
      <c r="J92" s="1" t="s">
        <v>653</v>
      </c>
      <c r="K92" s="1">
        <v>0</v>
      </c>
      <c r="L92" s="4" t="s">
        <v>634</v>
      </c>
      <c r="M92" s="1">
        <v>200</v>
      </c>
      <c r="N92" s="1"/>
      <c r="O92" s="1">
        <v>1</v>
      </c>
      <c r="P92" s="1">
        <f>M92*O92</f>
        <v>200</v>
      </c>
      <c r="Q92" s="1"/>
      <c r="R92" s="1" t="s">
        <v>653</v>
      </c>
      <c r="S92" s="1"/>
      <c r="T92" s="1"/>
      <c r="U92" s="1"/>
      <c r="V92" s="1"/>
      <c r="W92" s="1" t="s">
        <v>663</v>
      </c>
      <c r="X92" s="1" t="s">
        <v>16</v>
      </c>
      <c r="Y92" s="4" t="s">
        <v>616</v>
      </c>
    </row>
    <row r="93" spans="1:25">
      <c r="A93" s="16" t="s">
        <v>645</v>
      </c>
      <c r="B93" s="16">
        <v>1</v>
      </c>
      <c r="C93" s="18">
        <v>88</v>
      </c>
      <c r="D93" s="21"/>
      <c r="E93" s="39" t="e">
        <v>#N/A</v>
      </c>
      <c r="F93" s="39" t="e">
        <v>#N/A</v>
      </c>
      <c r="G93" s="43" t="s">
        <v>758</v>
      </c>
      <c r="H93" s="1" t="s">
        <v>652</v>
      </c>
      <c r="I93" s="1" t="s">
        <v>661</v>
      </c>
      <c r="J93" s="1" t="s">
        <v>653</v>
      </c>
      <c r="K93" s="1">
        <v>0</v>
      </c>
      <c r="L93" s="4" t="s">
        <v>634</v>
      </c>
      <c r="M93" s="1">
        <v>200</v>
      </c>
      <c r="N93" s="1"/>
      <c r="O93" s="1">
        <v>1</v>
      </c>
      <c r="P93" s="1">
        <f>M93*O93</f>
        <v>200</v>
      </c>
      <c r="Q93" s="1"/>
      <c r="R93" s="1" t="s">
        <v>653</v>
      </c>
      <c r="S93" s="1"/>
      <c r="T93" s="1"/>
      <c r="U93" s="1"/>
      <c r="V93" s="1"/>
      <c r="W93" s="1" t="s">
        <v>664</v>
      </c>
      <c r="X93" s="1" t="s">
        <v>16</v>
      </c>
      <c r="Y93" s="4" t="s">
        <v>616</v>
      </c>
    </row>
    <row r="94" spans="1:25">
      <c r="A94" s="16" t="s">
        <v>645</v>
      </c>
      <c r="B94" s="16">
        <v>1</v>
      </c>
      <c r="C94" s="18">
        <v>89</v>
      </c>
      <c r="D94" s="21"/>
      <c r="E94" s="39" t="e">
        <v>#N/A</v>
      </c>
      <c r="F94" s="39" t="e">
        <v>#N/A</v>
      </c>
      <c r="G94" s="43" t="s">
        <v>759</v>
      </c>
      <c r="H94" s="1"/>
      <c r="I94" s="1" t="s">
        <v>654</v>
      </c>
      <c r="J94" s="1"/>
      <c r="K94" s="1">
        <v>0</v>
      </c>
      <c r="L94" s="4" t="s">
        <v>22</v>
      </c>
      <c r="M94" s="1">
        <v>200</v>
      </c>
      <c r="N94" s="1"/>
      <c r="O94" s="1">
        <v>2</v>
      </c>
      <c r="P94" s="1">
        <f t="shared" ref="P94:P98" si="1">M94*O94</f>
        <v>400</v>
      </c>
      <c r="Q94" s="1"/>
      <c r="R94" s="1"/>
      <c r="S94" s="1"/>
      <c r="T94" s="1"/>
      <c r="U94" s="1"/>
      <c r="V94" s="1"/>
      <c r="W94" s="1" t="s">
        <v>665</v>
      </c>
      <c r="X94" s="1" t="s">
        <v>16</v>
      </c>
      <c r="Y94" s="4" t="s">
        <v>616</v>
      </c>
    </row>
    <row r="95" spans="1:25">
      <c r="A95" s="16" t="s">
        <v>645</v>
      </c>
      <c r="B95" s="16">
        <v>1</v>
      </c>
      <c r="C95" s="18">
        <v>90</v>
      </c>
      <c r="D95" s="21"/>
      <c r="E95" s="39" t="e">
        <v>#N/A</v>
      </c>
      <c r="F95" s="39" t="e">
        <v>#N/A</v>
      </c>
      <c r="G95" s="43" t="s">
        <v>760</v>
      </c>
      <c r="H95" s="1"/>
      <c r="I95" s="1" t="s">
        <v>655</v>
      </c>
      <c r="J95" s="1"/>
      <c r="K95" s="1">
        <v>0</v>
      </c>
      <c r="L95" s="4" t="s">
        <v>22</v>
      </c>
      <c r="M95" s="1">
        <v>200</v>
      </c>
      <c r="N95" s="1"/>
      <c r="O95" s="1">
        <v>1</v>
      </c>
      <c r="P95" s="1">
        <f t="shared" si="1"/>
        <v>200</v>
      </c>
      <c r="Q95" s="1"/>
      <c r="R95" s="1"/>
      <c r="S95" s="1"/>
      <c r="T95" s="1"/>
      <c r="U95" s="1"/>
      <c r="V95" s="1"/>
      <c r="W95" s="1" t="s">
        <v>665</v>
      </c>
      <c r="X95" s="1" t="s">
        <v>16</v>
      </c>
      <c r="Y95" s="4" t="s">
        <v>616</v>
      </c>
    </row>
    <row r="96" spans="1:25">
      <c r="A96" s="16" t="s">
        <v>645</v>
      </c>
      <c r="B96" s="16">
        <v>1</v>
      </c>
      <c r="C96" s="18">
        <v>91</v>
      </c>
      <c r="D96" s="21"/>
      <c r="E96" s="39" t="e">
        <v>#N/A</v>
      </c>
      <c r="F96" s="39" t="e">
        <v>#N/A</v>
      </c>
      <c r="G96" s="43" t="s">
        <v>761</v>
      </c>
      <c r="H96" s="1"/>
      <c r="I96" s="1" t="s">
        <v>656</v>
      </c>
      <c r="J96" s="1" t="s">
        <v>659</v>
      </c>
      <c r="K96" s="1">
        <v>0</v>
      </c>
      <c r="L96" s="4" t="s">
        <v>22</v>
      </c>
      <c r="M96" s="1">
        <v>200</v>
      </c>
      <c r="N96" s="1"/>
      <c r="O96" s="1">
        <v>1</v>
      </c>
      <c r="P96" s="1">
        <f t="shared" si="1"/>
        <v>200</v>
      </c>
      <c r="Q96" s="1"/>
      <c r="R96" s="1" t="s">
        <v>659</v>
      </c>
      <c r="S96" s="1"/>
      <c r="T96" s="1"/>
      <c r="U96" s="1"/>
      <c r="V96" s="1"/>
      <c r="W96" s="1" t="s">
        <v>665</v>
      </c>
      <c r="X96" s="1" t="s">
        <v>16</v>
      </c>
      <c r="Y96" s="4" t="s">
        <v>616</v>
      </c>
    </row>
    <row r="97" spans="1:25">
      <c r="A97" s="16" t="s">
        <v>645</v>
      </c>
      <c r="B97" s="16">
        <v>1</v>
      </c>
      <c r="C97" s="18">
        <v>92</v>
      </c>
      <c r="D97" s="21"/>
      <c r="E97" s="39" t="e">
        <v>#N/A</v>
      </c>
      <c r="F97" s="39" t="e">
        <v>#N/A</v>
      </c>
      <c r="G97" s="43" t="s">
        <v>762</v>
      </c>
      <c r="H97" s="1" t="s">
        <v>660</v>
      </c>
      <c r="I97" s="1" t="s">
        <v>657</v>
      </c>
      <c r="J97" s="1" t="s">
        <v>659</v>
      </c>
      <c r="K97" s="1">
        <v>0</v>
      </c>
      <c r="L97" s="4" t="s">
        <v>22</v>
      </c>
      <c r="M97" s="1">
        <v>200</v>
      </c>
      <c r="N97" s="1"/>
      <c r="O97" s="1">
        <v>1</v>
      </c>
      <c r="P97" s="1">
        <f t="shared" si="1"/>
        <v>200</v>
      </c>
      <c r="Q97" s="1"/>
      <c r="R97" s="1" t="s">
        <v>659</v>
      </c>
      <c r="S97" s="1"/>
      <c r="T97" s="1"/>
      <c r="U97" s="1"/>
      <c r="V97" s="1"/>
      <c r="W97" s="1" t="s">
        <v>665</v>
      </c>
      <c r="X97" s="1" t="s">
        <v>16</v>
      </c>
      <c r="Y97" s="4" t="s">
        <v>616</v>
      </c>
    </row>
    <row r="98" spans="1:25">
      <c r="A98" s="16" t="s">
        <v>645</v>
      </c>
      <c r="B98" s="16">
        <v>1</v>
      </c>
      <c r="C98" s="18">
        <v>93</v>
      </c>
      <c r="D98" s="21"/>
      <c r="E98" s="39" t="e">
        <v>#N/A</v>
      </c>
      <c r="F98" s="39" t="e">
        <v>#N/A</v>
      </c>
      <c r="G98" s="43" t="s">
        <v>763</v>
      </c>
      <c r="H98" s="1" t="s">
        <v>660</v>
      </c>
      <c r="I98" s="1" t="s">
        <v>658</v>
      </c>
      <c r="J98" s="1" t="s">
        <v>659</v>
      </c>
      <c r="K98" s="1">
        <v>0</v>
      </c>
      <c r="L98" s="4" t="s">
        <v>22</v>
      </c>
      <c r="M98" s="1">
        <v>200</v>
      </c>
      <c r="N98" s="1"/>
      <c r="O98" s="1">
        <v>1</v>
      </c>
      <c r="P98" s="1">
        <f t="shared" si="1"/>
        <v>200</v>
      </c>
      <c r="Q98" s="1"/>
      <c r="R98" s="1" t="s">
        <v>659</v>
      </c>
      <c r="S98" s="1"/>
      <c r="T98" s="1"/>
      <c r="U98" s="1"/>
      <c r="V98" s="1"/>
      <c r="W98" s="1" t="s">
        <v>666</v>
      </c>
      <c r="X98" s="1" t="s">
        <v>16</v>
      </c>
      <c r="Y98" s="4" t="s">
        <v>616</v>
      </c>
    </row>
    <row r="99" spans="1:25">
      <c r="C99" s="18"/>
      <c r="D99" s="21"/>
      <c r="E99" s="37"/>
      <c r="F99" s="37"/>
      <c r="G99" s="44"/>
      <c r="H99" s="1"/>
      <c r="I99" s="1"/>
      <c r="J99" s="1"/>
      <c r="K99" s="1"/>
      <c r="L99" s="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MAXREFDEF104_COMPLETE</vt:lpstr>
      <vt:lpstr>LEVEL_BOM</vt:lpstr>
      <vt:lpstr>BATIDO COM LISTA DE AVL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alexandrepereira</dc:creator>
  <cp:lastModifiedBy>renanalmeida</cp:lastModifiedBy>
  <dcterms:created xsi:type="dcterms:W3CDTF">2023-06-12T19:32:53Z</dcterms:created>
  <dcterms:modified xsi:type="dcterms:W3CDTF">2023-07-24T22:04:11Z</dcterms:modified>
</cp:coreProperties>
</file>