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ta\Documents\Cursos e Certificados\BOOTCAMP EXCEL\1. Dominando tabelas com Excel\7. Criando uma Ferramenta de Controle de Investimentos com Excel\"/>
    </mc:Choice>
  </mc:AlternateContent>
  <xr:revisionPtr revIDLastSave="0" documentId="13_ncr:1_{BC90B9FB-41C0-4606-BD89-E1F84D638979}" xr6:coauthVersionLast="47" xr6:coauthVersionMax="47" xr10:uidLastSave="{00000000-0000-0000-0000-000000000000}"/>
  <bookViews>
    <workbookView xWindow="-90" yWindow="0" windowWidth="19380" windowHeight="20970" tabRatio="0" xr2:uid="{8FB653BE-9A53-4BBD-8124-369F022BD76B}"/>
  </bookViews>
  <sheets>
    <sheet name="App_Simulador" sheetId="1" r:id="rId1"/>
    <sheet name="tbl_apoio" sheetId="2" r:id="rId2"/>
  </sheets>
  <definedNames>
    <definedName name="aporte">App_Simulador!$D$17</definedName>
    <definedName name="patrimonio">App_Simulador!$D$20</definedName>
    <definedName name="qtd_anos">App_Simulador!$D$18</definedName>
    <definedName name="rendimento_carteira">App_Simulador!$D$13</definedName>
    <definedName name="salario">App_Simulador!$D$12</definedName>
    <definedName name="sugestao_investimento">App_Simulador!$D$14</definedName>
    <definedName name="taxa_mensal">App_Simulador!$D$19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C39" i="1"/>
  <c r="C35" i="1"/>
  <c r="C36" i="1"/>
  <c r="C37" i="1"/>
  <c r="C38" i="1"/>
  <c r="C34" i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3" i="2"/>
  <c r="C31" i="1"/>
  <c r="C24" i="1"/>
  <c r="D24" i="1" s="1"/>
  <c r="C28" i="1"/>
  <c r="D28" i="1" s="1"/>
  <c r="C27" i="1"/>
  <c r="D27" i="1" s="1"/>
  <c r="C26" i="1"/>
  <c r="D26" i="1" s="1"/>
  <c r="C25" i="1"/>
  <c r="D25" i="1" s="1"/>
  <c r="D20" i="1"/>
  <c r="D21" i="1" s="1"/>
  <c r="D14" i="1"/>
  <c r="D37" i="1" l="1"/>
  <c r="D38" i="1"/>
  <c r="D36" i="1"/>
  <c r="D35" i="1"/>
  <c r="D34" i="1"/>
  <c r="D39" i="1"/>
  <c r="D40" i="1" l="1"/>
</calcChain>
</file>

<file path=xl/sharedStrings.xml><?xml version="1.0" encoding="utf-8"?>
<sst xmlns="http://schemas.openxmlformats.org/spreadsheetml/2006/main" count="69" uniqueCount="33">
  <si>
    <t>Quanto investir por mês?</t>
  </si>
  <si>
    <t>Taxa de Rendimento mensal?</t>
  </si>
  <si>
    <t>Patrimônio acumulado?</t>
  </si>
  <si>
    <t>Dividendos mensais?</t>
  </si>
  <si>
    <t>Por quantos anos?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</si>
  <si>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</si>
  <si>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</si>
  <si>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</si>
  <si>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</si>
  <si>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</si>
  <si>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</si>
  <si>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</si>
  <si>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</si>
  <si>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</si>
  <si>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</si>
  <si>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</si>
  <si>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</t>
  </si>
  <si>
    <t>Agressivo</t>
  </si>
  <si>
    <t>Moderado</t>
  </si>
  <si>
    <t>Conservador</t>
  </si>
  <si>
    <t>VALOR A SER INVESTIDO POR MÊS</t>
  </si>
  <si>
    <t>PERFIL</t>
  </si>
  <si>
    <t>Percentual Sugerido</t>
  </si>
  <si>
    <t>Valores</t>
  </si>
  <si>
    <t>PAPEL</t>
  </si>
  <si>
    <t>TIJOLO</t>
  </si>
  <si>
    <t>TIPO DE FII's</t>
  </si>
  <si>
    <t>FOF's</t>
  </si>
  <si>
    <t>DESENVOLVIMENTO</t>
  </si>
  <si>
    <t>HÍBRIDO</t>
  </si>
  <si>
    <t>%</t>
  </si>
  <si>
    <t>CHAVE</t>
  </si>
  <si>
    <t>HOTELARIA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</si>
</sst>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Border="1"/>
    <xf numFmtId="0" fontId="7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indent="3"/>
    </xf>
    <xf numFmtId="0" fontId="10" fillId="5" borderId="5" xfId="0" applyFont="1" applyFill="1" applyBorder="1" applyAlignment="1">
      <alignment horizontal="left" indent="3"/>
    </xf>
    <xf numFmtId="165" fontId="11" fillId="5" borderId="6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indent="3"/>
    </xf>
    <xf numFmtId="0" fontId="10" fillId="7" borderId="8" xfId="0" applyFont="1" applyFill="1" applyBorder="1" applyAlignment="1">
      <alignment horizontal="left" indent="3"/>
    </xf>
    <xf numFmtId="10" fontId="11" fillId="5" borderId="9" xfId="0" applyNumberFormat="1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left" indent="3"/>
    </xf>
    <xf numFmtId="0" fontId="10" fillId="7" borderId="11" xfId="0" applyFont="1" applyFill="1" applyBorder="1" applyAlignment="1">
      <alignment horizontal="left" indent="3"/>
    </xf>
    <xf numFmtId="165" fontId="11" fillId="7" borderId="12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 vertical="center" indent="3"/>
    </xf>
    <xf numFmtId="0" fontId="10" fillId="7" borderId="5" xfId="0" applyFont="1" applyFill="1" applyBorder="1" applyAlignment="1">
      <alignment horizontal="left" vertical="center" indent="3"/>
    </xf>
    <xf numFmtId="165" fontId="12" fillId="0" borderId="6" xfId="1" applyNumberFormat="1" applyFont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 indent="3"/>
    </xf>
    <xf numFmtId="0" fontId="10" fillId="7" borderId="8" xfId="0" applyFont="1" applyFill="1" applyBorder="1" applyAlignment="1">
      <alignment horizontal="left" vertical="center" indent="3"/>
    </xf>
    <xf numFmtId="0" fontId="12" fillId="0" borderId="9" xfId="0" applyFont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3" fillId="7" borderId="7" xfId="0" applyFont="1" applyFill="1" applyBorder="1" applyAlignment="1">
      <alignment horizontal="left" vertical="center" indent="3"/>
    </xf>
    <xf numFmtId="0" fontId="13" fillId="7" borderId="8" xfId="0" applyFont="1" applyFill="1" applyBorder="1" applyAlignment="1">
      <alignment horizontal="left" vertical="center" indent="3"/>
    </xf>
    <xf numFmtId="8" fontId="12" fillId="7" borderId="9" xfId="0" applyNumberFormat="1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left" indent="3"/>
    </xf>
    <xf numFmtId="0" fontId="13" fillId="7" borderId="11" xfId="0" applyFont="1" applyFill="1" applyBorder="1" applyAlignment="1">
      <alignment horizontal="left" indent="3"/>
    </xf>
    <xf numFmtId="8" fontId="12" fillId="7" borderId="12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 indent="3"/>
    </xf>
    <xf numFmtId="165" fontId="12" fillId="7" borderId="5" xfId="1" applyNumberFormat="1" applyFont="1" applyFill="1" applyBorder="1" applyAlignment="1">
      <alignment horizontal="center" vertical="center"/>
    </xf>
    <xf numFmtId="165" fontId="11" fillId="7" borderId="6" xfId="0" applyNumberFormat="1" applyFont="1" applyFill="1" applyBorder="1" applyAlignment="1">
      <alignment horizontal="center"/>
    </xf>
    <xf numFmtId="0" fontId="10" fillId="7" borderId="7" xfId="0" applyFont="1" applyFill="1" applyBorder="1" applyAlignment="1">
      <alignment horizontal="left" indent="3"/>
    </xf>
    <xf numFmtId="165" fontId="12" fillId="7" borderId="8" xfId="1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center"/>
    </xf>
    <xf numFmtId="0" fontId="10" fillId="7" borderId="10" xfId="0" applyFont="1" applyFill="1" applyBorder="1" applyAlignment="1">
      <alignment horizontal="left" indent="3"/>
    </xf>
    <xf numFmtId="165" fontId="12" fillId="7" borderId="11" xfId="1" applyNumberFormat="1" applyFont="1" applyFill="1" applyBorder="1" applyAlignment="1">
      <alignment horizontal="center" vertical="center"/>
    </xf>
    <xf numFmtId="165" fontId="11" fillId="7" borderId="12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4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App_Simulador!$C$33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App_Simulador!$B$34:$B$39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App_Simulador!$C$34:$C$39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3-4B10-B255-FBAE46C0AD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361949</xdr:colOff>
      <xdr:row>0</xdr:row>
      <xdr:rowOff>88901</xdr:rowOff>
    </xdr:from>
    <xdr:to>
      <xdr:col>4</xdr:col>
      <xdr:colOff>0</xdr:colOff>
      <xdr:row>9</xdr:row>
      <xdr:rowOff>38101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E5E874-70A5-EC4D-0F82-2A95054826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2" t="26406" r="2370" b="25346"/>
        <a:stretch/>
      </xdr:blipFill>
      <xdr:spPr>
        <a:xfrm>
          <a:off x="361949" y="88901"/>
          <a:ext cx="6591301" cy="1809750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40</xdr:row>
      <xdr:rowOff>101600</xdr:rowOff>
    </xdr:from>
    <xdr:to>
      <xdr:col>3</xdr:col>
      <xdr:colOff>1016000</xdr:colOff>
      <xdr:row>56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24F45B-DE30-AD1D-C17C-474C3CD0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E404-A142-4880-9FDE-D68113C48833}">
  <dimension ref="A9:H69"/>
  <sheetViews>
    <sheetView showGridLines="0" showRowColHeaders="0" tabSelected="1" workbookViewId="0">
      <selection activeCell="C30" sqref="C30"/>
    </sheetView>
  </sheetViews>
  <sheetFormatPr defaultColWidth="0" defaultRowHeight="14.5" x14ac:dyDescent="0.35"/>
  <cols>
    <col min="1" max="1" width="5.26953125" customWidth="1"/>
    <col min="2" max="2" width="51.08984375" customWidth="1"/>
    <col min="3" max="3" width="28.54296875" bestFit="1" customWidth="1"/>
    <col min="4" max="4" width="14.6328125" bestFit="1" customWidth="1"/>
    <col min="5" max="5" width="4.453125" customWidth="1"/>
    <col min="6" max="6" width="3.7265625" customWidth="1"/>
    <col min="7" max="7" width="3.26953125" customWidth="1"/>
    <col min="8" max="8" width="2.6328125" customWidth="1"/>
    <col min="9" max="11" width="8.7265625" hidden="1" customWidth="1"/>
    <col min="12" max="16384" width="8.7265625" hidden="1"/>
  </cols>
  <sheetData>
    <row r="9" spans="2:4" ht="30.5" customHeight="1" x14ac:dyDescent="0.35"/>
    <row r="10" spans="2:4" ht="15" customHeight="1" thickBot="1" x14ac:dyDescent="0.4"/>
    <row r="11" spans="2:4" ht="17.5" x14ac:dyDescent="0.35">
      <c r="B11" s="10" t="s">
        <v>13</v>
      </c>
      <c r="C11" s="11"/>
      <c r="D11" s="12"/>
    </row>
    <row r="12" spans="2:4" ht="17.5" x14ac:dyDescent="0.45">
      <c r="B12" s="16" t="s">
        <v>15</v>
      </c>
      <c r="C12" s="17"/>
      <c r="D12" s="18">
        <v>5000</v>
      </c>
    </row>
    <row r="13" spans="2:4" ht="17.5" x14ac:dyDescent="0.45">
      <c r="B13" s="19" t="s">
        <v>14</v>
      </c>
      <c r="C13" s="20"/>
      <c r="D13" s="21">
        <v>6.0000000000000001E-3</v>
      </c>
    </row>
    <row r="14" spans="2:4" ht="18" thickBot="1" x14ac:dyDescent="0.5">
      <c r="B14" s="22" t="s">
        <v>16</v>
      </c>
      <c r="C14" s="23"/>
      <c r="D14" s="24">
        <f>D12*30%</f>
        <v>1500</v>
      </c>
    </row>
    <row r="15" spans="2:4" ht="15" thickBot="1" x14ac:dyDescent="0.4">
      <c r="D15" s="4"/>
    </row>
    <row r="16" spans="2:4" ht="29" x14ac:dyDescent="0.35">
      <c r="B16" s="13" t="s">
        <v>5</v>
      </c>
      <c r="C16" s="14"/>
      <c r="D16" s="9"/>
    </row>
    <row r="17" spans="1:6" ht="17.5" x14ac:dyDescent="0.35">
      <c r="B17" s="25" t="s">
        <v>0</v>
      </c>
      <c r="C17" s="26"/>
      <c r="D17" s="27">
        <v>1200</v>
      </c>
    </row>
    <row r="18" spans="1:6" ht="17.5" x14ac:dyDescent="0.35">
      <c r="B18" s="28" t="s">
        <v>4</v>
      </c>
      <c r="C18" s="29"/>
      <c r="D18" s="30">
        <v>5</v>
      </c>
    </row>
    <row r="19" spans="1:6" ht="17.5" x14ac:dyDescent="0.35">
      <c r="B19" s="28" t="s">
        <v>1</v>
      </c>
      <c r="C19" s="29"/>
      <c r="D19" s="31">
        <v>1.0789999999999999E-2</v>
      </c>
    </row>
    <row r="20" spans="1:6" ht="17.5" x14ac:dyDescent="0.35">
      <c r="B20" s="32" t="s">
        <v>2</v>
      </c>
      <c r="C20" s="33"/>
      <c r="D20" s="34">
        <f>FV(taxa_mensal,qtd_anos*12,aporte*-1)</f>
        <v>100532.29679818517</v>
      </c>
    </row>
    <row r="21" spans="1:6" ht="18" thickBot="1" x14ac:dyDescent="0.5">
      <c r="B21" s="35" t="s">
        <v>3</v>
      </c>
      <c r="C21" s="36"/>
      <c r="D21" s="37">
        <f>patrimonio*rendimento_carteira</f>
        <v>603.19378078911097</v>
      </c>
      <c r="E21" s="2"/>
      <c r="F21" s="8"/>
    </row>
    <row r="22" spans="1:6" ht="15" thickBot="1" x14ac:dyDescent="0.4">
      <c r="D22" s="4"/>
      <c r="E22" s="2"/>
      <c r="F22" s="2"/>
    </row>
    <row r="23" spans="1:6" ht="29" x14ac:dyDescent="0.35">
      <c r="B23" s="13" t="s">
        <v>11</v>
      </c>
      <c r="C23" s="14"/>
      <c r="D23" s="15" t="s">
        <v>12</v>
      </c>
      <c r="E23" s="3"/>
      <c r="F23" s="2"/>
    </row>
    <row r="24" spans="1:6" ht="17.5" x14ac:dyDescent="0.45">
      <c r="A24" s="1">
        <v>2</v>
      </c>
      <c r="B24" s="38" t="s">
        <v>6</v>
      </c>
      <c r="C24" s="39">
        <f>FV($D$19,$A24*12,$D$17*-1)</f>
        <v>32673.152757174259</v>
      </c>
      <c r="D24" s="40">
        <f>C24*rendimento_carteira</f>
        <v>196.03891654304556</v>
      </c>
    </row>
    <row r="25" spans="1:6" ht="17.5" x14ac:dyDescent="0.45">
      <c r="A25" s="1">
        <v>5</v>
      </c>
      <c r="B25" s="41" t="s">
        <v>7</v>
      </c>
      <c r="C25" s="42">
        <f>FV($D$19,$A25*12,$D$17*-1)</f>
        <v>100532.29679818517</v>
      </c>
      <c r="D25" s="43">
        <f>C25*rendimento_carteira</f>
        <v>603.19378078911097</v>
      </c>
    </row>
    <row r="26" spans="1:6" ht="17.5" x14ac:dyDescent="0.45">
      <c r="A26" s="1">
        <v>10</v>
      </c>
      <c r="B26" s="41" t="s">
        <v>8</v>
      </c>
      <c r="C26" s="42">
        <f>FV($D$19,$A26*12,$D$17*-1)</f>
        <v>291941.05503620661</v>
      </c>
      <c r="D26" s="43">
        <f>C26*rendimento_carteira</f>
        <v>1751.6463302172397</v>
      </c>
    </row>
    <row r="27" spans="1:6" ht="17.5" x14ac:dyDescent="0.45">
      <c r="A27" s="1">
        <v>20</v>
      </c>
      <c r="B27" s="41" t="s">
        <v>9</v>
      </c>
      <c r="C27" s="42">
        <f>FV($D$19,$A27*12,$D$17*-1)</f>
        <v>1350238.0801164967</v>
      </c>
      <c r="D27" s="43">
        <f>C27*rendimento_carteira</f>
        <v>8101.4284806989799</v>
      </c>
    </row>
    <row r="28" spans="1:6" ht="18" thickBot="1" x14ac:dyDescent="0.5">
      <c r="A28" s="1">
        <v>30</v>
      </c>
      <c r="B28" s="44" t="s">
        <v>10</v>
      </c>
      <c r="C28" s="45">
        <f>FV($D$19,$A28*12,$D$17*-1)</f>
        <v>5186603.586005657</v>
      </c>
      <c r="D28" s="46">
        <f>C28*rendimento_carteira</f>
        <v>31119.621516033942</v>
      </c>
    </row>
    <row r="30" spans="1:6" x14ac:dyDescent="0.35">
      <c r="B30" s="47" t="s">
        <v>21</v>
      </c>
      <c r="C30" s="48" t="s">
        <v>17</v>
      </c>
      <c r="D30" s="47"/>
    </row>
    <row r="31" spans="1:6" x14ac:dyDescent="0.35">
      <c r="B31" s="49" t="s">
        <v>20</v>
      </c>
      <c r="C31" s="50">
        <f>aporte</f>
        <v>1200</v>
      </c>
      <c r="D31" s="49"/>
    </row>
    <row r="32" spans="1:6" ht="15" customHeight="1" x14ac:dyDescent="0.35"/>
    <row r="33" spans="2:4" x14ac:dyDescent="0.35">
      <c r="B33" s="51" t="s">
        <v>26</v>
      </c>
      <c r="C33" s="51" t="s">
        <v>22</v>
      </c>
      <c r="D33" s="51" t="s">
        <v>23</v>
      </c>
    </row>
    <row r="34" spans="2:4" x14ac:dyDescent="0.35">
      <c r="B34" s="7" t="s">
        <v>24</v>
      </c>
      <c r="C34" s="6">
        <f>VLOOKUP($C$30&amp;"-"&amp;B34,tbl_apoio!$A:$D,4,FALSE)</f>
        <v>0.5</v>
      </c>
      <c r="D34" s="5">
        <f>C34*$C$31</f>
        <v>600</v>
      </c>
    </row>
    <row r="35" spans="2:4" x14ac:dyDescent="0.35">
      <c r="B35" s="7" t="s">
        <v>25</v>
      </c>
      <c r="C35" s="6">
        <f>VLOOKUP($C$30&amp;"-"&amp;B35,tbl_apoio!$A:$D,4,FALSE)</f>
        <v>0.1</v>
      </c>
      <c r="D35" s="5">
        <f t="shared" ref="D35:D39" si="0">C35*$C$31</f>
        <v>120</v>
      </c>
    </row>
    <row r="36" spans="2:4" x14ac:dyDescent="0.35">
      <c r="B36" s="7" t="s">
        <v>29</v>
      </c>
      <c r="C36" s="6">
        <f>VLOOKUP($C$30&amp;"-"&amp;B36,tbl_apoio!$A:$D,4,FALSE)</f>
        <v>0.05</v>
      </c>
      <c r="D36" s="5">
        <f t="shared" si="0"/>
        <v>60</v>
      </c>
    </row>
    <row r="37" spans="2:4" x14ac:dyDescent="0.35">
      <c r="B37" s="7" t="s">
        <v>27</v>
      </c>
      <c r="C37" s="6">
        <f>VLOOKUP($C$30&amp;"-"&amp;B37,tbl_apoio!$A:$D,4,FALSE)</f>
        <v>0.05</v>
      </c>
      <c r="D37" s="5">
        <f t="shared" si="0"/>
        <v>60</v>
      </c>
    </row>
    <row r="38" spans="2:4" x14ac:dyDescent="0.35">
      <c r="B38" s="7" t="s">
        <v>28</v>
      </c>
      <c r="C38" s="6">
        <f>VLOOKUP($C$30&amp;"-"&amp;B38,tbl_apoio!$A:$D,4,FALSE)</f>
        <v>0.2</v>
      </c>
      <c r="D38" s="5">
        <f t="shared" si="0"/>
        <v>240</v>
      </c>
    </row>
    <row r="39" spans="2:4" x14ac:dyDescent="0.35">
      <c r="B39" s="7" t="s">
        <v>32</v>
      </c>
      <c r="C39" s="6">
        <f>VLOOKUP($C$30&amp;"-"&amp;B39,tbl_apoio!$A:$D,4,FALSE)</f>
        <v>0.1</v>
      </c>
      <c r="D39" s="5">
        <f t="shared" si="0"/>
        <v>120</v>
      </c>
    </row>
    <row r="40" spans="2:4" x14ac:dyDescent="0.35">
      <c r="B40" s="52"/>
      <c r="C40" s="52"/>
      <c r="D40" s="53">
        <f>SUM(D34:D39)</f>
        <v>1200</v>
      </c>
    </row>
    <row r="41" spans="2:4" x14ac:dyDescent="0.35">
      <c r="B41" s="7"/>
      <c r="C41" s="7"/>
      <c r="D41" s="7"/>
    </row>
    <row r="42" spans="2:4" x14ac:dyDescent="0.35">
      <c r="B42" s="7"/>
      <c r="C42" s="7"/>
      <c r="D42" s="7"/>
    </row>
    <row r="43" spans="2:4" x14ac:dyDescent="0.35">
      <c r="B43" s="7"/>
      <c r="C43" s="7"/>
      <c r="D43" s="7"/>
    </row>
    <row r="44" spans="2:4" x14ac:dyDescent="0.35">
      <c r="B44" s="7"/>
      <c r="C44" s="7"/>
      <c r="D44" s="7"/>
    </row>
    <row r="45" spans="2:4" x14ac:dyDescent="0.35">
      <c r="B45" s="7"/>
      <c r="C45" s="7"/>
      <c r="D45" s="7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</sheetData>
  <mergeCells count="11">
    <mergeCell ref="B18:C18"/>
    <mergeCell ref="B19:C19"/>
    <mergeCell ref="B21:C21"/>
    <mergeCell ref="B20:C20"/>
    <mergeCell ref="B16:C16"/>
    <mergeCell ref="B23:C23"/>
    <mergeCell ref="B11:D11"/>
    <mergeCell ref="B12:C12"/>
    <mergeCell ref="B13:C13"/>
    <mergeCell ref="B14:C14"/>
    <mergeCell ref="B17:C17"/>
  </mergeCells>
  <dataValidations count="1">
    <dataValidation type="list" allowBlank="1" showInputMessage="1" showErrorMessage="1" sqref="C30" xr:uid="{340F4878-B8D2-4000-AAA7-05DA55AD5AC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8992-C624-4D83-B26B-03758B1F21AD}">
  <dimension ref="A2:E45"/>
  <sheetViews>
    <sheetView workbookViewId="0">
      <selection activeCell="G11" sqref="G11"/>
    </sheetView>
  </sheetViews>
  <sheetFormatPr defaultRowHeight="14.5" x14ac:dyDescent="0.35"/>
  <cols>
    <col min="1" max="1" width="28.54296875" bestFit="1" customWidth="1"/>
    <col min="2" max="2" width="11.08984375" bestFit="1" customWidth="1"/>
    <col min="3" max="3" width="17.453125" bestFit="1" customWidth="1"/>
    <col min="7" max="7" width="15.26953125" bestFit="1" customWidth="1"/>
    <col min="8" max="8" width="9" customWidth="1"/>
  </cols>
  <sheetData>
    <row r="2" spans="1:5" x14ac:dyDescent="0.35">
      <c r="A2" s="51" t="s">
        <v>31</v>
      </c>
      <c r="B2" s="51" t="s">
        <v>21</v>
      </c>
      <c r="C2" s="51" t="s">
        <v>26</v>
      </c>
      <c r="D2" s="51" t="s">
        <v>30</v>
      </c>
      <c r="E2" s="4"/>
    </row>
    <row r="3" spans="1:5" x14ac:dyDescent="0.35">
      <c r="A3" t="str">
        <f>B3&amp;"-"&amp;C3</f>
        <v>Conservador-PAPEL</v>
      </c>
      <c r="B3" s="7" t="s">
        <v>19</v>
      </c>
      <c r="C3" s="7" t="s">
        <v>24</v>
      </c>
      <c r="D3" s="6">
        <v>0.3</v>
      </c>
      <c r="E3" s="4"/>
    </row>
    <row r="4" spans="1:5" x14ac:dyDescent="0.35">
      <c r="A4" t="str">
        <f t="shared" ref="A4:A8" si="0">B4&amp;"-"&amp;C4</f>
        <v>Conservador-TIJOLO</v>
      </c>
      <c r="B4" s="7" t="s">
        <v>19</v>
      </c>
      <c r="C4" s="7" t="s">
        <v>25</v>
      </c>
      <c r="D4" s="6">
        <v>0.5</v>
      </c>
      <c r="E4" s="4"/>
    </row>
    <row r="5" spans="1:5" x14ac:dyDescent="0.35">
      <c r="A5" t="str">
        <f t="shared" si="0"/>
        <v>Conservador-HÍBRIDO</v>
      </c>
      <c r="B5" s="7" t="s">
        <v>19</v>
      </c>
      <c r="C5" s="7" t="s">
        <v>29</v>
      </c>
      <c r="D5" s="6">
        <v>0.1</v>
      </c>
      <c r="E5" s="4"/>
    </row>
    <row r="6" spans="1:5" x14ac:dyDescent="0.35">
      <c r="A6" t="str">
        <f t="shared" si="0"/>
        <v>Conservador-FOF's</v>
      </c>
      <c r="B6" s="7" t="s">
        <v>19</v>
      </c>
      <c r="C6" s="7" t="s">
        <v>27</v>
      </c>
      <c r="D6" s="6">
        <v>0.1</v>
      </c>
      <c r="E6" s="4"/>
    </row>
    <row r="7" spans="1:5" x14ac:dyDescent="0.35">
      <c r="A7" t="str">
        <f t="shared" si="0"/>
        <v>Conservador-DESENVOLVIMENTO</v>
      </c>
      <c r="B7" s="7" t="s">
        <v>19</v>
      </c>
      <c r="C7" s="7" t="s">
        <v>28</v>
      </c>
      <c r="D7" s="6">
        <v>0</v>
      </c>
      <c r="E7" s="4"/>
    </row>
    <row r="8" spans="1:5" ht="15" thickBot="1" x14ac:dyDescent="0.4">
      <c r="A8" s="54" t="str">
        <f>B8&amp;"-"&amp;C8</f>
        <v>Conservador-HOTELARIA</v>
      </c>
      <c r="B8" s="55" t="s">
        <v>19</v>
      </c>
      <c r="C8" s="55" t="s">
        <v>32</v>
      </c>
      <c r="D8" s="56">
        <v>0</v>
      </c>
      <c r="E8" s="4"/>
    </row>
    <row r="9" spans="1:5" x14ac:dyDescent="0.35">
      <c r="A9" t="str">
        <f>B9&amp;"-"&amp;C9</f>
        <v>Moderado-PAPEL</v>
      </c>
      <c r="B9" s="7" t="s">
        <v>18</v>
      </c>
      <c r="C9" s="7" t="s">
        <v>24</v>
      </c>
      <c r="D9" s="6">
        <v>0.32</v>
      </c>
      <c r="E9" s="4"/>
    </row>
    <row r="10" spans="1:5" x14ac:dyDescent="0.35">
      <c r="A10" t="str">
        <f t="shared" ref="A10:A20" si="1">B10&amp;"-"&amp;C10</f>
        <v>Moderado-TIJOLO</v>
      </c>
      <c r="B10" s="7" t="s">
        <v>18</v>
      </c>
      <c r="C10" s="7" t="s">
        <v>25</v>
      </c>
      <c r="D10" s="6">
        <v>0.35</v>
      </c>
      <c r="E10" s="4"/>
    </row>
    <row r="11" spans="1:5" x14ac:dyDescent="0.35">
      <c r="A11" t="str">
        <f t="shared" si="1"/>
        <v>Moderado-HÍBRIDO</v>
      </c>
      <c r="B11" s="7" t="s">
        <v>18</v>
      </c>
      <c r="C11" s="7" t="s">
        <v>29</v>
      </c>
      <c r="D11" s="6">
        <v>0.08</v>
      </c>
      <c r="E11" s="4"/>
    </row>
    <row r="12" spans="1:5" x14ac:dyDescent="0.35">
      <c r="A12" t="str">
        <f t="shared" si="1"/>
        <v>Moderado-FOF's</v>
      </c>
      <c r="B12" s="7" t="s">
        <v>18</v>
      </c>
      <c r="C12" s="7" t="s">
        <v>27</v>
      </c>
      <c r="D12" s="6">
        <v>0.05</v>
      </c>
      <c r="E12" s="4"/>
    </row>
    <row r="13" spans="1:5" x14ac:dyDescent="0.35">
      <c r="A13" t="str">
        <f t="shared" si="1"/>
        <v>Moderado-DESENVOLVIMENTO</v>
      </c>
      <c r="B13" s="7" t="s">
        <v>18</v>
      </c>
      <c r="C13" s="7" t="s">
        <v>28</v>
      </c>
      <c r="D13" s="6">
        <v>0.1</v>
      </c>
      <c r="E13" s="4"/>
    </row>
    <row r="14" spans="1:5" ht="15" thickBot="1" x14ac:dyDescent="0.4">
      <c r="A14" s="54" t="str">
        <f t="shared" si="1"/>
        <v>Moderado-HOTELARIA</v>
      </c>
      <c r="B14" s="55" t="s">
        <v>18</v>
      </c>
      <c r="C14" s="55" t="s">
        <v>32</v>
      </c>
      <c r="D14" s="56">
        <v>0.1</v>
      </c>
      <c r="E14" s="4"/>
    </row>
    <row r="15" spans="1:5" x14ac:dyDescent="0.35">
      <c r="A15" t="str">
        <f t="shared" si="1"/>
        <v>Agressivo-PAPEL</v>
      </c>
      <c r="B15" s="7" t="s">
        <v>17</v>
      </c>
      <c r="C15" s="7" t="s">
        <v>24</v>
      </c>
      <c r="D15" s="6">
        <v>0.5</v>
      </c>
      <c r="E15" s="4"/>
    </row>
    <row r="16" spans="1:5" x14ac:dyDescent="0.35">
      <c r="A16" t="str">
        <f t="shared" si="1"/>
        <v>Agressivo-TIJOLO</v>
      </c>
      <c r="B16" s="7" t="s">
        <v>17</v>
      </c>
      <c r="C16" s="7" t="s">
        <v>25</v>
      </c>
      <c r="D16" s="6">
        <v>0.1</v>
      </c>
      <c r="E16" s="4"/>
    </row>
    <row r="17" spans="1:5" x14ac:dyDescent="0.35">
      <c r="A17" t="str">
        <f t="shared" si="1"/>
        <v>Agressivo-HÍBRIDO</v>
      </c>
      <c r="B17" s="7" t="s">
        <v>17</v>
      </c>
      <c r="C17" s="7" t="s">
        <v>29</v>
      </c>
      <c r="D17" s="6">
        <v>0.05</v>
      </c>
      <c r="E17" s="4"/>
    </row>
    <row r="18" spans="1:5" x14ac:dyDescent="0.35">
      <c r="A18" t="str">
        <f t="shared" si="1"/>
        <v>Agressivo-FOF's</v>
      </c>
      <c r="B18" s="7" t="s">
        <v>17</v>
      </c>
      <c r="C18" s="7" t="s">
        <v>27</v>
      </c>
      <c r="D18" s="6">
        <v>0.05</v>
      </c>
      <c r="E18" s="4"/>
    </row>
    <row r="19" spans="1:5" x14ac:dyDescent="0.35">
      <c r="A19" t="str">
        <f t="shared" si="1"/>
        <v>Agressivo-DESENVOLVIMENTO</v>
      </c>
      <c r="B19" s="7" t="s">
        <v>17</v>
      </c>
      <c r="C19" s="7" t="s">
        <v>28</v>
      </c>
      <c r="D19" s="6">
        <v>0.2</v>
      </c>
      <c r="E19" s="4"/>
    </row>
    <row r="20" spans="1:5" x14ac:dyDescent="0.35">
      <c r="A20" t="str">
        <f t="shared" si="1"/>
        <v>Agressivo-HOTELARIA</v>
      </c>
      <c r="B20" s="7" t="s">
        <v>17</v>
      </c>
      <c r="C20" s="7" t="s">
        <v>32</v>
      </c>
      <c r="D20" s="57">
        <v>0.1</v>
      </c>
      <c r="E20" s="4"/>
    </row>
    <row r="21" spans="1:5" x14ac:dyDescent="0.35">
      <c r="B21" s="7"/>
      <c r="C21" s="7"/>
      <c r="D21" s="7"/>
      <c r="E21" s="4"/>
    </row>
    <row r="22" spans="1:5" x14ac:dyDescent="0.35">
      <c r="B22" s="7"/>
      <c r="C22" s="7"/>
      <c r="D22" s="7"/>
      <c r="E22" s="4"/>
    </row>
    <row r="23" spans="1:5" x14ac:dyDescent="0.35">
      <c r="B23" s="7"/>
      <c r="C23" s="7"/>
      <c r="D23" s="7"/>
      <c r="E23" s="4"/>
    </row>
    <row r="24" spans="1:5" x14ac:dyDescent="0.35">
      <c r="B24" s="7"/>
      <c r="C24" s="7"/>
      <c r="D24" s="7"/>
      <c r="E24" s="4"/>
    </row>
    <row r="25" spans="1:5" x14ac:dyDescent="0.35">
      <c r="B25" s="7"/>
      <c r="C25" s="7"/>
      <c r="D25" s="7"/>
      <c r="E25" s="4"/>
    </row>
    <row r="26" spans="1:5" x14ac:dyDescent="0.35">
      <c r="B26" s="7"/>
      <c r="C26" s="7"/>
      <c r="D26" s="7"/>
      <c r="E26" s="4"/>
    </row>
    <row r="27" spans="1:5" x14ac:dyDescent="0.35">
      <c r="B27" s="7"/>
      <c r="C27" s="7"/>
      <c r="D27" s="7"/>
      <c r="E27" s="4"/>
    </row>
    <row r="28" spans="1:5" x14ac:dyDescent="0.35">
      <c r="B28" s="7"/>
      <c r="C28" s="7"/>
      <c r="D28" s="7"/>
      <c r="E28" s="4"/>
    </row>
    <row r="29" spans="1:5" x14ac:dyDescent="0.35">
      <c r="B29" s="7"/>
      <c r="C29" s="7"/>
      <c r="D29" s="7"/>
      <c r="E29" s="4"/>
    </row>
    <row r="30" spans="1:5" x14ac:dyDescent="0.35">
      <c r="B30" s="7"/>
      <c r="C30" s="7"/>
      <c r="D30" s="7"/>
      <c r="E30" s="4"/>
    </row>
    <row r="31" spans="1:5" x14ac:dyDescent="0.35">
      <c r="B31" s="7"/>
      <c r="C31" s="7"/>
      <c r="D31" s="7"/>
      <c r="E31" s="4"/>
    </row>
    <row r="32" spans="1:5" x14ac:dyDescent="0.35">
      <c r="B32" s="7"/>
      <c r="C32" s="7"/>
      <c r="D32" s="7"/>
      <c r="E32" s="4"/>
    </row>
    <row r="33" spans="2:5" x14ac:dyDescent="0.35">
      <c r="B33" s="7"/>
      <c r="C33" s="7"/>
      <c r="D33" s="7"/>
      <c r="E33" s="4"/>
    </row>
    <row r="34" spans="2:5" x14ac:dyDescent="0.35">
      <c r="B34" s="7"/>
      <c r="C34" s="7"/>
      <c r="D34" s="7"/>
      <c r="E34" s="4"/>
    </row>
    <row r="35" spans="2:5" x14ac:dyDescent="0.35">
      <c r="B35" s="7"/>
      <c r="C35" s="7"/>
      <c r="D35" s="7"/>
      <c r="E35" s="4"/>
    </row>
    <row r="36" spans="2:5" x14ac:dyDescent="0.35">
      <c r="B36" s="7"/>
      <c r="C36" s="7"/>
      <c r="D36" s="7"/>
      <c r="E36" s="4"/>
    </row>
    <row r="37" spans="2:5" x14ac:dyDescent="0.35">
      <c r="B37" s="7"/>
      <c r="C37" s="7"/>
      <c r="D37" s="7"/>
      <c r="E37" s="4"/>
    </row>
    <row r="38" spans="2:5" x14ac:dyDescent="0.35">
      <c r="B38" s="7"/>
      <c r="C38" s="7"/>
      <c r="D38" s="7"/>
      <c r="E38" s="4"/>
    </row>
    <row r="39" spans="2:5" x14ac:dyDescent="0.35">
      <c r="B39" s="4"/>
      <c r="C39" s="4"/>
      <c r="D39" s="4"/>
      <c r="E39" s="4"/>
    </row>
    <row r="40" spans="2:5" x14ac:dyDescent="0.35">
      <c r="B40" s="4"/>
      <c r="C40" s="4"/>
      <c r="D40" s="4"/>
      <c r="E40" s="4"/>
    </row>
    <row r="41" spans="2:5" x14ac:dyDescent="0.35">
      <c r="B41" s="4"/>
      <c r="C41" s="4"/>
      <c r="D41" s="4"/>
      <c r="E41" s="4"/>
    </row>
    <row r="42" spans="2:5" x14ac:dyDescent="0.35">
      <c r="B42" s="4"/>
      <c r="C42" s="4"/>
      <c r="D42" s="4"/>
      <c r="E42" s="4"/>
    </row>
    <row r="43" spans="2:5" x14ac:dyDescent="0.35">
      <c r="B43" s="4"/>
      <c r="C43" s="4"/>
      <c r="D43" s="4"/>
      <c r="E43" s="4"/>
    </row>
    <row r="44" spans="2:5" x14ac:dyDescent="0.35">
      <c r="B44" s="4"/>
      <c r="C44" s="4"/>
      <c r="D44" s="4"/>
      <c r="E44" s="4"/>
    </row>
    <row r="45" spans="2:5" x14ac:dyDescent="0.35">
      <c r="B45" s="4"/>
      <c r="C45" s="4"/>
      <c r="D45" s="4"/>
      <c r="E45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App_Simulador</vt:lpstr>
      <vt:lpstr>tbl_apoio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Pereira</dc:creator>
  <cp:lastModifiedBy>Renan Pereira</cp:lastModifiedBy>
  <dcterms:created xsi:type="dcterms:W3CDTF">2025-06-30T22:23:39Z</dcterms:created>
  <dcterms:modified xsi:type="dcterms:W3CDTF">2025-07-01T00:53:01Z</dcterms:modified>
</cp:coreProperties>
</file>