
<file path=[Content_Types].xml><?xml version="1.0" encoding="utf-8"?>
<Types xmlns="http://schemas.openxmlformats.org/package/2006/content-types">
  <Default ContentType="application/xml" Extension="xml"/>
  <Default ContentType="application/vnd.openxmlformats-officedocument.obfuscatedFont" Extension="odttf"/>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VALUACION2" sheetId="1" r:id="rId4"/>
    <sheet state="visible" name="RUBRICA" sheetId="2" r:id="rId5"/>
    <sheet state="hidden" name="ESCALA_IEP" sheetId="3" r:id="rId6"/>
    <sheet state="hidden" name="ESCALA_PRESENTACION" sheetId="4" r:id="rId7"/>
    <sheet state="hidden" name="ESCALA_TRAB_EQUIP" sheetId="5" r:id="rId8"/>
    <sheet state="hidden" name="RELEVANCIA-PUNTAJE" sheetId="6" r:id="rId9"/>
  </sheets>
  <definedNames>
    <definedName name="PR_TL">'RELEVANCIA-PUNTAJE'!$B$5</definedName>
    <definedName name="RE">'RELEVANCIA-PUNTAJE'!$A$4</definedName>
    <definedName name="PR">'RELEVANCIA-PUNTAJE'!$A$5</definedName>
    <definedName name="RE_ML">'RELEVANCIA-PUNTAJE'!$D$4</definedName>
    <definedName name="TL">'RELEVANCIA-PUNTAJE'!$B$2</definedName>
    <definedName name="NL">'RELEVANCIA-PUNTAJE'!$E$2</definedName>
    <definedName name="PR_ML">'RELEVANCIA-PUNTAJE'!$D$5</definedName>
    <definedName name="CL">'RELEVANCIA-PUNTAJE'!$B$2</definedName>
    <definedName name="MR_TL">'RELEVANCIA-PUNTAJE'!$B$3</definedName>
    <definedName name="ML">'RELEVANCIA-PUNTAJE'!$D$2</definedName>
    <definedName name="MR_L">'RELEVANCIA-PUNTAJE'!$C$3</definedName>
    <definedName name="MR_ML">'RELEVANCIA-PUNTAJE'!$D$3</definedName>
    <definedName name="RE_NL">'RELEVANCIA-PUNTAJE'!$E$4</definedName>
    <definedName name="MR">'RELEVANCIA-PUNTAJE'!$A$3</definedName>
    <definedName name="PR_NL">'RELEVANCIA-PUNTAJE'!$E$5</definedName>
    <definedName name="MR_NL">'RELEVANCIA-PUNTAJE'!$E$3</definedName>
    <definedName name="L">'RELEVANCIA-PUNTAJE'!$C$2</definedName>
    <definedName name="RE_TL">'RELEVANCIA-PUNTAJE'!$B$4</definedName>
    <definedName name="MR_CL">'RELEVANCIA-PUNTAJE'!$B$3</definedName>
  </definedNames>
  <calcPr/>
</workbook>
</file>

<file path=xl/sharedStrings.xml><?xml version="1.0" encoding="utf-8"?>
<sst xmlns="http://schemas.openxmlformats.org/spreadsheetml/2006/main" count="83" uniqueCount="65">
  <si>
    <t>INTEGRANTES</t>
  </si>
  <si>
    <t>GRUPAL</t>
  </si>
  <si>
    <t>ARRUE CARO RENATO ANDRES</t>
  </si>
  <si>
    <t>CONTRERAS OLATE JULIO ANDRES</t>
  </si>
  <si>
    <t>Nivel de Logro</t>
  </si>
  <si>
    <t>NIVELES DE LOGRO Y PUNTAJES</t>
  </si>
  <si>
    <t>Aspectos a Evaluar</t>
  </si>
  <si>
    <t>Completamente logrado</t>
  </si>
  <si>
    <t>Logrado</t>
  </si>
  <si>
    <t>Logro Incipiente</t>
  </si>
  <si>
    <t>No logrado</t>
  </si>
  <si>
    <t>Logro incipiente</t>
  </si>
  <si>
    <t>Puntaje</t>
  </si>
  <si>
    <t>Nota</t>
  </si>
  <si>
    <t>X</t>
  </si>
  <si>
    <t>Indicador de Evaluación</t>
  </si>
  <si>
    <t>Categorías de Respuesta</t>
  </si>
  <si>
    <t>Ponderación del Indicador de Evaluación</t>
  </si>
  <si>
    <r>
      <rPr>
        <rFont val="Calibri"/>
        <b/>
        <color rgb="FFFFFFFF"/>
        <sz val="11.0"/>
      </rPr>
      <t>Completamente Logrado</t>
    </r>
    <r>
      <rPr>
        <rFont val="Calibri"/>
        <b/>
        <color rgb="FFFFFFFF"/>
        <sz val="10.0"/>
      </rPr>
      <t xml:space="preserve">  (100%)</t>
    </r>
  </si>
  <si>
    <r>
      <rPr>
        <rFont val="Calibri"/>
        <b/>
        <color rgb="FFFFFFFF"/>
        <sz val="11.0"/>
      </rPr>
      <t>Logrado</t>
    </r>
    <r>
      <rPr>
        <rFont val="Calibri"/>
        <b/>
        <color rgb="FFFFFFFF"/>
        <sz val="10.0"/>
      </rPr>
      <t xml:space="preserve">  (60%)</t>
    </r>
  </si>
  <si>
    <t xml:space="preserve">Logro incipiente </t>
  </si>
  <si>
    <t xml:space="preserve">1. Propone ajustes al Proyecto APT considerando dificultades, facilitadores y retroalimentación. </t>
  </si>
  <si>
    <t>Señala los ajustes que realizó o realizará y los justifica considerando las dificultades, facilitadores y retroalimentación del docente.</t>
  </si>
  <si>
    <t>Señala algunos de los ajustes que realizó o realizará y los justifica considerando las dificultades, facilitadores o retroalimentación del docente.</t>
  </si>
  <si>
    <t>Señala los ajustes que realizó o realizará, pero no los justifica.</t>
  </si>
  <si>
    <t>No incluye ajustes ni justifica por qué mantiene su plan inicial.</t>
  </si>
  <si>
    <t>2. Aplica una metodología que permite el logro de los objetivos propuestos, de acuerdo a los estándares de la disciplina.</t>
  </si>
  <si>
    <t xml:space="preserve">Aplica la metodología definida por el equipo de acuerdo a los estándares de la disciplina, alcanzando los objetivos propuestos para el avance del proyecto. </t>
  </si>
  <si>
    <t xml:space="preserve">Aplica la metodología definida de acuerdo a los estándares de la disciplina, pero no se observa el cumplimiento de objetivos propuestos para el avance del proyecto. </t>
  </si>
  <si>
    <t xml:space="preserve">Aplica la metodología definida cumpliendo parcialmente con los estándares de la disciplina y con los objetivos propuestos para el avance del proyecto. </t>
  </si>
  <si>
    <t xml:space="preserve">Aplica la metodología definida sin cumplir los estándares de la disciplina ni los objetivos propuestos para el avance del proyecto. </t>
  </si>
  <si>
    <t>3. Genera evidencias que dan cuenta del avance del Proyecto APT en relación a documentación, programación y almacenamiento de datos , de acuerdo a lo planificado por el equipo y que cumpla con estándares de desarrollo de la industria</t>
  </si>
  <si>
    <t>Presenta evidencias de avance que cumplen con lo planificado por el equipo en relación a documentación, programación y almacenamiento de datos, entregando evidencias que cumplan con estándares de desarrollo que actualmente se encuentran presentes en la industria</t>
  </si>
  <si>
    <t xml:space="preserve">Presenta evidencias de avance sin cumplir con lo planificado por el equipo en relación a documentación, programación y almacenamiento de datos, pero si sus entregas evidencian el cumplimiento de estándares de desarrollo que actualmente se encuentran presentes en la industria. </t>
  </si>
  <si>
    <t>Presenta evidencias de avance que cumplen con lo planificado por el equipo en relación a documentación, programación y almacenamiento de datos, entregando evidencias que no cumplen con estándares de desarrollo que actualmente se encuentran presentes en la industria</t>
  </si>
  <si>
    <t>Presenta evidencias de avance sin cumplir con lo planificado por el equipo en relación a documentación, programación y almacenamiento de datos y las evidencias no cumplen con estándares de desarrollo que actualmente se encuentran presentes en la industria</t>
  </si>
  <si>
    <t>4. Utiliza de manera precisa el lenguaje técnico en los entregables de acuerdo con lo requerido por la disciplina.</t>
  </si>
  <si>
    <t xml:space="preserve">Utiliza lenguaje técnico de su disciplina en todos los entregables de avance del proyecto. </t>
  </si>
  <si>
    <t>Utiliza lenguaje técnico de su disciplina en la mayoría de los entregables de avance del proyecto</t>
  </si>
  <si>
    <t>Utiliza lenguaje técnico de su disciplina en la menos de la mitad de los entregables de avance del proyecto</t>
  </si>
  <si>
    <t xml:space="preserve">No utiliza lenguaje técnico de su disciplina en los entregables de avance del proyecto. </t>
  </si>
  <si>
    <t xml:space="preserve">5. Utiliza reglas de redacción, ortografía (literal, puntual, acentual) y las normas para citas y referencias. </t>
  </si>
  <si>
    <t>El texto cumple con las reglas ortografía y de redacción en todos sus apartados y utiliza correctamente todas las normas de citación y referencias.</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</si>
  <si>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</si>
  <si>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</si>
  <si>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</si>
  <si>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6. Entrega la documentación y evidencias requerida por la asignatura de acuerdo a la estrucutra y nombres solicitados, guardando todas las evidencias de avances en Git</t>
  </si>
  <si>
    <t>Entrega la documentación y evidencias requeridas por la asignatura de acuerdo a la estrucutra y nombres solicitados, guardando todas las evidencias de avances en Git</t>
  </si>
  <si>
    <t>Entrega la documentación y evidencias requeridas por la asignatura de acuerdo a la estrucutra y nombres solicitados, guardando algunas de las evidencias de avances en Git</t>
  </si>
  <si>
    <t>Entrega la documentación y evidencias requeridas por la asignatura sin una la estrucutra y nombres solicitados, guardando algunas de las evidencias de avances en Git</t>
  </si>
  <si>
    <t>No entrega a través de Git la documentación y evidencias de avance requeridas por la asignatura</t>
  </si>
  <si>
    <t>7.- Generan evidencias claras dentro del repositorio  del aporte de cada uno de los integrantes del equipo que permitan identificar la equidad en el trabajo y la participación de cada estudiante.</t>
  </si>
  <si>
    <t>Generan evidencias dentro del repositorio  del proyecto del aporte de cada uno de los integrantes del equipo que permitan identificar la equidad en el trabajo y la participación de cada estudiante</t>
  </si>
  <si>
    <t>Generan evidencias dentro del repositorio  del proyecto del aporte de cada uno de los integrantes del equipo pero la evidencia no demuestra una equidad en la participación de cada estudiante</t>
  </si>
  <si>
    <t>Generan evidencias dentro del repositorio  del proyecto del aporte de cada uno de los integrantes del equipo pero la evidencia no demuestra la participación de algunos(s) participante(s) del equipo</t>
  </si>
  <si>
    <t>No generan evidencias dentro del repositorio  del proyecto del aporte de cada uno de los integrantes del equipo por lo que no se permite identificar la equidad en el trabajo y la participación de cada estudiante</t>
  </si>
  <si>
    <t>8. Demuestra un trabajo en equipo en donde todos los miembros del equipo expresan con fluidez el conocimiento del tema expuesto y  participan de las actividades planificadas en el proyecto</t>
  </si>
  <si>
    <t>Demuestra un trabajo en equipo en donde todos los miembros del equipo expresan con fluidez el conocimiento del tema expuesto y  participan de las actividades planificadas en el proyecto</t>
  </si>
  <si>
    <t>Demuestra un trabajo en equipo de manera parcial, en donde todos los miembros del equipo expresan con fluidez el conocimiento del tema expuesto, pero no todos participan de manera equitativa de las actividades planificadas en el proyecto</t>
  </si>
  <si>
    <t>Demuestra de manera deficiente el trabajo en equipo en donde los integrantes expresan con poca fluidez y de manera imparcial el conocimiento del tema expuesto y no todos sus miembros participan de manera equitativa de las actividades planificadas en el proyecto</t>
  </si>
  <si>
    <t xml:space="preserve">No demuestran un trabajo en equipo, evidenciando en su presentación la nula colaboración de alguno de sus integrantes. </t>
  </si>
  <si>
    <t>PUNTOS</t>
  </si>
  <si>
    <t>NOTA</t>
  </si>
  <si>
    <t>Relevancia</t>
  </si>
  <si>
    <t>Muy Relevante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</si>
</sst>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15">
    <font>
      <sz val="11.0"/>
      <color rgb="FF000000"/>
      <name val="Calibri"/>
      <scheme val="minor"/>
    </font>
    <font>
      <sz val="11.0"/>
      <color rgb="FF000000"/>
      <name val="Calibri"/>
    </font>
    <font>
      <b/>
      <sz val="11.0"/>
      <color rgb="FF000000"/>
      <name val="Calibri"/>
    </font>
    <font>
      <sz val="20.0"/>
      <color rgb="FF000000"/>
      <name val="Calibri"/>
    </font>
    <font>
      <b/>
      <sz val="14.0"/>
      <color rgb="FF000000"/>
      <name val="Calibri"/>
    </font>
    <font>
      <b/>
      <sz val="10.0"/>
      <color rgb="FF000000"/>
      <name val="Calibri"/>
    </font>
    <font/>
    <font>
      <sz val="9.0"/>
      <color rgb="FF000000"/>
      <name val="Calibri"/>
    </font>
    <font>
      <sz val="10.0"/>
      <color rgb="FF000000"/>
      <name val="Calibri"/>
    </font>
    <font>
      <sz val="14.0"/>
      <color rgb="FF000000"/>
      <name val="Calibri"/>
    </font>
    <font>
      <color theme="1"/>
      <name val="Calibri"/>
      <scheme val="minor"/>
    </font>
    <font>
      <b/>
      <sz val="10.0"/>
      <color rgb="FFFFFFFF"/>
      <name val="Calibri"/>
    </font>
    <font>
      <b/>
      <sz val="11.0"/>
      <color rgb="FFFFFFFF"/>
      <name val="Calibri"/>
    </font>
    <font>
      <b/>
      <sz val="10.0"/>
      <color rgb="FF3B3838"/>
      <name val="Calibri"/>
    </font>
    <font>
      <sz val="10.0"/>
      <color theme="1"/>
      <name val="Calibri"/>
    </font>
  </fonts>
  <fills count="7">
    <fill>
      <patternFill patternType="none"/>
    </fill>
    <fill>
      <patternFill patternType="lightGray"/>
    </fill>
    <fill>
      <patternFill patternType="solid">
        <fgColor rgb="FFECECEC"/>
        <bgColor rgb="FFECECEC"/>
      </patternFill>
    </fill>
    <fill>
      <patternFill patternType="solid">
        <fgColor rgb="FFFEF2CB"/>
        <bgColor rgb="FFFEF2CB"/>
      </patternFill>
    </fill>
    <fill>
      <patternFill patternType="solid">
        <fgColor rgb="FFD9D9D9"/>
        <bgColor rgb="FFD9D9D9"/>
      </patternFill>
    </fill>
    <fill>
      <patternFill patternType="solid">
        <fgColor rgb="FFD8D8D8"/>
        <bgColor rgb="FFD8D8D8"/>
      </patternFill>
    </fill>
    <fill>
      <patternFill patternType="solid">
        <fgColor rgb="FF262626"/>
        <bgColor rgb="FF262626"/>
      </patternFill>
    </fill>
  </fills>
  <borders count="28">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left style="thin">
        <color rgb="FF000000"/>
      </left>
      <right style="thin">
        <color rgb="FF000000"/>
      </right>
      <top style="thin">
        <color rgb="FF000000"/>
      </top>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rder>
    <border>
      <left style="thin">
        <color rgb="FF000000"/>
      </left>
      <right style="thin">
        <color rgb="FF000000"/>
      </right>
      <top style="thin">
        <color rgb="FF000000"/>
      </top>
      <bottom/>
    </border>
    <border>
      <left style="thin">
        <color rgb="FF000000"/>
      </left>
      <right style="thin">
        <color rgb="FF000000"/>
      </right>
      <bottom style="thin">
        <color rgb="FF000000"/>
      </bottom>
    </border>
    <border>
      <left style="medium">
        <color rgb="FF7F7F7F"/>
      </left>
      <right style="medium">
        <color rgb="FF7F7F7F"/>
      </right>
      <top style="medium">
        <color rgb="FF7F7F7F"/>
      </top>
    </border>
    <border>
      <left style="medium">
        <color rgb="FF7F7F7F"/>
      </left>
      <top style="medium">
        <color rgb="FF7F7F7F"/>
      </top>
      <bottom style="medium">
        <color rgb="FF7F7F7F"/>
      </bottom>
    </border>
    <border>
      <top style="medium">
        <color rgb="FF7F7F7F"/>
      </top>
      <bottom style="medium">
        <color rgb="FF7F7F7F"/>
      </bottom>
    </border>
    <border>
      <right style="medium">
        <color rgb="FF7F7F7F"/>
      </right>
      <top style="medium">
        <color rgb="FF7F7F7F"/>
      </top>
      <bottom style="medium">
        <color rgb="FF7F7F7F"/>
      </bottom>
    </border>
    <border>
      <left style="medium">
        <color rgb="FF7F7F7F"/>
      </left>
      <right style="medium">
        <color rgb="FF7F7F7F"/>
      </right>
    </border>
    <border>
      <left/>
      <right style="medium">
        <color rgb="FF7F7F7F"/>
      </right>
      <top/>
      <bottom/>
    </border>
    <border>
      <left style="medium">
        <color rgb="FF7F7F7F"/>
      </left>
      <right style="medium">
        <color rgb="FF7F7F7F"/>
      </right>
      <bottom/>
    </border>
    <border>
      <left style="medium">
        <color rgb="FF7F7F7F"/>
      </left>
      <right style="medium">
        <color rgb="FF7F7F7F"/>
      </right>
      <bottom style="medium">
        <color rgb="FF7F7F7F"/>
      </bottom>
    </border>
    <border>
      <right style="medium">
        <color rgb="FF7F7F7F"/>
      </right>
      <bottom style="medium">
        <color rgb="FF7F7F7F"/>
      </bottom>
    </border>
    <border>
      <right style="medium">
        <color rgb="FF7F7F7F"/>
      </right>
      <top style="medium">
        <color rgb="FF7F7F7F"/>
      </top>
      <bottom style="thin">
        <color rgb="FF000000"/>
      </bottom>
    </border>
    <border>
      <left style="medium">
        <color rgb="FF000000"/>
      </left>
      <right style="medium">
        <color rgb="FF000000"/>
      </right>
      <top style="medium">
        <color rgb="FF000000"/>
      </top>
    </border>
    <border>
      <left style="medium">
        <color rgb="FF000000"/>
      </left>
      <right/>
      <top style="medium">
        <color rgb="FF000000"/>
      </top>
      <bottom/>
    </border>
    <border>
      <left/>
      <right/>
      <top style="medium">
        <color rgb="FF000000"/>
      </top>
      <bottom/>
    </border>
    <border>
      <left/>
      <right style="medium">
        <color rgb="FF000000"/>
      </right>
      <top style="medium">
        <color rgb="FF000000"/>
      </top>
      <bottom/>
    </border>
    <border>
      <left style="medium">
        <color rgb="FF000000"/>
      </left>
      <right style="medium">
        <color rgb="FF000000"/>
      </right>
      <bottom style="medium">
        <color rgb="FF000000"/>
      </bottom>
    </border>
    <border>
      <left style="medium">
        <color rgb="FF000000"/>
      </left>
      <right/>
      <top/>
      <bottom style="medium">
        <color rgb="FF000000"/>
      </bottom>
    </border>
    <border>
      <left/>
      <right/>
      <top/>
      <bottom style="medium">
        <color rgb="FF000000"/>
      </bottom>
    </border>
    <border>
      <left/>
      <right style="medium">
        <color rgb="FF000000"/>
      </right>
      <top/>
      <bottom style="medium">
        <color rgb="FF000000"/>
      </bottom>
    </border>
    <border>
      <right style="medium">
        <color rgb="FF000000"/>
      </right>
      <bottom style="medium">
        <color rgb="FF000000"/>
      </bottom>
    </border>
  </borders>
  <cellStyleXfs count="1">
    <xf borderId="0" fillId="0" fontId="0" numFmtId="0" applyAlignment="1" applyFont="1"/>
  </cellStyleXfs>
  <cellXfs count="59">
    <xf borderId="0" fillId="0" fontId="0" numFmtId="0" xfId="0" applyAlignment="1" applyFont="1">
      <alignment readingOrder="0" shrinkToFit="0" vertical="bottom" wrapText="0"/>
    </xf>
    <xf borderId="1" fillId="2" fontId="1" numFmtId="9" xfId="0" applyAlignment="1" applyBorder="1" applyFill="1" applyFont="1" applyNumberFormat="1">
      <alignment horizontal="center" shrinkToFit="0" vertical="center" wrapText="1"/>
    </xf>
    <xf borderId="0" fillId="0" fontId="2" numFmtId="0" xfId="0" applyFont="1"/>
    <xf borderId="1" fillId="2" fontId="1" numFmtId="0" xfId="0" applyAlignment="1" applyBorder="1" applyFont="1">
      <alignment horizontal="center" shrinkToFit="0" vertical="center" wrapText="1"/>
    </xf>
    <xf borderId="0" fillId="0" fontId="1" numFmtId="0" xfId="0" applyAlignment="1" applyFont="1">
      <alignment horizontal="right" vertical="center"/>
    </xf>
    <xf borderId="2" fillId="0" fontId="1" numFmtId="0" xfId="0" applyAlignment="1" applyBorder="1" applyFont="1">
      <alignment horizontal="left" readingOrder="0"/>
    </xf>
    <xf borderId="1" fillId="2" fontId="1" numFmtId="164" xfId="0" applyAlignment="1" applyBorder="1" applyFont="1" applyNumberFormat="1">
      <alignment horizontal="center"/>
    </xf>
    <xf borderId="2" fillId="0" fontId="1" numFmtId="0" xfId="0" applyAlignment="1" applyBorder="1" applyFont="1">
      <alignment horizontal="left"/>
    </xf>
    <xf borderId="0" fillId="0" fontId="1" numFmtId="164" xfId="0" applyFont="1" applyNumberFormat="1"/>
    <xf borderId="3" fillId="3" fontId="3" numFmtId="0" xfId="0" applyAlignment="1" applyBorder="1" applyFill="1" applyFont="1">
      <alignment horizontal="center" textRotation="255" vertical="center"/>
    </xf>
    <xf borderId="1" fillId="4" fontId="4" numFmtId="0" xfId="0" applyAlignment="1" applyBorder="1" applyFill="1" applyFont="1">
      <alignment horizontal="center" vertical="center"/>
    </xf>
    <xf borderId="3" fillId="4" fontId="5" numFmtId="0" xfId="0" applyAlignment="1" applyBorder="1" applyFont="1">
      <alignment horizontal="center" vertical="center"/>
    </xf>
    <xf borderId="2" fillId="4" fontId="5" numFmtId="0" xfId="0" applyAlignment="1" applyBorder="1" applyFont="1">
      <alignment horizontal="center" vertical="center"/>
    </xf>
    <xf borderId="4" fillId="0" fontId="6" numFmtId="0" xfId="0" applyBorder="1" applyFont="1"/>
    <xf borderId="5" fillId="0" fontId="6" numFmtId="0" xfId="0" applyBorder="1" applyFont="1"/>
    <xf borderId="6" fillId="0" fontId="6" numFmtId="0" xfId="0" applyBorder="1" applyFont="1"/>
    <xf borderId="7" fillId="4" fontId="5" numFmtId="0" xfId="0" applyAlignment="1" applyBorder="1" applyFont="1">
      <alignment horizontal="center" vertical="center"/>
    </xf>
    <xf borderId="8" fillId="0" fontId="6" numFmtId="0" xfId="0" applyBorder="1" applyFont="1"/>
    <xf borderId="1" fillId="0" fontId="7" numFmtId="0" xfId="0" applyAlignment="1" applyBorder="1" applyFont="1">
      <alignment horizontal="left" shrinkToFit="0" vertical="center" wrapText="1"/>
    </xf>
    <xf borderId="5" fillId="0" fontId="8" numFmtId="0" xfId="0" applyAlignment="1" applyBorder="1" applyFont="1">
      <alignment horizontal="left" readingOrder="0" vertical="center"/>
    </xf>
    <xf borderId="1" fillId="0" fontId="8" numFmtId="0" xfId="0" applyAlignment="1" applyBorder="1" applyFont="1">
      <alignment horizontal="center" vertical="center"/>
    </xf>
    <xf borderId="5" fillId="0" fontId="8" numFmtId="0" xfId="0" applyAlignment="1" applyBorder="1" applyFont="1">
      <alignment horizontal="left" vertical="center"/>
    </xf>
    <xf borderId="8" fillId="0" fontId="7" numFmtId="0" xfId="0" applyAlignment="1" applyBorder="1" applyFont="1">
      <alignment horizontal="right" shrinkToFit="0" vertical="center" wrapText="1"/>
    </xf>
    <xf borderId="3" fillId="0" fontId="9" numFmtId="0" xfId="0" applyBorder="1" applyFont="1"/>
    <xf borderId="1" fillId="5" fontId="1" numFmtId="0" xfId="0" applyBorder="1" applyFill="1" applyFont="1"/>
    <xf borderId="2" fillId="0" fontId="7" numFmtId="0" xfId="0" applyAlignment="1" applyBorder="1" applyFont="1">
      <alignment horizontal="right" shrinkToFit="0" vertical="center" wrapText="1"/>
    </xf>
    <xf borderId="1" fillId="0" fontId="9" numFmtId="164" xfId="0" applyBorder="1" applyFont="1" applyNumberFormat="1"/>
    <xf borderId="0" fillId="0" fontId="10" numFmtId="0" xfId="0" applyFont="1"/>
    <xf borderId="0" fillId="0" fontId="1" numFmtId="0" xfId="0" applyAlignment="1" applyFont="1">
      <alignment shrinkToFit="0" wrapText="1"/>
    </xf>
    <xf borderId="0" fillId="0" fontId="7" numFmtId="0" xfId="0" applyAlignment="1" applyFont="1">
      <alignment horizontal="right" shrinkToFit="0" vertical="center" wrapText="1"/>
    </xf>
    <xf borderId="0" fillId="0" fontId="9" numFmtId="164" xfId="0" applyFont="1" applyNumberFormat="1"/>
    <xf borderId="0" fillId="0" fontId="7" numFmtId="0" xfId="0" applyAlignment="1" applyFont="1">
      <alignment horizontal="left" shrinkToFit="0" vertical="center" wrapText="1"/>
    </xf>
    <xf borderId="9" fillId="6" fontId="11" numFmtId="0" xfId="0" applyAlignment="1" applyBorder="1" applyFill="1" applyFont="1">
      <alignment horizontal="center" shrinkToFit="0" vertical="center" wrapText="1"/>
    </xf>
    <xf borderId="10" fillId="6" fontId="11" numFmtId="0" xfId="0" applyAlignment="1" applyBorder="1" applyFont="1">
      <alignment horizontal="center" shrinkToFit="0" vertical="center" wrapText="1"/>
    </xf>
    <xf borderId="11" fillId="0" fontId="6" numFmtId="0" xfId="0" applyBorder="1" applyFont="1"/>
    <xf borderId="12" fillId="0" fontId="6" numFmtId="0" xfId="0" applyBorder="1" applyFont="1"/>
    <xf borderId="13" fillId="0" fontId="6" numFmtId="0" xfId="0" applyBorder="1" applyFont="1"/>
    <xf borderId="9" fillId="6" fontId="12" numFmtId="0" xfId="0" applyAlignment="1" applyBorder="1" applyFont="1">
      <alignment horizontal="center" shrinkToFit="0" vertical="center" wrapText="1"/>
    </xf>
    <xf borderId="14" fillId="6" fontId="12" numFmtId="0" xfId="0" applyAlignment="1" applyBorder="1" applyFont="1">
      <alignment horizontal="center" shrinkToFit="0" vertical="center" wrapText="1"/>
    </xf>
    <xf borderId="14" fillId="6" fontId="11" numFmtId="0" xfId="0" applyAlignment="1" applyBorder="1" applyFont="1">
      <alignment horizontal="center" shrinkToFit="0" vertical="center" wrapText="1"/>
    </xf>
    <xf borderId="15" fillId="0" fontId="6" numFmtId="0" xfId="0" applyBorder="1" applyFont="1"/>
    <xf borderId="14" fillId="6" fontId="11" numFmtId="9" xfId="0" applyAlignment="1" applyBorder="1" applyFont="1" applyNumberFormat="1">
      <alignment horizontal="center" shrinkToFit="0" vertical="center" wrapText="1"/>
    </xf>
    <xf borderId="16" fillId="0" fontId="6" numFmtId="0" xfId="0" applyBorder="1" applyFont="1"/>
    <xf borderId="1" fillId="0" fontId="8" numFmtId="0" xfId="0" applyAlignment="1" applyBorder="1" applyFont="1">
      <alignment horizontal="left" shrinkToFit="0" vertical="center" wrapText="1"/>
    </xf>
    <xf borderId="17" fillId="0" fontId="13" numFmtId="0" xfId="0" applyAlignment="1" applyBorder="1" applyFont="1">
      <alignment horizontal="center" shrinkToFit="0" vertical="center" wrapText="1"/>
    </xf>
    <xf borderId="18" fillId="0" fontId="13" numFmtId="0" xfId="0" applyAlignment="1" applyBorder="1" applyFont="1">
      <alignment horizontal="center" shrinkToFit="0" vertical="center" wrapText="1"/>
    </xf>
    <xf borderId="1" fillId="0" fontId="14" numFmtId="0" xfId="0" applyAlignment="1" applyBorder="1" applyFont="1">
      <alignment horizontal="left" shrinkToFit="0" vertical="center" wrapText="1"/>
    </xf>
    <xf borderId="17" fillId="0" fontId="5" numFmtId="0" xfId="0" applyAlignment="1" applyBorder="1" applyFont="1">
      <alignment horizontal="center" shrinkToFit="0" vertical="center" wrapText="1"/>
    </xf>
    <xf borderId="18" fillId="0" fontId="5" numFmtId="0" xfId="0" applyAlignment="1" applyBorder="1" applyFont="1">
      <alignment horizontal="center" shrinkToFit="0" vertical="center" wrapText="1"/>
    </xf>
    <xf borderId="19" fillId="4" fontId="2" numFmtId="0" xfId="0" applyAlignment="1" applyBorder="1" applyFont="1">
      <alignment horizontal="left" shrinkToFit="0" vertical="center" wrapText="1"/>
    </xf>
    <xf borderId="20" fillId="4" fontId="2" numFmtId="0" xfId="0" applyAlignment="1" applyBorder="1" applyFont="1">
      <alignment shrinkToFit="0" vertical="center" wrapText="1"/>
    </xf>
    <xf borderId="21" fillId="4" fontId="2" numFmtId="0" xfId="0" applyAlignment="1" applyBorder="1" applyFont="1">
      <alignment shrinkToFit="0" vertical="center" wrapText="1"/>
    </xf>
    <xf borderId="22" fillId="4" fontId="2" numFmtId="0" xfId="0" applyAlignment="1" applyBorder="1" applyFont="1">
      <alignment shrinkToFit="0" vertical="center" wrapText="1"/>
    </xf>
    <xf borderId="23" fillId="0" fontId="6" numFmtId="0" xfId="0" applyBorder="1" applyFont="1"/>
    <xf borderId="24" fillId="4" fontId="2" numFmtId="0" xfId="0" applyAlignment="1" applyBorder="1" applyFont="1">
      <alignment shrinkToFit="0" vertical="center" wrapText="1"/>
    </xf>
    <xf borderId="25" fillId="4" fontId="2" numFmtId="0" xfId="0" applyAlignment="1" applyBorder="1" applyFont="1">
      <alignment shrinkToFit="0" vertical="center" wrapText="1"/>
    </xf>
    <xf borderId="26" fillId="4" fontId="2" numFmtId="0" xfId="0" applyAlignment="1" applyBorder="1" applyFont="1">
      <alignment shrinkToFit="0" vertical="center" wrapText="1"/>
    </xf>
    <xf borderId="23" fillId="0" fontId="2" numFmtId="0" xfId="0" applyAlignment="1" applyBorder="1" applyFont="1">
      <alignment horizontal="left" shrinkToFit="0" vertical="center" wrapText="1"/>
    </xf>
    <xf borderId="27" fillId="0" fontId="2" numFmtId="0" xfId="0" applyAlignment="1" applyBorder="1" applyFont="1">
      <alignment horizontal="left" shrinkToFit="0" vertical="center" wrapText="1"/>
    </xf>
  </cellXfs>
  <cellStyles count="1">
    <cellStyle xfId="0" name="Normal" builtinId="0"/>
  </cellStyles>
  <dxfs count="1">
    <dxf>
      <font>
        <color rgb="FF9C0006"/>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outlineLevelRow="1"/>
  <cols>
    <col customWidth="1" min="1" max="1" width="10.71"/>
    <col customWidth="1" min="2" max="2" width="66.86"/>
    <col customWidth="1" min="3" max="3" width="22.0"/>
    <col customWidth="1" min="4" max="4" width="11.29"/>
    <col customWidth="1" min="5" max="7" width="11.71"/>
    <col customWidth="1" min="8" max="8" width="7.71"/>
    <col customWidth="1" min="9" max="9" width="11.71"/>
    <col customWidth="1" min="10" max="10" width="7.71"/>
    <col customWidth="1" min="11" max="11" width="11.71"/>
  </cols>
  <sheetData>
    <row r="2">
      <c r="C2" s="1">
        <v>1.0</v>
      </c>
    </row>
    <row r="3">
      <c r="B3" s="2" t="s">
        <v>0</v>
      </c>
      <c r="C3" s="3" t="s">
        <v>1</v>
      </c>
    </row>
    <row r="4">
      <c r="A4" s="4">
        <v>1.0</v>
      </c>
      <c r="B4" s="5" t="s">
        <v>2</v>
      </c>
      <c r="C4" s="6">
        <f>EVALUACION2!$C$22</f>
        <v>5.2</v>
      </c>
    </row>
    <row r="5">
      <c r="A5" s="4">
        <v>2.0</v>
      </c>
      <c r="B5" s="5" t="s">
        <v>3</v>
      </c>
      <c r="C5" s="6">
        <f>EVALUACION2!$C$22</f>
        <v>5.2</v>
      </c>
    </row>
    <row r="6">
      <c r="A6" s="4">
        <v>3.0</v>
      </c>
      <c r="B6" s="7"/>
      <c r="C6" s="6">
        <f>EVALUACION2!$C$22</f>
        <v>5.2</v>
      </c>
      <c r="G6" s="8"/>
    </row>
    <row r="11" outlineLevel="1">
      <c r="A11" s="9" t="s">
        <v>1</v>
      </c>
      <c r="B11" s="10"/>
      <c r="C11" s="11" t="s">
        <v>4</v>
      </c>
      <c r="D11" s="12" t="s">
        <v>5</v>
      </c>
      <c r="E11" s="13"/>
      <c r="F11" s="13"/>
      <c r="G11" s="13"/>
      <c r="H11" s="13"/>
      <c r="I11" s="13"/>
      <c r="J11" s="13"/>
      <c r="K11" s="14"/>
    </row>
    <row r="12" outlineLevel="1">
      <c r="A12" s="15"/>
      <c r="B12" s="16" t="s">
        <v>6</v>
      </c>
      <c r="C12" s="17"/>
      <c r="D12" s="12" t="s">
        <v>7</v>
      </c>
      <c r="E12" s="14"/>
      <c r="F12" s="12" t="s">
        <v>8</v>
      </c>
      <c r="G12" s="14"/>
      <c r="H12" s="12" t="s">
        <v>9</v>
      </c>
      <c r="I12" s="14"/>
      <c r="J12" s="12" t="s">
        <v>10</v>
      </c>
      <c r="K12" s="14"/>
    </row>
    <row r="13" outlineLevel="1">
      <c r="A13" s="15"/>
      <c r="B13" s="18" t="str">
        <f>RUBRICA!A4</f>
        <v>1. Propone ajustes al Proyecto APT considerando dificultades, facilitadores y retroalimentación. </v>
      </c>
      <c r="C13" s="19" t="s">
        <v>7</v>
      </c>
      <c r="D13" s="20" t="str">
        <f>IF($C13=CL,"X","")</f>
        <v>X</v>
      </c>
      <c r="E13" s="20">
        <f t="shared" ref="E13:E14" si="1">IF(D13="X",100*0.1,"")</f>
        <v>10</v>
      </c>
      <c r="F13" s="20" t="str">
        <f>IF($C13=L,"X","")</f>
        <v/>
      </c>
      <c r="G13" s="20" t="str">
        <f t="shared" ref="G13:G14" si="2">IF(F13="X",60*0.1,"")</f>
        <v/>
      </c>
      <c r="H13" s="20" t="str">
        <f>IF($C13=ML,"X","")</f>
        <v/>
      </c>
      <c r="I13" s="20" t="str">
        <f t="shared" ref="I13:I14" si="3">IF(H13="X",30*0.1,"")</f>
        <v/>
      </c>
      <c r="J13" s="20" t="str">
        <f>IF($C13=NL,"X","")</f>
        <v/>
      </c>
      <c r="K13" s="20" t="str">
        <f t="shared" ref="K13:K20" si="4">IF($J13="X",0,"")</f>
        <v/>
      </c>
    </row>
    <row r="14" ht="26.25" customHeight="1" outlineLevel="1">
      <c r="A14" s="15"/>
      <c r="B14" s="18" t="str">
        <f>RUBRICA!A5</f>
        <v>2. Aplica una metodología que permite el logro de los objetivos propuestos, de acuerdo a los estándares de la disciplina.</v>
      </c>
      <c r="C14" s="19" t="s">
        <v>7</v>
      </c>
      <c r="D14" s="20" t="str">
        <f>IF($C14=CL,"X","")</f>
        <v>X</v>
      </c>
      <c r="E14" s="20">
        <f t="shared" si="1"/>
        <v>10</v>
      </c>
      <c r="F14" s="20" t="str">
        <f>IF($C14=L,"X","")</f>
        <v/>
      </c>
      <c r="G14" s="20" t="str">
        <f t="shared" si="2"/>
        <v/>
      </c>
      <c r="H14" s="20" t="str">
        <f>IF($C14=ML,"X","")</f>
        <v/>
      </c>
      <c r="I14" s="20" t="str">
        <f t="shared" si="3"/>
        <v/>
      </c>
      <c r="J14" s="20" t="str">
        <f>IF($C14=NL,"X","")</f>
        <v/>
      </c>
      <c r="K14" s="20" t="str">
        <f t="shared" si="4"/>
        <v/>
      </c>
    </row>
    <row r="15" outlineLevel="1">
      <c r="A15" s="15"/>
      <c r="B15" s="18" t="str">
        <f>RUBRICA!A6</f>
        <v>3. Genera evidencias que dan cuenta del avance del Proyecto APT en relación a documentación, programación y almacenamiento de datos , de acuerdo a lo planificado por el equipo y que cumpla con estándares de desarrollo de la industria</v>
      </c>
      <c r="C15" s="19" t="s">
        <v>8</v>
      </c>
      <c r="D15" s="20" t="str">
        <f>IF($C15=CL,"X","")</f>
        <v/>
      </c>
      <c r="E15" s="20" t="str">
        <f>IF(D15="X",100*0.25,"")</f>
        <v/>
      </c>
      <c r="F15" s="20" t="str">
        <f>IF($C15=L,"X","")</f>
        <v>X</v>
      </c>
      <c r="G15" s="20">
        <f>IF(F15="X",60*0.25,"")</f>
        <v>15</v>
      </c>
      <c r="H15" s="20" t="str">
        <f>IF($C15=ML,"X","")</f>
        <v/>
      </c>
      <c r="I15" s="20" t="str">
        <f>IF(H15="X",30*0.25,"")</f>
        <v/>
      </c>
      <c r="J15" s="20" t="str">
        <f>IF($C15=NL,"X","")</f>
        <v/>
      </c>
      <c r="K15" s="20" t="str">
        <f t="shared" si="4"/>
        <v/>
      </c>
    </row>
    <row r="16" outlineLevel="1">
      <c r="A16" s="15"/>
      <c r="B16" s="18" t="str">
        <f>RUBRICA!A7</f>
        <v>4. Utiliza de manera precisa el lenguaje técnico en los entregables de acuerdo con lo requerido por la disciplina.</v>
      </c>
      <c r="C16" s="21" t="s">
        <v>7</v>
      </c>
      <c r="D16" s="20" t="str">
        <f>IF($C16=CL,"X","")</f>
        <v>X</v>
      </c>
      <c r="E16" s="20">
        <f t="shared" ref="E16:E17" si="5">IF(D16="X",100*0.05,"")</f>
        <v>5</v>
      </c>
      <c r="F16" s="20" t="str">
        <f>IF($C16=L,"X","")</f>
        <v/>
      </c>
      <c r="G16" s="20" t="str">
        <f t="shared" ref="G16:G17" si="6">IF(F16="X",60*0.05,"")</f>
        <v/>
      </c>
      <c r="H16" s="20" t="str">
        <f>IF($C16=ML,"X","")</f>
        <v/>
      </c>
      <c r="I16" s="20" t="str">
        <f t="shared" ref="I16:I17" si="7">IF(H16="X",30*0.05,"")</f>
        <v/>
      </c>
      <c r="J16" s="20" t="str">
        <f>IF($C16=NL,"X","")</f>
        <v/>
      </c>
      <c r="K16" s="20" t="str">
        <f t="shared" si="4"/>
        <v/>
      </c>
    </row>
    <row r="17" outlineLevel="1">
      <c r="A17" s="15"/>
      <c r="B17" s="18" t="str">
        <f>RUBRICA!A8</f>
        <v>5. Utiliza reglas de redacción, ortografía (literal, puntual, acentual) y las normas para citas y referencias. </v>
      </c>
      <c r="C17" s="21" t="s">
        <v>7</v>
      </c>
      <c r="D17" s="20" t="str">
        <f>IF($C17=CL,"X","")</f>
        <v>X</v>
      </c>
      <c r="E17" s="20">
        <f t="shared" si="5"/>
        <v>5</v>
      </c>
      <c r="F17" s="20" t="str">
        <f>IF($C17=L,"X","")</f>
        <v/>
      </c>
      <c r="G17" s="20" t="str">
        <f t="shared" si="6"/>
        <v/>
      </c>
      <c r="H17" s="20" t="str">
        <f>IF($C17=ML,"X","")</f>
        <v/>
      </c>
      <c r="I17" s="20" t="str">
        <f t="shared" si="7"/>
        <v/>
      </c>
      <c r="J17" s="20" t="str">
        <f>IF($C17=NL,"X","")</f>
        <v/>
      </c>
      <c r="K17" s="20" t="str">
        <f t="shared" si="4"/>
        <v/>
      </c>
    </row>
    <row r="18" outlineLevel="1">
      <c r="A18" s="15"/>
      <c r="B18" s="18" t="str">
        <f>RUBRICA!A9</f>
        <v>6. Entrega la documentación y evidencias requerida por la asignatura de acuerdo a la estrucutra y nombres solicitados, guardando todas las evidencias de avances en Git</v>
      </c>
      <c r="C18" s="19" t="s">
        <v>11</v>
      </c>
      <c r="D18" s="20" t="str">
        <f>IF($C18=CL,"X","")</f>
        <v/>
      </c>
      <c r="E18" s="20" t="str">
        <f>IF(D18="X",100*0.2,"")</f>
        <v/>
      </c>
      <c r="F18" s="20" t="str">
        <f>IF($C18=L,"X","")</f>
        <v/>
      </c>
      <c r="G18" s="20" t="str">
        <f>IF(F18="X",60*0.2,"")</f>
        <v/>
      </c>
      <c r="H18" s="20" t="str">
        <f>IF($C18=ML,"X","")</f>
        <v>X</v>
      </c>
      <c r="I18" s="20">
        <f>IF(H18="X",30*0.2,"")</f>
        <v>6</v>
      </c>
      <c r="J18" s="20" t="str">
        <f>IF($C18=NL,"X","")</f>
        <v/>
      </c>
      <c r="K18" s="20" t="str">
        <f t="shared" si="4"/>
        <v/>
      </c>
    </row>
    <row r="19" outlineLevel="1">
      <c r="A19" s="15"/>
      <c r="B19" s="18" t="str">
        <f>RUBRICA!A10</f>
        <v>7.- Generan evidencias claras dentro del repositorio  del aporte de cada uno de los integrantes del equipo que permitan identificar la equidad en el trabajo y la participación de cada estudiante.</v>
      </c>
      <c r="C19" s="21" t="s">
        <v>7</v>
      </c>
      <c r="D19" s="20" t="str">
        <f>IF($C19=CL,"X","")</f>
        <v>X</v>
      </c>
      <c r="E19" s="20">
        <f>IF(D19="X",100*0.15,"")</f>
        <v>15</v>
      </c>
      <c r="F19" s="20" t="str">
        <f>IF($C19=L,"X","")</f>
        <v/>
      </c>
      <c r="G19" s="20" t="str">
        <f>IF(F19="X",60*0.15,"")</f>
        <v/>
      </c>
      <c r="H19" s="20" t="str">
        <f>IF($C19=ML,"X","")</f>
        <v/>
      </c>
      <c r="I19" s="20" t="str">
        <f>IF(H19="X",30*0.15,"")</f>
        <v/>
      </c>
      <c r="J19" s="20" t="str">
        <f>IF($C19=NL,"X","")</f>
        <v/>
      </c>
      <c r="K19" s="20" t="str">
        <f t="shared" si="4"/>
        <v/>
      </c>
    </row>
    <row r="20" outlineLevel="1">
      <c r="A20" s="15"/>
      <c r="B20" s="18" t="str">
        <f>RUBRICA!A11</f>
        <v>8. Demuestra un trabajo en equipo en donde todos los miembros del equipo expresan con fluidez el conocimiento del tema expuesto y  participan de las actividades planificadas en el proyecto</v>
      </c>
      <c r="C20" s="19" t="s">
        <v>7</v>
      </c>
      <c r="D20" s="20" t="str">
        <f>IF($C20=CL,"X","")</f>
        <v>X</v>
      </c>
      <c r="E20" s="20">
        <f>IF(D20="X",100*0.1,"")</f>
        <v>10</v>
      </c>
      <c r="F20" s="20" t="str">
        <f>IF($C20=L,"X","")</f>
        <v/>
      </c>
      <c r="G20" s="20" t="str">
        <f>IF(F20="X",60*0.1,"")</f>
        <v/>
      </c>
      <c r="H20" s="20" t="str">
        <f>IF($C20=ML,"X","")</f>
        <v/>
      </c>
      <c r="I20" s="20" t="str">
        <f>IF(H20="X",30*0.1,"")</f>
        <v/>
      </c>
      <c r="J20" s="20" t="str">
        <f>IF($C20=NL,"X","")</f>
        <v/>
      </c>
      <c r="K20" s="20" t="str">
        <f t="shared" si="4"/>
        <v/>
      </c>
    </row>
    <row r="21" ht="15.75" customHeight="1" outlineLevel="1">
      <c r="A21" s="15"/>
      <c r="B21" s="22" t="s">
        <v>12</v>
      </c>
      <c r="C21" s="23">
        <f>E21+G21+I21+K21</f>
        <v>76</v>
      </c>
      <c r="D21" s="24"/>
      <c r="E21" s="24">
        <f>SUM(E13:E20)</f>
        <v>55</v>
      </c>
      <c r="F21" s="24"/>
      <c r="G21" s="24">
        <f>SUM(G13:G20)</f>
        <v>15</v>
      </c>
      <c r="H21" s="24"/>
      <c r="I21" s="24">
        <f>SUM(I13:I20)</f>
        <v>6</v>
      </c>
      <c r="J21" s="24"/>
      <c r="K21" s="24">
        <f>SUM(K13:K20)</f>
        <v>0</v>
      </c>
    </row>
    <row r="22" ht="15.75" customHeight="1" outlineLevel="1">
      <c r="A22" s="17"/>
      <c r="B22" s="25" t="s">
        <v>13</v>
      </c>
      <c r="C22" s="26">
        <f>VLOOKUP(C21,ESCALA_IEP!A2:B202,2,FALSE)</f>
        <v>5.2</v>
      </c>
    </row>
    <row r="23" ht="15.75" customHeight="1">
      <c r="D23" s="27" t="s">
        <v>14</v>
      </c>
    </row>
    <row r="24" ht="48.0" customHeight="1">
      <c r="B24" s="28"/>
    </row>
    <row r="25" ht="15.75" customHeight="1">
      <c r="B25" s="29"/>
      <c r="C25" s="30"/>
    </row>
    <row r="26" ht="30.75" customHeight="1">
      <c r="B26" s="31"/>
    </row>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A11:A22"/>
    <mergeCell ref="C11:C12"/>
    <mergeCell ref="D11:K11"/>
    <mergeCell ref="D12:E12"/>
    <mergeCell ref="F12:G12"/>
    <mergeCell ref="H12:I12"/>
    <mergeCell ref="J12:K12"/>
  </mergeCells>
  <conditionalFormatting sqref="C4:C6">
    <cfRule type="cellIs" dxfId="0" priority="1" operator="lessThan">
      <formula>4</formula>
    </cfRule>
  </conditionalFormatting>
  <conditionalFormatting sqref="C4:C6">
    <cfRule type="cellIs" dxfId="0" priority="2" operator="lessThan">
      <formula>1</formula>
    </cfRule>
  </conditionalFormatting>
  <dataValidations>
    <dataValidation type="decimal" allowBlank="1" showInputMessage="1" showErrorMessage="1" prompt="Error de Ingreso - Nota debe estar entre 1,0 y 7,0" sqref="C4:C6">
      <formula1>1.0</formula1>
      <formula2>7.0</formula2>
    </dataValidation>
    <dataValidation type="list" allowBlank="1" showErrorMessage="1" sqref="C13:C20">
      <formula1>'RELEVANCIA-PUNTAJE'!$B$2:$E$2</formula1>
    </dataValidation>
  </dataValidations>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38.71"/>
    <col customWidth="1" min="7" max="26" width="10.71"/>
  </cols>
  <sheetData>
    <row r="1" ht="14.25" customHeight="1">
      <c r="A1" s="32" t="s">
        <v>15</v>
      </c>
      <c r="B1" s="33" t="s">
        <v>16</v>
      </c>
      <c r="C1" s="34"/>
      <c r="D1" s="34"/>
      <c r="E1" s="35"/>
      <c r="F1" s="32" t="s">
        <v>17</v>
      </c>
    </row>
    <row r="2" ht="14.25" customHeight="1">
      <c r="A2" s="36"/>
      <c r="B2" s="37" t="s">
        <v>18</v>
      </c>
      <c r="C2" s="37" t="s">
        <v>19</v>
      </c>
      <c r="D2" s="38" t="s">
        <v>20</v>
      </c>
      <c r="E2" s="39" t="s">
        <v>10</v>
      </c>
      <c r="F2" s="36"/>
    </row>
    <row r="3" ht="14.25" customHeight="1">
      <c r="A3" s="40"/>
      <c r="B3" s="40"/>
      <c r="C3" s="40"/>
      <c r="D3" s="41">
        <v>-0.3</v>
      </c>
      <c r="E3" s="41">
        <v>0.0</v>
      </c>
      <c r="F3" s="42"/>
    </row>
    <row r="4" ht="14.25" customHeight="1">
      <c r="A4" s="43" t="s">
        <v>21</v>
      </c>
      <c r="B4" s="43" t="s">
        <v>22</v>
      </c>
      <c r="C4" s="43" t="s">
        <v>23</v>
      </c>
      <c r="D4" s="43" t="s">
        <v>24</v>
      </c>
      <c r="E4" s="43" t="s">
        <v>25</v>
      </c>
      <c r="F4" s="44">
        <v>10.0</v>
      </c>
    </row>
    <row r="5" ht="14.25" customHeight="1">
      <c r="A5" s="43" t="s">
        <v>26</v>
      </c>
      <c r="B5" s="43" t="s">
        <v>27</v>
      </c>
      <c r="C5" s="43" t="s">
        <v>28</v>
      </c>
      <c r="D5" s="43" t="s">
        <v>29</v>
      </c>
      <c r="E5" s="43" t="s">
        <v>30</v>
      </c>
      <c r="F5" s="44">
        <v>10.0</v>
      </c>
    </row>
    <row r="6" ht="14.25" customHeight="1">
      <c r="A6" s="43" t="s">
        <v>31</v>
      </c>
      <c r="B6" s="43" t="s">
        <v>32</v>
      </c>
      <c r="C6" s="43" t="s">
        <v>33</v>
      </c>
      <c r="D6" s="43" t="s">
        <v>34</v>
      </c>
      <c r="E6" s="43" t="s">
        <v>35</v>
      </c>
      <c r="F6" s="44">
        <v>25.0</v>
      </c>
    </row>
    <row r="7" ht="14.25" customHeight="1">
      <c r="A7" s="43" t="s">
        <v>36</v>
      </c>
      <c r="B7" s="43" t="s">
        <v>37</v>
      </c>
      <c r="C7" s="43" t="s">
        <v>38</v>
      </c>
      <c r="D7" s="43" t="s">
        <v>39</v>
      </c>
      <c r="E7" s="43" t="s">
        <v>40</v>
      </c>
      <c r="F7" s="44">
        <v>5.0</v>
      </c>
    </row>
    <row r="8" ht="14.25" customHeight="1">
      <c r="A8" s="43" t="s">
        <v>41</v>
      </c>
      <c r="B8" s="43" t="s">
        <v>42</v>
      </c>
      <c r="C8" s="43" t="s">
        <v>43</v>
      </c>
      <c r="D8" s="43" t="s">
        <v>44</v>
      </c>
      <c r="E8" s="43" t="s">
        <v>45</v>
      </c>
      <c r="F8" s="45">
        <v>5.0</v>
      </c>
    </row>
    <row r="9" ht="14.25" customHeight="1">
      <c r="A9" s="43" t="s">
        <v>46</v>
      </c>
      <c r="B9" s="43" t="s">
        <v>47</v>
      </c>
      <c r="C9" s="43" t="s">
        <v>48</v>
      </c>
      <c r="D9" s="43" t="s">
        <v>49</v>
      </c>
      <c r="E9" s="43" t="s">
        <v>50</v>
      </c>
      <c r="F9" s="44">
        <v>20.0</v>
      </c>
    </row>
    <row r="10" ht="14.25" customHeight="1">
      <c r="A10" s="46" t="s">
        <v>51</v>
      </c>
      <c r="B10" s="46" t="s">
        <v>52</v>
      </c>
      <c r="C10" s="46" t="s">
        <v>53</v>
      </c>
      <c r="D10" s="46" t="s">
        <v>54</v>
      </c>
      <c r="E10" s="46" t="s">
        <v>55</v>
      </c>
      <c r="F10" s="47">
        <v>15.0</v>
      </c>
    </row>
    <row r="11" ht="81.0" customHeight="1">
      <c r="A11" s="43" t="s">
        <v>56</v>
      </c>
      <c r="B11" s="43" t="s">
        <v>57</v>
      </c>
      <c r="C11" s="43" t="s">
        <v>58</v>
      </c>
      <c r="D11" s="43" t="s">
        <v>59</v>
      </c>
      <c r="E11" s="43" t="s">
        <v>60</v>
      </c>
      <c r="F11" s="48">
        <v>10.0</v>
      </c>
    </row>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5">
    <mergeCell ref="A1:A3"/>
    <mergeCell ref="B1:E1"/>
    <mergeCell ref="F1:F3"/>
    <mergeCell ref="B2:B3"/>
    <mergeCell ref="C2:C3"/>
  </mergeCell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27" t="s">
        <v>12</v>
      </c>
      <c r="B1" s="27" t="s">
        <v>13</v>
      </c>
    </row>
    <row r="2">
      <c r="A2" s="27">
        <v>0.0</v>
      </c>
      <c r="B2" s="27">
        <v>1.0</v>
      </c>
    </row>
    <row r="3">
      <c r="A3" s="27">
        <v>0.5</v>
      </c>
      <c r="B3" s="27">
        <v>1.0</v>
      </c>
    </row>
    <row r="4">
      <c r="A4" s="27">
        <v>1.0</v>
      </c>
      <c r="B4" s="27">
        <v>1.1</v>
      </c>
    </row>
    <row r="5">
      <c r="A5" s="27">
        <v>1.5</v>
      </c>
      <c r="B5" s="27">
        <v>1.1</v>
      </c>
    </row>
    <row r="6">
      <c r="A6" s="27">
        <v>2.0</v>
      </c>
      <c r="B6" s="27">
        <v>1.1</v>
      </c>
    </row>
    <row r="7">
      <c r="A7" s="27">
        <v>2.5</v>
      </c>
      <c r="B7" s="27">
        <v>1.1</v>
      </c>
    </row>
    <row r="8">
      <c r="A8" s="27">
        <v>3.0</v>
      </c>
      <c r="B8" s="27">
        <v>1.2</v>
      </c>
    </row>
    <row r="9">
      <c r="A9" s="27">
        <v>3.5</v>
      </c>
      <c r="B9" s="27">
        <v>1.2</v>
      </c>
    </row>
    <row r="10">
      <c r="A10" s="27">
        <v>4.0</v>
      </c>
      <c r="B10" s="27">
        <v>1.2</v>
      </c>
    </row>
    <row r="11">
      <c r="A11" s="27">
        <v>4.5</v>
      </c>
      <c r="B11" s="27">
        <v>1.2</v>
      </c>
    </row>
    <row r="12">
      <c r="A12" s="27">
        <v>5.0</v>
      </c>
      <c r="B12" s="27">
        <v>1.3</v>
      </c>
    </row>
    <row r="13">
      <c r="A13" s="27">
        <v>5.5</v>
      </c>
      <c r="B13" s="27">
        <v>1.3</v>
      </c>
    </row>
    <row r="14">
      <c r="A14" s="27">
        <v>6.0</v>
      </c>
      <c r="B14" s="27">
        <v>1.3</v>
      </c>
    </row>
    <row r="15">
      <c r="A15" s="27">
        <v>6.5</v>
      </c>
      <c r="B15" s="27">
        <v>1.3</v>
      </c>
    </row>
    <row r="16">
      <c r="A16" s="27">
        <v>7.0</v>
      </c>
      <c r="B16" s="27">
        <v>1.4</v>
      </c>
    </row>
    <row r="17">
      <c r="A17" s="27">
        <v>7.5</v>
      </c>
      <c r="B17" s="27">
        <v>1.4</v>
      </c>
    </row>
    <row r="18">
      <c r="A18" s="27">
        <v>8.0</v>
      </c>
      <c r="B18" s="27">
        <v>1.4</v>
      </c>
    </row>
    <row r="19">
      <c r="A19" s="27">
        <v>8.5</v>
      </c>
      <c r="B19" s="27">
        <v>1.4</v>
      </c>
    </row>
    <row r="20">
      <c r="A20" s="27">
        <v>9.0</v>
      </c>
      <c r="B20" s="27">
        <v>1.5</v>
      </c>
    </row>
    <row r="21" ht="15.75" customHeight="1">
      <c r="A21" s="27">
        <v>9.5</v>
      </c>
      <c r="B21" s="27">
        <v>1.5</v>
      </c>
    </row>
    <row r="22" ht="15.75" customHeight="1">
      <c r="A22" s="27">
        <v>10.0</v>
      </c>
      <c r="B22" s="27">
        <v>1.5</v>
      </c>
    </row>
    <row r="23" ht="15.75" customHeight="1">
      <c r="A23" s="27">
        <v>10.5</v>
      </c>
      <c r="B23" s="27">
        <v>1.5</v>
      </c>
    </row>
    <row r="24" ht="15.75" customHeight="1">
      <c r="A24" s="27">
        <v>11.0</v>
      </c>
      <c r="B24" s="27">
        <v>1.6</v>
      </c>
    </row>
    <row r="25" ht="15.75" customHeight="1">
      <c r="A25" s="27">
        <v>11.5</v>
      </c>
      <c r="B25" s="27">
        <v>1.6</v>
      </c>
    </row>
    <row r="26" ht="15.75" customHeight="1">
      <c r="A26" s="27">
        <v>12.0</v>
      </c>
      <c r="B26" s="27">
        <v>1.6</v>
      </c>
    </row>
    <row r="27" ht="15.75" customHeight="1">
      <c r="A27" s="27">
        <v>12.5</v>
      </c>
      <c r="B27" s="27">
        <v>1.6</v>
      </c>
    </row>
    <row r="28" ht="15.75" customHeight="1">
      <c r="A28" s="27">
        <v>13.0</v>
      </c>
      <c r="B28" s="27">
        <v>1.7</v>
      </c>
    </row>
    <row r="29" ht="15.75" customHeight="1">
      <c r="A29" s="27">
        <v>13.5</v>
      </c>
      <c r="B29" s="27">
        <v>1.7</v>
      </c>
    </row>
    <row r="30" ht="15.75" customHeight="1">
      <c r="A30" s="27">
        <v>14.0</v>
      </c>
      <c r="B30" s="27">
        <v>1.7</v>
      </c>
    </row>
    <row r="31" ht="15.75" customHeight="1">
      <c r="A31" s="27">
        <v>14.5</v>
      </c>
      <c r="B31" s="27">
        <v>1.7</v>
      </c>
    </row>
    <row r="32" ht="15.75" customHeight="1">
      <c r="A32" s="27">
        <v>15.0</v>
      </c>
      <c r="B32" s="27">
        <v>1.8</v>
      </c>
    </row>
    <row r="33" ht="15.75" customHeight="1">
      <c r="A33" s="27">
        <v>15.5</v>
      </c>
      <c r="B33" s="27">
        <v>1.8</v>
      </c>
    </row>
    <row r="34" ht="15.75" customHeight="1">
      <c r="A34" s="27">
        <v>16.0</v>
      </c>
      <c r="B34" s="27">
        <v>1.8</v>
      </c>
    </row>
    <row r="35" ht="15.75" customHeight="1">
      <c r="A35" s="27">
        <v>16.5</v>
      </c>
      <c r="B35" s="27">
        <v>1.8</v>
      </c>
    </row>
    <row r="36" ht="15.75" customHeight="1">
      <c r="A36" s="27">
        <v>17.0</v>
      </c>
      <c r="B36" s="27">
        <v>1.9</v>
      </c>
    </row>
    <row r="37" ht="15.75" customHeight="1">
      <c r="A37" s="27">
        <v>17.5</v>
      </c>
      <c r="B37" s="27">
        <v>1.9</v>
      </c>
    </row>
    <row r="38" ht="15.75" customHeight="1">
      <c r="A38" s="27">
        <v>18.0</v>
      </c>
      <c r="B38" s="27">
        <v>1.9</v>
      </c>
    </row>
    <row r="39" ht="15.75" customHeight="1">
      <c r="A39" s="27">
        <v>18.5</v>
      </c>
      <c r="B39" s="27">
        <v>1.9</v>
      </c>
    </row>
    <row r="40" ht="15.75" customHeight="1">
      <c r="A40" s="27">
        <v>19.0</v>
      </c>
      <c r="B40" s="27">
        <v>2.0</v>
      </c>
    </row>
    <row r="41" ht="15.75" customHeight="1">
      <c r="A41" s="27">
        <v>19.5</v>
      </c>
      <c r="B41" s="27">
        <v>2.0</v>
      </c>
    </row>
    <row r="42" ht="15.75" customHeight="1">
      <c r="A42" s="27">
        <v>20.0</v>
      </c>
      <c r="B42" s="27">
        <v>2.0</v>
      </c>
    </row>
    <row r="43" ht="15.75" customHeight="1">
      <c r="A43" s="27">
        <v>20.5</v>
      </c>
      <c r="B43" s="27">
        <v>2.0</v>
      </c>
    </row>
    <row r="44" ht="15.75" customHeight="1">
      <c r="A44" s="27">
        <v>21.0</v>
      </c>
      <c r="B44" s="27">
        <v>2.1</v>
      </c>
    </row>
    <row r="45" ht="15.75" customHeight="1">
      <c r="A45" s="27">
        <v>21.5</v>
      </c>
      <c r="B45" s="27">
        <v>2.1</v>
      </c>
    </row>
    <row r="46" ht="15.75" customHeight="1">
      <c r="A46" s="27">
        <v>22.0</v>
      </c>
      <c r="B46" s="27">
        <v>2.1</v>
      </c>
    </row>
    <row r="47" ht="15.75" customHeight="1">
      <c r="A47" s="27">
        <v>22.5</v>
      </c>
      <c r="B47" s="27">
        <v>2.1</v>
      </c>
    </row>
    <row r="48" ht="15.75" customHeight="1">
      <c r="A48" s="27">
        <v>23.0</v>
      </c>
      <c r="B48" s="27">
        <v>2.2</v>
      </c>
    </row>
    <row r="49" ht="15.75" customHeight="1">
      <c r="A49" s="27">
        <v>23.5</v>
      </c>
      <c r="B49" s="27">
        <v>2.2</v>
      </c>
    </row>
    <row r="50" ht="15.75" customHeight="1">
      <c r="A50" s="27">
        <v>24.0</v>
      </c>
      <c r="B50" s="27">
        <v>2.2</v>
      </c>
    </row>
    <row r="51" ht="15.75" customHeight="1">
      <c r="A51" s="27">
        <v>24.5</v>
      </c>
      <c r="B51" s="27">
        <v>2.2</v>
      </c>
    </row>
    <row r="52" ht="15.75" customHeight="1">
      <c r="A52" s="27">
        <v>25.0</v>
      </c>
      <c r="B52" s="27">
        <v>2.3</v>
      </c>
    </row>
    <row r="53" ht="15.75" customHeight="1">
      <c r="A53" s="27">
        <v>25.5</v>
      </c>
      <c r="B53" s="27">
        <v>2.3</v>
      </c>
    </row>
    <row r="54" ht="15.75" customHeight="1">
      <c r="A54" s="27">
        <v>26.0</v>
      </c>
      <c r="B54" s="27">
        <v>2.3</v>
      </c>
    </row>
    <row r="55" ht="15.75" customHeight="1">
      <c r="A55" s="27">
        <v>26.5</v>
      </c>
      <c r="B55" s="27">
        <v>2.3</v>
      </c>
    </row>
    <row r="56" ht="15.75" customHeight="1">
      <c r="A56" s="27">
        <v>27.0</v>
      </c>
      <c r="B56" s="27">
        <v>2.4</v>
      </c>
    </row>
    <row r="57" ht="15.75" customHeight="1">
      <c r="A57" s="27">
        <v>27.5</v>
      </c>
      <c r="B57" s="27">
        <v>2.4</v>
      </c>
    </row>
    <row r="58" ht="15.75" customHeight="1">
      <c r="A58" s="27">
        <v>28.0</v>
      </c>
      <c r="B58" s="27">
        <v>2.4</v>
      </c>
    </row>
    <row r="59" ht="15.75" customHeight="1">
      <c r="A59" s="27">
        <v>28.5</v>
      </c>
      <c r="B59" s="27">
        <v>2.4</v>
      </c>
    </row>
    <row r="60" ht="15.75" customHeight="1">
      <c r="A60" s="27">
        <v>29.0</v>
      </c>
      <c r="B60" s="27">
        <v>2.5</v>
      </c>
    </row>
    <row r="61" ht="15.75" customHeight="1">
      <c r="A61" s="27">
        <v>29.5</v>
      </c>
      <c r="B61" s="27">
        <v>2.5</v>
      </c>
    </row>
    <row r="62" ht="15.75" customHeight="1">
      <c r="A62" s="27">
        <v>30.0</v>
      </c>
      <c r="B62" s="27">
        <v>2.5</v>
      </c>
    </row>
    <row r="63" ht="15.75" customHeight="1">
      <c r="A63" s="27">
        <v>30.5</v>
      </c>
      <c r="B63" s="27">
        <v>2.5</v>
      </c>
    </row>
    <row r="64" ht="15.75" customHeight="1">
      <c r="A64" s="27">
        <v>31.0</v>
      </c>
      <c r="B64" s="27">
        <v>2.6</v>
      </c>
    </row>
    <row r="65" ht="15.75" customHeight="1">
      <c r="A65" s="27">
        <v>31.5</v>
      </c>
      <c r="B65" s="27">
        <v>2.6</v>
      </c>
    </row>
    <row r="66" ht="15.75" customHeight="1">
      <c r="A66" s="27">
        <v>32.0</v>
      </c>
      <c r="B66" s="27">
        <v>2.6</v>
      </c>
    </row>
    <row r="67" ht="15.75" customHeight="1">
      <c r="A67" s="27">
        <v>32.5</v>
      </c>
      <c r="B67" s="27">
        <v>2.6</v>
      </c>
    </row>
    <row r="68" ht="15.75" customHeight="1">
      <c r="A68" s="27">
        <v>33.0</v>
      </c>
      <c r="B68" s="27">
        <v>2.7</v>
      </c>
    </row>
    <row r="69" ht="15.75" customHeight="1">
      <c r="A69" s="27">
        <v>33.5</v>
      </c>
      <c r="B69" s="27">
        <v>2.7</v>
      </c>
    </row>
    <row r="70" ht="15.75" customHeight="1">
      <c r="A70" s="27">
        <v>34.0</v>
      </c>
      <c r="B70" s="27">
        <v>2.7</v>
      </c>
    </row>
    <row r="71" ht="15.75" customHeight="1">
      <c r="A71" s="27">
        <v>34.5</v>
      </c>
      <c r="B71" s="27">
        <v>2.7</v>
      </c>
    </row>
    <row r="72" ht="15.75" customHeight="1">
      <c r="A72" s="27">
        <v>35.0</v>
      </c>
      <c r="B72" s="27">
        <v>2.8</v>
      </c>
    </row>
    <row r="73" ht="15.75" customHeight="1">
      <c r="A73" s="27">
        <v>35.5</v>
      </c>
      <c r="B73" s="27">
        <v>2.8</v>
      </c>
    </row>
    <row r="74" ht="15.75" customHeight="1">
      <c r="A74" s="27">
        <v>36.0</v>
      </c>
      <c r="B74" s="27">
        <v>2.8</v>
      </c>
    </row>
    <row r="75" ht="15.75" customHeight="1">
      <c r="A75" s="27">
        <v>36.5</v>
      </c>
      <c r="B75" s="27">
        <v>2.8</v>
      </c>
    </row>
    <row r="76" ht="15.75" customHeight="1">
      <c r="A76" s="27">
        <v>37.0</v>
      </c>
      <c r="B76" s="27">
        <v>2.9</v>
      </c>
    </row>
    <row r="77" ht="15.75" customHeight="1">
      <c r="A77" s="27">
        <v>37.5</v>
      </c>
      <c r="B77" s="27">
        <v>2.9</v>
      </c>
    </row>
    <row r="78" ht="15.75" customHeight="1">
      <c r="A78" s="27">
        <v>38.0</v>
      </c>
      <c r="B78" s="27">
        <v>2.9</v>
      </c>
    </row>
    <row r="79" ht="15.75" customHeight="1">
      <c r="A79" s="27">
        <v>38.5</v>
      </c>
      <c r="B79" s="27">
        <v>2.9</v>
      </c>
    </row>
    <row r="80" ht="15.75" customHeight="1">
      <c r="A80" s="27">
        <v>39.0</v>
      </c>
      <c r="B80" s="27">
        <v>3.0</v>
      </c>
    </row>
    <row r="81" ht="15.75" customHeight="1">
      <c r="A81" s="27">
        <v>39.5</v>
      </c>
      <c r="B81" s="27">
        <v>3.0</v>
      </c>
    </row>
    <row r="82" ht="15.75" customHeight="1">
      <c r="A82" s="27">
        <v>40.0</v>
      </c>
      <c r="B82" s="27">
        <v>3.0</v>
      </c>
    </row>
    <row r="83" ht="15.75" customHeight="1">
      <c r="A83" s="27">
        <v>40.5</v>
      </c>
      <c r="B83" s="27">
        <v>3.0</v>
      </c>
    </row>
    <row r="84" ht="15.75" customHeight="1">
      <c r="A84" s="27">
        <v>41.0</v>
      </c>
      <c r="B84" s="27">
        <v>3.1</v>
      </c>
    </row>
    <row r="85" ht="15.75" customHeight="1">
      <c r="A85" s="27">
        <v>41.5</v>
      </c>
      <c r="B85" s="27">
        <v>3.1</v>
      </c>
    </row>
    <row r="86" ht="15.75" customHeight="1">
      <c r="A86" s="27">
        <v>42.0</v>
      </c>
      <c r="B86" s="27">
        <v>3.1</v>
      </c>
    </row>
    <row r="87" ht="15.75" customHeight="1">
      <c r="A87" s="27">
        <v>42.5</v>
      </c>
      <c r="B87" s="27">
        <v>3.1</v>
      </c>
    </row>
    <row r="88" ht="15.75" customHeight="1">
      <c r="A88" s="27">
        <v>43.0</v>
      </c>
      <c r="B88" s="27">
        <v>3.2</v>
      </c>
    </row>
    <row r="89" ht="15.75" customHeight="1">
      <c r="A89" s="27">
        <v>43.5</v>
      </c>
      <c r="B89" s="27">
        <v>3.2</v>
      </c>
    </row>
    <row r="90" ht="15.75" customHeight="1">
      <c r="A90" s="27">
        <v>44.0</v>
      </c>
      <c r="B90" s="27">
        <v>3.2</v>
      </c>
    </row>
    <row r="91" ht="15.75" customHeight="1">
      <c r="A91" s="27">
        <v>44.5</v>
      </c>
      <c r="B91" s="27">
        <v>3.2</v>
      </c>
    </row>
    <row r="92" ht="15.75" customHeight="1">
      <c r="A92" s="27">
        <v>45.0</v>
      </c>
      <c r="B92" s="27">
        <v>3.3</v>
      </c>
    </row>
    <row r="93" ht="15.75" customHeight="1">
      <c r="A93" s="27">
        <v>45.5</v>
      </c>
      <c r="B93" s="27">
        <v>3.3</v>
      </c>
    </row>
    <row r="94" ht="15.75" customHeight="1">
      <c r="A94" s="27">
        <v>46.0</v>
      </c>
      <c r="B94" s="27">
        <v>3.3</v>
      </c>
    </row>
    <row r="95" ht="15.75" customHeight="1">
      <c r="A95" s="27">
        <v>46.5</v>
      </c>
      <c r="B95" s="27">
        <v>3.3</v>
      </c>
    </row>
    <row r="96" ht="15.75" customHeight="1">
      <c r="A96" s="27">
        <v>47.0</v>
      </c>
      <c r="B96" s="27">
        <v>3.4</v>
      </c>
    </row>
    <row r="97" ht="15.75" customHeight="1">
      <c r="A97" s="27">
        <v>47.5</v>
      </c>
      <c r="B97" s="27">
        <v>3.4</v>
      </c>
    </row>
    <row r="98" ht="15.75" customHeight="1">
      <c r="A98" s="27">
        <v>48.0</v>
      </c>
      <c r="B98" s="27">
        <v>3.4</v>
      </c>
    </row>
    <row r="99" ht="15.75" customHeight="1">
      <c r="A99" s="27">
        <v>48.5</v>
      </c>
      <c r="B99" s="27">
        <v>3.4</v>
      </c>
    </row>
    <row r="100" ht="15.75" customHeight="1">
      <c r="A100" s="27">
        <v>49.0</v>
      </c>
      <c r="B100" s="27">
        <v>3.5</v>
      </c>
    </row>
    <row r="101" ht="15.75" customHeight="1">
      <c r="A101" s="27">
        <v>49.5</v>
      </c>
      <c r="B101" s="27">
        <v>3.5</v>
      </c>
    </row>
    <row r="102" ht="15.75" customHeight="1">
      <c r="A102" s="27">
        <v>50.0</v>
      </c>
      <c r="B102" s="27">
        <v>3.5</v>
      </c>
    </row>
    <row r="103" ht="15.75" customHeight="1">
      <c r="A103" s="27">
        <v>50.5</v>
      </c>
      <c r="B103" s="27">
        <v>3.5</v>
      </c>
    </row>
    <row r="104" ht="15.75" customHeight="1">
      <c r="A104" s="27">
        <v>51.0</v>
      </c>
      <c r="B104" s="27">
        <v>3.6</v>
      </c>
    </row>
    <row r="105" ht="15.75" customHeight="1">
      <c r="A105" s="27">
        <v>51.5</v>
      </c>
      <c r="B105" s="27">
        <v>3.6</v>
      </c>
    </row>
    <row r="106" ht="15.75" customHeight="1">
      <c r="A106" s="27">
        <v>52.0</v>
      </c>
      <c r="B106" s="27">
        <v>3.6</v>
      </c>
    </row>
    <row r="107" ht="15.75" customHeight="1">
      <c r="A107" s="27">
        <v>52.5</v>
      </c>
      <c r="B107" s="27">
        <v>3.6</v>
      </c>
    </row>
    <row r="108" ht="15.75" customHeight="1">
      <c r="A108" s="27">
        <v>53.0</v>
      </c>
      <c r="B108" s="27">
        <v>3.7</v>
      </c>
    </row>
    <row r="109" ht="15.75" customHeight="1">
      <c r="A109" s="27">
        <v>53.5</v>
      </c>
      <c r="B109" s="27">
        <v>3.7</v>
      </c>
    </row>
    <row r="110" ht="15.75" customHeight="1">
      <c r="A110" s="27">
        <v>54.0</v>
      </c>
      <c r="B110" s="27">
        <v>3.7</v>
      </c>
    </row>
    <row r="111" ht="15.75" customHeight="1">
      <c r="A111" s="27">
        <v>54.5</v>
      </c>
      <c r="B111" s="27">
        <v>3.7</v>
      </c>
    </row>
    <row r="112" ht="15.75" customHeight="1">
      <c r="A112" s="27">
        <v>55.0</v>
      </c>
      <c r="B112" s="27">
        <v>3.8</v>
      </c>
    </row>
    <row r="113" ht="15.75" customHeight="1">
      <c r="A113" s="27">
        <v>55.5</v>
      </c>
      <c r="B113" s="27">
        <v>3.8</v>
      </c>
    </row>
    <row r="114" ht="15.75" customHeight="1">
      <c r="A114" s="27">
        <v>56.0</v>
      </c>
      <c r="B114" s="27">
        <v>3.8</v>
      </c>
    </row>
    <row r="115" ht="15.75" customHeight="1">
      <c r="A115" s="27">
        <v>56.5</v>
      </c>
      <c r="B115" s="27">
        <v>3.8</v>
      </c>
    </row>
    <row r="116" ht="15.75" customHeight="1">
      <c r="A116" s="27">
        <v>57.0</v>
      </c>
      <c r="B116" s="27">
        <v>3.9</v>
      </c>
    </row>
    <row r="117" ht="15.75" customHeight="1">
      <c r="A117" s="27">
        <v>57.5</v>
      </c>
      <c r="B117" s="27">
        <v>3.9</v>
      </c>
    </row>
    <row r="118" ht="15.75" customHeight="1">
      <c r="A118" s="27">
        <v>58.0</v>
      </c>
      <c r="B118" s="27">
        <v>3.9</v>
      </c>
    </row>
    <row r="119" ht="15.75" customHeight="1">
      <c r="A119" s="27">
        <v>58.5</v>
      </c>
      <c r="B119" s="27">
        <v>3.9</v>
      </c>
    </row>
    <row r="120" ht="15.75" customHeight="1">
      <c r="A120" s="27">
        <v>59.0</v>
      </c>
      <c r="B120" s="27">
        <v>4.0</v>
      </c>
    </row>
    <row r="121" ht="15.75" customHeight="1">
      <c r="A121" s="27">
        <v>59.5</v>
      </c>
      <c r="B121" s="27">
        <v>4.0</v>
      </c>
    </row>
    <row r="122" ht="15.75" customHeight="1">
      <c r="A122" s="27">
        <v>60.0</v>
      </c>
      <c r="B122" s="27">
        <v>4.0</v>
      </c>
    </row>
    <row r="123" ht="15.75" customHeight="1">
      <c r="A123" s="27">
        <v>60.5</v>
      </c>
      <c r="B123" s="27">
        <v>4.0</v>
      </c>
    </row>
    <row r="124" ht="15.75" customHeight="1">
      <c r="A124" s="27">
        <v>61.0</v>
      </c>
      <c r="B124" s="27">
        <v>4.1</v>
      </c>
    </row>
    <row r="125" ht="15.75" customHeight="1">
      <c r="A125" s="27">
        <v>61.5</v>
      </c>
      <c r="B125" s="27">
        <v>4.1</v>
      </c>
    </row>
    <row r="126" ht="15.75" customHeight="1">
      <c r="A126" s="27">
        <v>62.0</v>
      </c>
      <c r="B126" s="27">
        <v>4.2</v>
      </c>
    </row>
    <row r="127" ht="15.75" customHeight="1">
      <c r="A127" s="27">
        <v>62.5</v>
      </c>
      <c r="B127" s="27">
        <v>4.2</v>
      </c>
    </row>
    <row r="128" ht="15.75" customHeight="1">
      <c r="A128" s="27">
        <v>63.0</v>
      </c>
      <c r="B128" s="27">
        <v>4.2</v>
      </c>
    </row>
    <row r="129" ht="15.75" customHeight="1">
      <c r="A129" s="27">
        <v>63.5</v>
      </c>
      <c r="B129" s="27">
        <v>4.3</v>
      </c>
    </row>
    <row r="130" ht="15.75" customHeight="1">
      <c r="A130" s="27">
        <v>64.0</v>
      </c>
      <c r="B130" s="27">
        <v>4.3</v>
      </c>
    </row>
    <row r="131" ht="15.75" customHeight="1">
      <c r="A131" s="27">
        <v>64.5</v>
      </c>
      <c r="B131" s="27">
        <v>4.3</v>
      </c>
    </row>
    <row r="132" ht="15.75" customHeight="1">
      <c r="A132" s="27">
        <v>65.0</v>
      </c>
      <c r="B132" s="27">
        <v>4.4</v>
      </c>
    </row>
    <row r="133" ht="15.75" customHeight="1">
      <c r="A133" s="27">
        <v>65.5</v>
      </c>
      <c r="B133" s="27">
        <v>4.4</v>
      </c>
    </row>
    <row r="134" ht="15.75" customHeight="1">
      <c r="A134" s="27">
        <v>66.0</v>
      </c>
      <c r="B134" s="27">
        <v>4.5</v>
      </c>
    </row>
    <row r="135" ht="15.75" customHeight="1">
      <c r="A135" s="27">
        <v>66.5</v>
      </c>
      <c r="B135" s="27">
        <v>4.5</v>
      </c>
    </row>
    <row r="136" ht="15.75" customHeight="1">
      <c r="A136" s="27">
        <v>67.0</v>
      </c>
      <c r="B136" s="27">
        <v>4.5</v>
      </c>
    </row>
    <row r="137" ht="15.75" customHeight="1">
      <c r="A137" s="27">
        <v>67.5</v>
      </c>
      <c r="B137" s="27">
        <v>4.6</v>
      </c>
    </row>
    <row r="138" ht="15.75" customHeight="1">
      <c r="A138" s="27">
        <v>68.0</v>
      </c>
      <c r="B138" s="27">
        <v>4.6</v>
      </c>
    </row>
    <row r="139" ht="15.75" customHeight="1">
      <c r="A139" s="27">
        <v>68.5</v>
      </c>
      <c r="B139" s="27">
        <v>4.6</v>
      </c>
    </row>
    <row r="140" ht="15.75" customHeight="1">
      <c r="A140" s="27">
        <v>69.0</v>
      </c>
      <c r="B140" s="27">
        <v>4.7</v>
      </c>
    </row>
    <row r="141" ht="15.75" customHeight="1">
      <c r="A141" s="27">
        <v>69.5</v>
      </c>
      <c r="B141" s="27">
        <v>4.7</v>
      </c>
    </row>
    <row r="142" ht="15.75" customHeight="1">
      <c r="A142" s="27">
        <v>70.0</v>
      </c>
      <c r="B142" s="27">
        <v>4.8</v>
      </c>
    </row>
    <row r="143" ht="15.75" customHeight="1">
      <c r="A143" s="27">
        <v>70.5</v>
      </c>
      <c r="B143" s="27">
        <v>4.8</v>
      </c>
    </row>
    <row r="144" ht="15.75" customHeight="1">
      <c r="A144" s="27">
        <v>71.0</v>
      </c>
      <c r="B144" s="27">
        <v>4.8</v>
      </c>
    </row>
    <row r="145" ht="15.75" customHeight="1">
      <c r="A145" s="27">
        <v>71.5</v>
      </c>
      <c r="B145" s="27">
        <v>4.9</v>
      </c>
    </row>
    <row r="146" ht="15.75" customHeight="1">
      <c r="A146" s="27">
        <v>72.0</v>
      </c>
      <c r="B146" s="27">
        <v>4.9</v>
      </c>
    </row>
    <row r="147" ht="15.75" customHeight="1">
      <c r="A147" s="27">
        <v>72.5</v>
      </c>
      <c r="B147" s="27">
        <v>4.9</v>
      </c>
    </row>
    <row r="148" ht="15.75" customHeight="1">
      <c r="A148" s="27">
        <v>73.0</v>
      </c>
      <c r="B148" s="27">
        <v>5.0</v>
      </c>
    </row>
    <row r="149" ht="15.75" customHeight="1">
      <c r="A149" s="27">
        <v>73.5</v>
      </c>
      <c r="B149" s="27">
        <v>5.0</v>
      </c>
    </row>
    <row r="150" ht="15.75" customHeight="1">
      <c r="A150" s="27">
        <v>74.0</v>
      </c>
      <c r="B150" s="27">
        <v>5.1</v>
      </c>
    </row>
    <row r="151" ht="15.75" customHeight="1">
      <c r="A151" s="27">
        <v>74.5</v>
      </c>
      <c r="B151" s="27">
        <v>5.1</v>
      </c>
    </row>
    <row r="152" ht="15.75" customHeight="1">
      <c r="A152" s="27">
        <v>75.0</v>
      </c>
      <c r="B152" s="27">
        <v>5.1</v>
      </c>
    </row>
    <row r="153" ht="15.75" customHeight="1">
      <c r="A153" s="27">
        <v>75.5</v>
      </c>
      <c r="B153" s="27">
        <v>5.2</v>
      </c>
    </row>
    <row r="154" ht="15.75" customHeight="1">
      <c r="A154" s="27">
        <v>76.0</v>
      </c>
      <c r="B154" s="27">
        <v>5.2</v>
      </c>
    </row>
    <row r="155" ht="15.75" customHeight="1">
      <c r="A155" s="27">
        <v>76.5</v>
      </c>
      <c r="B155" s="27">
        <v>5.2</v>
      </c>
    </row>
    <row r="156" ht="15.75" customHeight="1">
      <c r="A156" s="27">
        <v>77.0</v>
      </c>
      <c r="B156" s="27">
        <v>5.3</v>
      </c>
    </row>
    <row r="157" ht="15.75" customHeight="1">
      <c r="A157" s="27">
        <v>77.5</v>
      </c>
      <c r="B157" s="27">
        <v>5.3</v>
      </c>
    </row>
    <row r="158" ht="15.75" customHeight="1">
      <c r="A158" s="27">
        <v>78.0</v>
      </c>
      <c r="B158" s="27">
        <v>5.4</v>
      </c>
    </row>
    <row r="159" ht="15.75" customHeight="1">
      <c r="A159" s="27">
        <v>78.5</v>
      </c>
      <c r="B159" s="27">
        <v>5.4</v>
      </c>
    </row>
    <row r="160" ht="15.75" customHeight="1">
      <c r="A160" s="27">
        <v>79.0</v>
      </c>
      <c r="B160" s="27">
        <v>5.4</v>
      </c>
    </row>
    <row r="161" ht="15.75" customHeight="1">
      <c r="A161" s="27">
        <v>79.5</v>
      </c>
      <c r="B161" s="27">
        <v>5.5</v>
      </c>
    </row>
    <row r="162" ht="15.75" customHeight="1">
      <c r="A162" s="27">
        <v>80.0</v>
      </c>
      <c r="B162" s="27">
        <v>5.5</v>
      </c>
    </row>
    <row r="163" ht="15.75" customHeight="1">
      <c r="A163" s="27">
        <v>80.5</v>
      </c>
      <c r="B163" s="27">
        <v>5.5</v>
      </c>
    </row>
    <row r="164" ht="15.75" customHeight="1">
      <c r="A164" s="27">
        <v>81.0</v>
      </c>
      <c r="B164" s="27">
        <v>5.6</v>
      </c>
    </row>
    <row r="165" ht="15.75" customHeight="1">
      <c r="A165" s="27">
        <v>81.5</v>
      </c>
      <c r="B165" s="27">
        <v>5.6</v>
      </c>
    </row>
    <row r="166" ht="15.75" customHeight="1">
      <c r="A166" s="27">
        <v>82.0</v>
      </c>
      <c r="B166" s="27">
        <v>5.7</v>
      </c>
    </row>
    <row r="167" ht="15.75" customHeight="1">
      <c r="A167" s="27">
        <v>82.5</v>
      </c>
      <c r="B167" s="27">
        <v>5.7</v>
      </c>
    </row>
    <row r="168" ht="15.75" customHeight="1">
      <c r="A168" s="27">
        <v>83.0</v>
      </c>
      <c r="B168" s="27">
        <v>5.7</v>
      </c>
    </row>
    <row r="169" ht="15.75" customHeight="1">
      <c r="A169" s="27">
        <v>83.5</v>
      </c>
      <c r="B169" s="27">
        <v>5.8</v>
      </c>
    </row>
    <row r="170" ht="15.75" customHeight="1">
      <c r="A170" s="27">
        <v>84.0</v>
      </c>
      <c r="B170" s="27">
        <v>5.8</v>
      </c>
    </row>
    <row r="171" ht="15.75" customHeight="1">
      <c r="A171" s="27">
        <v>84.5</v>
      </c>
      <c r="B171" s="27">
        <v>5.8</v>
      </c>
    </row>
    <row r="172" ht="15.75" customHeight="1">
      <c r="A172" s="27">
        <v>85.0</v>
      </c>
      <c r="B172" s="27">
        <v>5.9</v>
      </c>
    </row>
    <row r="173" ht="15.75" customHeight="1">
      <c r="A173" s="27">
        <v>85.5</v>
      </c>
      <c r="B173" s="27">
        <v>5.9</v>
      </c>
    </row>
    <row r="174" ht="15.75" customHeight="1">
      <c r="A174" s="27">
        <v>86.0</v>
      </c>
      <c r="B174" s="27">
        <v>6.0</v>
      </c>
    </row>
    <row r="175" ht="15.75" customHeight="1">
      <c r="A175" s="27">
        <v>86.5</v>
      </c>
      <c r="B175" s="27">
        <v>6.0</v>
      </c>
    </row>
    <row r="176" ht="15.75" customHeight="1">
      <c r="A176" s="27">
        <v>87.0</v>
      </c>
      <c r="B176" s="27">
        <v>6.0</v>
      </c>
    </row>
    <row r="177" ht="15.75" customHeight="1">
      <c r="A177" s="27">
        <v>87.5</v>
      </c>
      <c r="B177" s="27">
        <v>6.1</v>
      </c>
    </row>
    <row r="178" ht="15.75" customHeight="1">
      <c r="A178" s="27">
        <v>88.0</v>
      </c>
      <c r="B178" s="27">
        <v>6.1</v>
      </c>
    </row>
    <row r="179" ht="15.75" customHeight="1">
      <c r="A179" s="27">
        <v>88.5</v>
      </c>
      <c r="B179" s="27">
        <v>6.1</v>
      </c>
    </row>
    <row r="180" ht="15.75" customHeight="1">
      <c r="A180" s="27">
        <v>89.0</v>
      </c>
      <c r="B180" s="27">
        <v>6.2</v>
      </c>
    </row>
    <row r="181" ht="15.75" customHeight="1">
      <c r="A181" s="27">
        <v>89.5</v>
      </c>
      <c r="B181" s="27">
        <v>6.2</v>
      </c>
    </row>
    <row r="182" ht="15.75" customHeight="1">
      <c r="A182" s="27">
        <v>90.0</v>
      </c>
      <c r="B182" s="27">
        <v>6.3</v>
      </c>
    </row>
    <row r="183" ht="15.75" customHeight="1">
      <c r="A183" s="27">
        <v>90.5</v>
      </c>
      <c r="B183" s="27">
        <v>6.3</v>
      </c>
    </row>
    <row r="184" ht="15.75" customHeight="1">
      <c r="A184" s="27">
        <v>91.0</v>
      </c>
      <c r="B184" s="27">
        <v>6.3</v>
      </c>
    </row>
    <row r="185" ht="15.75" customHeight="1">
      <c r="A185" s="27">
        <v>91.5</v>
      </c>
      <c r="B185" s="27">
        <v>6.4</v>
      </c>
    </row>
    <row r="186" ht="15.75" customHeight="1">
      <c r="A186" s="27">
        <v>92.0</v>
      </c>
      <c r="B186" s="27">
        <v>6.4</v>
      </c>
    </row>
    <row r="187" ht="15.75" customHeight="1">
      <c r="A187" s="27">
        <v>92.5</v>
      </c>
      <c r="B187" s="27">
        <v>6.4</v>
      </c>
    </row>
    <row r="188" ht="15.75" customHeight="1">
      <c r="A188" s="27">
        <v>93.0</v>
      </c>
      <c r="B188" s="27">
        <v>6.5</v>
      </c>
    </row>
    <row r="189" ht="15.75" customHeight="1">
      <c r="A189" s="27">
        <v>93.5</v>
      </c>
      <c r="B189" s="27">
        <v>6.5</v>
      </c>
    </row>
    <row r="190" ht="15.75" customHeight="1">
      <c r="A190" s="27">
        <v>94.0</v>
      </c>
      <c r="B190" s="27">
        <v>6.6</v>
      </c>
    </row>
    <row r="191" ht="15.75" customHeight="1">
      <c r="A191" s="27">
        <v>94.5</v>
      </c>
      <c r="B191" s="27">
        <v>6.6</v>
      </c>
    </row>
    <row r="192" ht="15.75" customHeight="1">
      <c r="A192" s="27">
        <v>95.0</v>
      </c>
      <c r="B192" s="27">
        <v>6.6</v>
      </c>
    </row>
    <row r="193" ht="15.75" customHeight="1">
      <c r="A193" s="27">
        <v>95.5</v>
      </c>
      <c r="B193" s="27">
        <v>6.7</v>
      </c>
    </row>
    <row r="194" ht="15.75" customHeight="1">
      <c r="A194" s="27">
        <v>96.0</v>
      </c>
      <c r="B194" s="27">
        <v>6.7</v>
      </c>
    </row>
    <row r="195" ht="15.75" customHeight="1">
      <c r="A195" s="27">
        <v>96.5</v>
      </c>
      <c r="B195" s="27">
        <v>6.7</v>
      </c>
    </row>
    <row r="196" ht="15.75" customHeight="1">
      <c r="A196" s="27">
        <v>97.0</v>
      </c>
      <c r="B196" s="27">
        <v>6.8</v>
      </c>
    </row>
    <row r="197" ht="15.75" customHeight="1">
      <c r="A197" s="27">
        <v>97.5</v>
      </c>
      <c r="B197" s="27">
        <v>6.8</v>
      </c>
    </row>
    <row r="198" ht="15.75" customHeight="1">
      <c r="A198" s="27">
        <v>98.0</v>
      </c>
      <c r="B198" s="27">
        <v>6.9</v>
      </c>
    </row>
    <row r="199" ht="15.75" customHeight="1">
      <c r="A199" s="27">
        <v>98.5</v>
      </c>
      <c r="B199" s="27">
        <v>6.9</v>
      </c>
    </row>
    <row r="200" ht="15.75" customHeight="1">
      <c r="A200" s="27">
        <v>99.0</v>
      </c>
      <c r="B200" s="27">
        <v>6.9</v>
      </c>
    </row>
    <row r="201" ht="15.75" customHeight="1">
      <c r="A201" s="27">
        <v>99.5</v>
      </c>
      <c r="B201" s="27">
        <v>7.0</v>
      </c>
    </row>
    <row r="202" ht="15.75" customHeight="1">
      <c r="A202" s="27">
        <v>100.0</v>
      </c>
      <c r="B202" s="27">
        <v>7.0</v>
      </c>
    </row>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27" t="s">
        <v>61</v>
      </c>
      <c r="B1" s="27" t="s">
        <v>62</v>
      </c>
    </row>
    <row r="2">
      <c r="A2" s="27">
        <v>0.0</v>
      </c>
      <c r="B2" s="8">
        <v>1.0</v>
      </c>
    </row>
    <row r="3">
      <c r="A3" s="27">
        <v>1.0</v>
      </c>
      <c r="B3" s="8">
        <v>1.1</v>
      </c>
    </row>
    <row r="4">
      <c r="A4" s="27">
        <v>2.0</v>
      </c>
      <c r="B4" s="8">
        <v>1.2</v>
      </c>
    </row>
    <row r="5">
      <c r="A5" s="27">
        <v>3.0</v>
      </c>
      <c r="B5" s="8">
        <v>1.3</v>
      </c>
    </row>
    <row r="6">
      <c r="A6" s="27">
        <v>4.0</v>
      </c>
      <c r="B6" s="8">
        <v>1.4</v>
      </c>
    </row>
    <row r="7">
      <c r="A7" s="27">
        <v>5.0</v>
      </c>
      <c r="B7" s="8">
        <v>1.5</v>
      </c>
    </row>
    <row r="8">
      <c r="A8" s="27">
        <v>6.0</v>
      </c>
      <c r="B8" s="8">
        <v>1.6</v>
      </c>
    </row>
    <row r="9">
      <c r="A9" s="27">
        <v>7.0</v>
      </c>
      <c r="B9" s="8">
        <v>1.7</v>
      </c>
    </row>
    <row r="10">
      <c r="A10" s="27">
        <v>8.0</v>
      </c>
      <c r="B10" s="8">
        <v>1.8</v>
      </c>
    </row>
    <row r="11">
      <c r="A11" s="27">
        <v>9.0</v>
      </c>
      <c r="B11" s="8">
        <v>1.9</v>
      </c>
    </row>
    <row r="12">
      <c r="A12" s="27">
        <v>10.0</v>
      </c>
      <c r="B12" s="8">
        <v>2.0</v>
      </c>
    </row>
    <row r="13">
      <c r="A13" s="27">
        <v>11.0</v>
      </c>
      <c r="B13" s="8">
        <v>2.1</v>
      </c>
    </row>
    <row r="14">
      <c r="A14" s="27">
        <v>12.0</v>
      </c>
      <c r="B14" s="8">
        <v>2.2</v>
      </c>
    </row>
    <row r="15">
      <c r="A15" s="27">
        <v>13.0</v>
      </c>
      <c r="B15" s="8">
        <v>2.3</v>
      </c>
    </row>
    <row r="16">
      <c r="A16" s="27">
        <v>14.0</v>
      </c>
      <c r="B16" s="8">
        <v>2.3</v>
      </c>
    </row>
    <row r="17">
      <c r="A17" s="27">
        <v>15.0</v>
      </c>
      <c r="B17" s="8">
        <v>2.4</v>
      </c>
    </row>
    <row r="18">
      <c r="A18" s="27">
        <v>16.0</v>
      </c>
      <c r="B18" s="8">
        <v>2.5</v>
      </c>
    </row>
    <row r="19">
      <c r="A19" s="27">
        <v>17.0</v>
      </c>
      <c r="B19" s="8">
        <v>2.6</v>
      </c>
    </row>
    <row r="20">
      <c r="A20" s="27">
        <v>18.0</v>
      </c>
      <c r="B20" s="8">
        <v>2.7</v>
      </c>
    </row>
    <row r="21" ht="15.75" customHeight="1">
      <c r="A21" s="27">
        <v>19.0</v>
      </c>
      <c r="B21" s="8">
        <v>2.8</v>
      </c>
    </row>
    <row r="22" ht="15.75" customHeight="1">
      <c r="A22" s="27">
        <v>20.0</v>
      </c>
      <c r="B22" s="8">
        <v>2.9</v>
      </c>
    </row>
    <row r="23" ht="15.75" customHeight="1">
      <c r="A23" s="27">
        <v>21.0</v>
      </c>
      <c r="B23" s="8">
        <v>3.0</v>
      </c>
    </row>
    <row r="24" ht="15.75" customHeight="1">
      <c r="A24" s="27">
        <v>22.0</v>
      </c>
      <c r="B24" s="8">
        <v>3.1</v>
      </c>
    </row>
    <row r="25" ht="15.75" customHeight="1">
      <c r="A25" s="27">
        <v>23.0</v>
      </c>
      <c r="B25" s="8">
        <v>3.2</v>
      </c>
    </row>
    <row r="26" ht="15.75" customHeight="1">
      <c r="A26" s="27">
        <v>24.0</v>
      </c>
      <c r="B26" s="8">
        <v>3.3</v>
      </c>
    </row>
    <row r="27" ht="15.75" customHeight="1">
      <c r="A27" s="27">
        <v>25.0</v>
      </c>
      <c r="B27" s="8">
        <v>3.4</v>
      </c>
    </row>
    <row r="28" ht="15.75" customHeight="1">
      <c r="A28" s="27">
        <v>26.0</v>
      </c>
      <c r="B28" s="8">
        <v>3.5</v>
      </c>
    </row>
    <row r="29" ht="15.75" customHeight="1">
      <c r="A29" s="27">
        <v>27.0</v>
      </c>
      <c r="B29" s="8">
        <v>3.6</v>
      </c>
    </row>
    <row r="30" ht="15.75" customHeight="1">
      <c r="A30" s="27">
        <v>28.0</v>
      </c>
      <c r="B30" s="8">
        <v>3.7</v>
      </c>
    </row>
    <row r="31" ht="15.75" customHeight="1">
      <c r="A31" s="27">
        <v>29.0</v>
      </c>
      <c r="B31" s="8">
        <v>3.8</v>
      </c>
    </row>
    <row r="32" ht="15.75" customHeight="1">
      <c r="A32" s="27">
        <v>30.0</v>
      </c>
      <c r="B32" s="8">
        <v>3.9</v>
      </c>
    </row>
    <row r="33" ht="15.75" customHeight="1">
      <c r="A33" s="27">
        <v>31.0</v>
      </c>
      <c r="B33" s="8">
        <v>4.0</v>
      </c>
    </row>
    <row r="34" ht="15.75" customHeight="1">
      <c r="A34" s="27">
        <v>32.0</v>
      </c>
      <c r="B34" s="8">
        <v>4.1</v>
      </c>
    </row>
    <row r="35" ht="15.75" customHeight="1">
      <c r="A35" s="27">
        <v>33.0</v>
      </c>
      <c r="B35" s="8">
        <v>4.3</v>
      </c>
    </row>
    <row r="36" ht="15.75" customHeight="1">
      <c r="A36" s="27">
        <v>34.0</v>
      </c>
      <c r="B36" s="8">
        <v>4.4</v>
      </c>
    </row>
    <row r="37" ht="15.75" customHeight="1">
      <c r="A37" s="27">
        <v>35.0</v>
      </c>
      <c r="B37" s="8">
        <v>4.5</v>
      </c>
    </row>
    <row r="38" ht="15.75" customHeight="1">
      <c r="A38" s="27">
        <v>36.0</v>
      </c>
      <c r="B38" s="8">
        <v>4.7</v>
      </c>
    </row>
    <row r="39" ht="15.75" customHeight="1">
      <c r="A39" s="27">
        <v>37.0</v>
      </c>
      <c r="B39" s="8">
        <v>4.8</v>
      </c>
    </row>
    <row r="40" ht="15.75" customHeight="1">
      <c r="A40" s="27">
        <v>38.0</v>
      </c>
      <c r="B40" s="8">
        <v>5.0</v>
      </c>
    </row>
    <row r="41" ht="15.75" customHeight="1">
      <c r="A41" s="27">
        <v>39.0</v>
      </c>
      <c r="B41" s="8">
        <v>5.1</v>
      </c>
    </row>
    <row r="42" ht="15.75" customHeight="1">
      <c r="A42" s="27">
        <v>40.0</v>
      </c>
      <c r="B42" s="8">
        <v>5.3</v>
      </c>
    </row>
    <row r="43" ht="15.75" customHeight="1">
      <c r="A43" s="27">
        <v>41.0</v>
      </c>
      <c r="B43" s="8">
        <v>5.4</v>
      </c>
    </row>
    <row r="44" ht="15.75" customHeight="1">
      <c r="A44" s="27">
        <v>42.0</v>
      </c>
      <c r="B44" s="8">
        <v>5.6</v>
      </c>
    </row>
    <row r="45" ht="15.75" customHeight="1">
      <c r="A45" s="27">
        <v>43.0</v>
      </c>
      <c r="B45" s="8">
        <v>5.7</v>
      </c>
    </row>
    <row r="46" ht="15.75" customHeight="1">
      <c r="A46" s="27">
        <v>44.0</v>
      </c>
      <c r="B46" s="8">
        <v>5.8</v>
      </c>
    </row>
    <row r="47" ht="15.75" customHeight="1">
      <c r="A47" s="27">
        <v>45.0</v>
      </c>
      <c r="B47" s="8">
        <v>6.0</v>
      </c>
    </row>
    <row r="48" ht="15.75" customHeight="1">
      <c r="A48" s="27">
        <v>46.0</v>
      </c>
      <c r="B48" s="8">
        <v>6.1</v>
      </c>
    </row>
    <row r="49" ht="15.75" customHeight="1">
      <c r="A49" s="27">
        <v>47.0</v>
      </c>
      <c r="B49" s="8">
        <v>6.3</v>
      </c>
    </row>
    <row r="50" ht="15.75" customHeight="1">
      <c r="A50" s="27">
        <v>48.0</v>
      </c>
      <c r="B50" s="8">
        <v>6.4</v>
      </c>
    </row>
    <row r="51" ht="15.75" customHeight="1">
      <c r="A51" s="27">
        <v>49.0</v>
      </c>
      <c r="B51" s="8">
        <v>6.6</v>
      </c>
    </row>
    <row r="52" ht="15.75" customHeight="1">
      <c r="A52" s="27">
        <v>50.0</v>
      </c>
      <c r="B52" s="8">
        <v>6.7</v>
      </c>
    </row>
    <row r="53" ht="15.75" customHeight="1">
      <c r="A53" s="27">
        <v>51.0</v>
      </c>
      <c r="B53" s="8">
        <v>6.9</v>
      </c>
    </row>
    <row r="54" ht="15.75" customHeight="1">
      <c r="A54" s="27">
        <v>52.0</v>
      </c>
      <c r="B54" s="8">
        <v>7.0</v>
      </c>
    </row>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27" t="s">
        <v>12</v>
      </c>
      <c r="B1" s="27" t="s">
        <v>13</v>
      </c>
    </row>
    <row r="2">
      <c r="A2" s="27">
        <v>0.0</v>
      </c>
      <c r="B2" s="27">
        <v>1.0</v>
      </c>
    </row>
    <row r="3">
      <c r="A3" s="27">
        <v>0.5</v>
      </c>
      <c r="B3" s="27">
        <v>1.1</v>
      </c>
    </row>
    <row r="4">
      <c r="A4" s="27">
        <v>1.0</v>
      </c>
      <c r="B4" s="27">
        <v>1.2</v>
      </c>
    </row>
    <row r="5">
      <c r="A5" s="27">
        <v>1.5</v>
      </c>
      <c r="B5" s="27">
        <v>1.3</v>
      </c>
    </row>
    <row r="6">
      <c r="A6" s="27">
        <v>2.0</v>
      </c>
      <c r="B6" s="27">
        <v>1.4</v>
      </c>
    </row>
    <row r="7">
      <c r="A7" s="27">
        <v>2.5</v>
      </c>
      <c r="B7" s="27">
        <v>1.5</v>
      </c>
    </row>
    <row r="8">
      <c r="A8" s="27">
        <v>3.0</v>
      </c>
      <c r="B8" s="27">
        <v>1.6</v>
      </c>
    </row>
    <row r="9">
      <c r="A9" s="27">
        <v>3.5</v>
      </c>
      <c r="B9" s="27">
        <v>1.7</v>
      </c>
    </row>
    <row r="10">
      <c r="A10" s="27">
        <v>4.0</v>
      </c>
      <c r="B10" s="27">
        <v>1.8</v>
      </c>
    </row>
    <row r="11">
      <c r="A11" s="27">
        <v>4.5</v>
      </c>
      <c r="B11" s="27">
        <v>1.9</v>
      </c>
    </row>
    <row r="12">
      <c r="A12" s="27">
        <v>5.0</v>
      </c>
      <c r="B12" s="27">
        <v>2.0</v>
      </c>
    </row>
    <row r="13">
      <c r="A13" s="27">
        <v>5.5</v>
      </c>
      <c r="B13" s="27">
        <v>2.1</v>
      </c>
    </row>
    <row r="14">
      <c r="A14" s="27">
        <v>6.0</v>
      </c>
      <c r="B14" s="27">
        <v>2.2</v>
      </c>
    </row>
    <row r="15">
      <c r="A15" s="27">
        <v>6.5</v>
      </c>
      <c r="B15" s="27">
        <v>2.3</v>
      </c>
    </row>
    <row r="16">
      <c r="A16" s="27">
        <v>7.0</v>
      </c>
      <c r="B16" s="27">
        <v>2.4</v>
      </c>
    </row>
    <row r="17">
      <c r="A17" s="27">
        <v>7.5</v>
      </c>
      <c r="B17" s="27">
        <v>2.5</v>
      </c>
    </row>
    <row r="18">
      <c r="A18" s="27">
        <v>8.0</v>
      </c>
      <c r="B18" s="27">
        <v>2.6</v>
      </c>
    </row>
    <row r="19">
      <c r="A19" s="27">
        <v>8.5</v>
      </c>
      <c r="B19" s="27">
        <v>2.7</v>
      </c>
    </row>
    <row r="20">
      <c r="A20" s="27">
        <v>9.0</v>
      </c>
      <c r="B20" s="27">
        <v>2.8</v>
      </c>
    </row>
    <row r="21" ht="15.75" customHeight="1">
      <c r="A21" s="27">
        <v>9.5</v>
      </c>
      <c r="B21" s="27">
        <v>2.9</v>
      </c>
    </row>
    <row r="22" ht="15.75" customHeight="1">
      <c r="A22" s="27">
        <v>10.0</v>
      </c>
      <c r="B22" s="27">
        <v>3.0</v>
      </c>
    </row>
    <row r="23" ht="15.75" customHeight="1">
      <c r="A23" s="27">
        <v>10.5</v>
      </c>
      <c r="B23" s="27">
        <v>3.1</v>
      </c>
    </row>
    <row r="24" ht="15.75" customHeight="1">
      <c r="A24" s="27">
        <v>11.0</v>
      </c>
      <c r="B24" s="27">
        <v>3.2</v>
      </c>
    </row>
    <row r="25" ht="15.75" customHeight="1">
      <c r="A25" s="27">
        <v>11.5</v>
      </c>
      <c r="B25" s="27">
        <v>3.3</v>
      </c>
    </row>
    <row r="26" ht="15.75" customHeight="1">
      <c r="A26" s="27">
        <v>12.0</v>
      </c>
      <c r="B26" s="27">
        <v>3.4</v>
      </c>
    </row>
    <row r="27" ht="15.75" customHeight="1">
      <c r="A27" s="27">
        <v>12.5</v>
      </c>
      <c r="B27" s="27">
        <v>3.5</v>
      </c>
    </row>
    <row r="28" ht="15.75" customHeight="1">
      <c r="A28" s="27">
        <v>13.0</v>
      </c>
      <c r="B28" s="27">
        <v>3.6</v>
      </c>
    </row>
    <row r="29" ht="15.75" customHeight="1">
      <c r="A29" s="27">
        <v>13.5</v>
      </c>
      <c r="B29" s="27">
        <v>3.7</v>
      </c>
    </row>
    <row r="30" ht="15.75" customHeight="1">
      <c r="A30" s="27">
        <v>14.0</v>
      </c>
      <c r="B30" s="27">
        <v>3.8</v>
      </c>
    </row>
    <row r="31" ht="15.75" customHeight="1">
      <c r="A31" s="27">
        <v>14.5</v>
      </c>
      <c r="B31" s="27">
        <v>3.9</v>
      </c>
    </row>
    <row r="32" ht="15.75" customHeight="1">
      <c r="A32" s="27">
        <v>15.0</v>
      </c>
      <c r="B32" s="27">
        <v>4.0</v>
      </c>
    </row>
    <row r="33" ht="15.75" customHeight="1">
      <c r="A33" s="27">
        <v>15.5</v>
      </c>
      <c r="B33" s="27">
        <v>4.2</v>
      </c>
    </row>
    <row r="34" ht="15.75" customHeight="1">
      <c r="A34" s="27">
        <v>16.0</v>
      </c>
      <c r="B34" s="27">
        <v>4.3</v>
      </c>
    </row>
    <row r="35" ht="15.75" customHeight="1">
      <c r="A35" s="27">
        <v>16.5</v>
      </c>
      <c r="B35" s="27">
        <v>4.5</v>
      </c>
    </row>
    <row r="36" ht="15.75" customHeight="1">
      <c r="A36" s="27">
        <v>17.0</v>
      </c>
      <c r="B36" s="27">
        <v>4.6</v>
      </c>
    </row>
    <row r="37" ht="15.75" customHeight="1">
      <c r="A37" s="27">
        <v>17.5</v>
      </c>
      <c r="B37" s="27">
        <v>4.8</v>
      </c>
    </row>
    <row r="38" ht="15.75" customHeight="1">
      <c r="A38" s="27">
        <v>18.0</v>
      </c>
      <c r="B38" s="27">
        <v>4.9</v>
      </c>
    </row>
    <row r="39" ht="15.75" customHeight="1">
      <c r="A39" s="27">
        <v>18.5</v>
      </c>
      <c r="B39" s="27">
        <v>5.1</v>
      </c>
    </row>
    <row r="40" ht="15.75" customHeight="1">
      <c r="A40" s="27">
        <v>19.0</v>
      </c>
      <c r="B40" s="27">
        <v>5.2</v>
      </c>
    </row>
    <row r="41" ht="15.75" customHeight="1">
      <c r="A41" s="27">
        <v>19.5</v>
      </c>
      <c r="B41" s="27">
        <v>5.4</v>
      </c>
    </row>
    <row r="42" ht="15.75" customHeight="1">
      <c r="A42" s="27">
        <v>20.0</v>
      </c>
      <c r="B42" s="27">
        <v>5.5</v>
      </c>
    </row>
    <row r="43" ht="15.75" customHeight="1">
      <c r="A43" s="27">
        <v>20.5</v>
      </c>
      <c r="B43" s="27">
        <v>5.7</v>
      </c>
    </row>
    <row r="44" ht="15.75" customHeight="1">
      <c r="A44" s="27">
        <v>21.0</v>
      </c>
      <c r="B44" s="27">
        <v>5.8</v>
      </c>
    </row>
    <row r="45" ht="15.75" customHeight="1">
      <c r="A45" s="27">
        <v>21.5</v>
      </c>
      <c r="B45" s="27">
        <v>6.0</v>
      </c>
    </row>
    <row r="46" ht="15.75" customHeight="1">
      <c r="A46" s="27">
        <v>22.0</v>
      </c>
      <c r="B46" s="27">
        <v>6.1</v>
      </c>
    </row>
    <row r="47" ht="15.75" customHeight="1">
      <c r="A47" s="27">
        <v>22.5</v>
      </c>
      <c r="B47" s="27">
        <v>6.3</v>
      </c>
    </row>
    <row r="48" ht="15.75" customHeight="1">
      <c r="A48" s="27">
        <v>23.0</v>
      </c>
      <c r="B48" s="27">
        <v>6.4</v>
      </c>
    </row>
    <row r="49" ht="15.75" customHeight="1">
      <c r="A49" s="27">
        <v>23.5</v>
      </c>
      <c r="B49" s="27">
        <v>6.6</v>
      </c>
    </row>
    <row r="50" ht="15.75" customHeight="1">
      <c r="A50" s="27">
        <v>24.0</v>
      </c>
      <c r="B50" s="27">
        <v>6.7</v>
      </c>
    </row>
    <row r="51" ht="15.75" customHeight="1">
      <c r="A51" s="27">
        <v>24.5</v>
      </c>
      <c r="B51" s="27">
        <v>6.9</v>
      </c>
    </row>
    <row r="52" ht="15.75" customHeight="1">
      <c r="A52" s="27">
        <v>25.0</v>
      </c>
      <c r="B52" s="27">
        <v>7.0</v>
      </c>
    </row>
    <row r="53" ht="15.75" customHeight="1">
      <c r="B53" s="8"/>
    </row>
    <row r="54" ht="15.75" customHeight="1">
      <c r="B54" s="8"/>
    </row>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49" t="s">
        <v>63</v>
      </c>
      <c r="B1" s="50" t="s">
        <v>12</v>
      </c>
      <c r="C1" s="51"/>
      <c r="D1" s="51"/>
      <c r="E1" s="52"/>
    </row>
    <row r="2">
      <c r="A2" s="53"/>
      <c r="B2" s="54" t="s">
        <v>7</v>
      </c>
      <c r="C2" s="55" t="s">
        <v>8</v>
      </c>
      <c r="D2" s="55" t="s">
        <v>11</v>
      </c>
      <c r="E2" s="56" t="s">
        <v>10</v>
      </c>
    </row>
    <row r="3">
      <c r="A3" s="57" t="s">
        <v>64</v>
      </c>
      <c r="B3" s="58">
        <v>4.0</v>
      </c>
      <c r="C3" s="58">
        <v>3.0</v>
      </c>
      <c r="D3" s="58">
        <v>2.0</v>
      </c>
      <c r="E3" s="58">
        <v>0.0</v>
      </c>
    </row>
    <row r="4">
      <c r="A4" s="57"/>
      <c r="B4" s="58"/>
      <c r="C4" s="58"/>
      <c r="D4" s="58"/>
      <c r="E4" s="58"/>
    </row>
    <row r="5">
      <c r="A5" s="57"/>
      <c r="B5" s="58"/>
      <c r="C5" s="58"/>
      <c r="D5" s="58"/>
      <c r="E5" s="58"/>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A2"/>
  </mergeCells>
  <printOptions/>
  <pageMargins bottom="0.75" footer="0.0" header="0.0" left="0.7" right="0.7" top="0.75"/>
  <pageSetup orientation="landscape"/>
  <drawing r:id="rId1"/>
</worksheet>
</file>