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F7CD061E-6A0B-4241-AFC6-4E5D03AA9D32}" xr6:coauthVersionLast="47" xr6:coauthVersionMax="47" xr10:uidLastSave="{00000000-0000-0000-0000-000000000000}"/>
  <bookViews>
    <workbookView xWindow="28680" yWindow="-120" windowWidth="29040" windowHeight="15720" xr2:uid="{04C952F2-B86F-45D7-AE01-68EF39FC0C41}"/>
  </bookViews>
  <sheets>
    <sheet name="Planilha1" sheetId="1" r:id="rId1"/>
    <sheet name="Planilha2" sheetId="2" r:id="rId2"/>
  </sheets>
  <definedNames>
    <definedName name="anos">Planilha1!$D$13</definedName>
    <definedName name="aporte">Planilha1!$D$12</definedName>
    <definedName name="Chave">Planilha2!$A$1:$D$19</definedName>
    <definedName name="patrimonio">Planilha1!$D$15</definedName>
    <definedName name="perfil">Planilha1!$D$9</definedName>
    <definedName name="rend_carteira">Planilha1!$D$7</definedName>
    <definedName name="taxa_mensal">Planilha1!$D$14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 s="1"/>
  <c r="D28" i="1"/>
  <c r="E28" i="1" s="1"/>
  <c r="D29" i="1"/>
  <c r="E29" i="1" s="1"/>
  <c r="D30" i="1"/>
  <c r="E30" i="1" s="1"/>
  <c r="D31" i="1"/>
  <c r="E31" i="1" s="1"/>
  <c r="D26" i="1"/>
  <c r="E26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D15" i="1"/>
  <c r="D16" i="1" s="1"/>
  <c r="D19" i="1"/>
  <c r="E19" i="1" s="1"/>
  <c r="D8" i="1"/>
  <c r="D20" i="1"/>
  <c r="E20" i="1" s="1"/>
  <c r="D21" i="1"/>
  <c r="E21" i="1" s="1"/>
  <c r="D22" i="1"/>
  <c r="E22" i="1" s="1"/>
  <c r="D23" i="1"/>
  <c r="E23" i="1" s="1"/>
</calcChain>
</file>

<file path=xl/sharedStrings.xml><?xml version="1.0" encoding="utf-8"?>
<sst xmlns="http://schemas.openxmlformats.org/spreadsheetml/2006/main" count="69" uniqueCount="33">
  <si>
    <t>Taxa de Redndimento mensal?</t>
  </si>
  <si>
    <t>Por Quantos Anos?</t>
  </si>
  <si>
    <t>Quanto investir por mês?</t>
  </si>
  <si>
    <t>Patrimônio acumulado?</t>
  </si>
  <si>
    <t>Dividendos Mensais?</t>
  </si>
  <si>
    <t>Investimentos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</si>
  <si>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</si>
  <si>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</si>
  <si>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</si>
  <si>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</si>
  <si>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</si>
  <si>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</si>
  <si>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</si>
  <si>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</si>
  <si>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</si>
  <si>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</si>
  <si>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Sugestão de Investimento</t>
  </si>
  <si>
    <t>Calculos Investimentos</t>
  </si>
  <si>
    <t>Perfil</t>
  </si>
  <si>
    <t>Tipo de FII</t>
  </si>
  <si>
    <t>%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</si>
  <si>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</si>
  <si>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</si>
  <si>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</si>
  <si>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</si>
  <si>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</si>
  <si>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</si>
  <si>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</si>
  <si>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Chave</t>
  </si>
  <si>
    <t>%</t>
  </si>
  <si>
    <t>Conservador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</si>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</sst>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36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0" applyNumberFormat="1"/>
    <xf numFmtId="8" fontId="0" fillId="4" borderId="0" xfId="0" applyNumberForma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7" fillId="2" borderId="0" xfId="0" applyFont="1" applyFill="1" applyBorder="1" applyAlignment="1">
      <alignment horizontal="centerContinuous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0" xfId="0" applyFill="1" applyBorder="1"/>
    <xf numFmtId="164" fontId="0" fillId="4" borderId="0" xfId="1" applyNumberFormat="1" applyFont="1" applyFill="1" applyBorder="1" applyAlignment="1">
      <alignment horizontal="center" vertical="center"/>
    </xf>
    <xf numFmtId="9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Border="1"/>
    <xf numFmtId="164" fontId="0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9" fontId="0" fillId="0" borderId="0" xfId="2" applyFont="1" applyBorder="1" applyAlignment="1">
      <alignment horizontal="center"/>
    </xf>
    <xf numFmtId="0" fontId="6" fillId="3" borderId="0" xfId="0" applyFont="1" applyFill="1" applyBorder="1"/>
    <xf numFmtId="8" fontId="0" fillId="3" borderId="0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6" fillId="4" borderId="0" xfId="0" applyFont="1" applyFill="1" applyBorder="1"/>
    <xf numFmtId="9" fontId="0" fillId="0" borderId="0" xfId="2" applyFont="1"/>
    <xf numFmtId="0" fontId="0" fillId="3" borderId="0" xfId="0" applyFill="1" applyBorder="1"/>
    <xf numFmtId="164" fontId="0" fillId="3" borderId="0" xfId="0" applyNumberFormat="1" applyFill="1" applyBorder="1" applyAlignment="1">
      <alignment horizontal="center"/>
    </xf>
    <xf numFmtId="0" fontId="8" fillId="6" borderId="0" xfId="0" applyFont="1" applyFill="1" applyBorder="1"/>
    <xf numFmtId="0" fontId="5" fillId="6" borderId="0" xfId="0" applyFont="1" applyFill="1" applyBorder="1"/>
    <xf numFmtId="164" fontId="0" fillId="4" borderId="0" xfId="0" applyNumberForma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EC46-76CA-4DC9-96B6-9602C1D2146A}">
  <dimension ref="B1:G32"/>
  <sheetViews>
    <sheetView tabSelected="1" workbookViewId="0">
      <selection activeCell="J19" sqref="J19"/>
    </sheetView>
  </sheetViews>
  <sheetFormatPr defaultRowHeight="15" x14ac:dyDescent="0.25"/>
  <cols>
    <col min="2" max="2" width="3.42578125" customWidth="1"/>
    <col min="3" max="3" width="29.85546875" bestFit="1" customWidth="1"/>
    <col min="4" max="4" width="26.28515625" customWidth="1"/>
    <col min="5" max="5" width="11.7109375" bestFit="1" customWidth="1"/>
    <col min="6" max="6" width="3.140625" customWidth="1"/>
    <col min="7" max="7" width="15" customWidth="1"/>
    <col min="8" max="8" width="15.28515625" customWidth="1"/>
    <col min="9" max="9" width="13.140625" bestFit="1" customWidth="1"/>
    <col min="10" max="10" width="5.85546875" bestFit="1" customWidth="1"/>
  </cols>
  <sheetData>
    <row r="1" spans="2:6" ht="15.75" thickBot="1" x14ac:dyDescent="0.3"/>
    <row r="2" spans="2:6" x14ac:dyDescent="0.25">
      <c r="B2" s="3"/>
      <c r="C2" s="4"/>
      <c r="D2" s="4"/>
      <c r="E2" s="4"/>
      <c r="F2" s="5"/>
    </row>
    <row r="3" spans="2:6" ht="46.5" x14ac:dyDescent="0.7">
      <c r="B3" s="6"/>
      <c r="C3" s="7" t="s">
        <v>17</v>
      </c>
      <c r="D3" s="7"/>
      <c r="E3" s="7"/>
      <c r="F3" s="8"/>
    </row>
    <row r="4" spans="2:6" x14ac:dyDescent="0.25">
      <c r="B4" s="6"/>
      <c r="C4" s="9"/>
      <c r="D4" s="9"/>
      <c r="E4" s="9"/>
      <c r="F4" s="8"/>
    </row>
    <row r="5" spans="2:6" ht="21" x14ac:dyDescent="0.25">
      <c r="B5" s="6"/>
      <c r="C5" s="15" t="s">
        <v>13</v>
      </c>
      <c r="D5" s="16"/>
      <c r="E5" s="9"/>
      <c r="F5" s="8"/>
    </row>
    <row r="6" spans="2:6" x14ac:dyDescent="0.25">
      <c r="B6" s="6"/>
      <c r="C6" s="17" t="s">
        <v>14</v>
      </c>
      <c r="D6" s="18">
        <v>5000</v>
      </c>
      <c r="E6" s="9"/>
      <c r="F6" s="8"/>
    </row>
    <row r="7" spans="2:6" x14ac:dyDescent="0.25">
      <c r="B7" s="6"/>
      <c r="C7" s="17" t="s">
        <v>15</v>
      </c>
      <c r="D7" s="19">
        <v>0.01</v>
      </c>
      <c r="E7" s="9"/>
      <c r="F7" s="8"/>
    </row>
    <row r="8" spans="2:6" x14ac:dyDescent="0.25">
      <c r="B8" s="6"/>
      <c r="C8" s="17" t="s">
        <v>16</v>
      </c>
      <c r="D8" s="20">
        <f>D6*30%</f>
        <v>1500</v>
      </c>
      <c r="E8" s="9"/>
      <c r="F8" s="8"/>
    </row>
    <row r="9" spans="2:6" x14ac:dyDescent="0.25">
      <c r="B9" s="6"/>
      <c r="C9" s="32" t="s">
        <v>18</v>
      </c>
      <c r="D9" s="33" t="s">
        <v>32</v>
      </c>
      <c r="E9" s="9"/>
      <c r="F9" s="8"/>
    </row>
    <row r="10" spans="2:6" x14ac:dyDescent="0.25">
      <c r="B10" s="6"/>
      <c r="C10" s="9"/>
      <c r="D10" s="9"/>
      <c r="E10" s="9"/>
      <c r="F10" s="8"/>
    </row>
    <row r="11" spans="2:6" ht="21" x14ac:dyDescent="0.25">
      <c r="B11" s="6"/>
      <c r="C11" s="21" t="s">
        <v>5</v>
      </c>
      <c r="D11" s="21"/>
      <c r="E11" s="9"/>
      <c r="F11" s="8"/>
    </row>
    <row r="12" spans="2:6" ht="15.75" x14ac:dyDescent="0.25">
      <c r="B12" s="6"/>
      <c r="C12" s="22" t="s">
        <v>2</v>
      </c>
      <c r="D12" s="23">
        <v>1000</v>
      </c>
      <c r="E12" s="10"/>
      <c r="F12" s="8"/>
    </row>
    <row r="13" spans="2:6" ht="15.75" x14ac:dyDescent="0.25">
      <c r="B13" s="6"/>
      <c r="C13" s="24" t="s">
        <v>1</v>
      </c>
      <c r="D13" s="10">
        <v>5</v>
      </c>
      <c r="E13" s="10"/>
      <c r="F13" s="8"/>
    </row>
    <row r="14" spans="2:6" ht="15.75" x14ac:dyDescent="0.25">
      <c r="B14" s="6"/>
      <c r="C14" s="22" t="s">
        <v>0</v>
      </c>
      <c r="D14" s="25">
        <v>1.0999999999999999E-2</v>
      </c>
      <c r="E14" s="10"/>
      <c r="F14" s="8"/>
    </row>
    <row r="15" spans="2:6" ht="15.75" x14ac:dyDescent="0.25">
      <c r="B15" s="6"/>
      <c r="C15" s="26" t="s">
        <v>3</v>
      </c>
      <c r="D15" s="27">
        <f>FV(taxa_mensal,anos*12,aporte*-1)</f>
        <v>84348.424422285447</v>
      </c>
      <c r="E15" s="10"/>
      <c r="F15" s="8"/>
    </row>
    <row r="16" spans="2:6" ht="15.75" x14ac:dyDescent="0.25">
      <c r="B16" s="6"/>
      <c r="C16" s="26" t="s">
        <v>4</v>
      </c>
      <c r="D16" s="27">
        <f>patrimonio*taxa_mensal</f>
        <v>927.83266864513985</v>
      </c>
      <c r="E16" s="10"/>
      <c r="F16" s="8"/>
    </row>
    <row r="17" spans="2:7" x14ac:dyDescent="0.25">
      <c r="B17" s="6"/>
      <c r="C17" s="9"/>
      <c r="D17" s="10"/>
      <c r="E17" s="10"/>
      <c r="F17" s="8"/>
    </row>
    <row r="18" spans="2:7" ht="21" x14ac:dyDescent="0.25">
      <c r="B18" s="6"/>
      <c r="C18" s="28" t="s">
        <v>11</v>
      </c>
      <c r="D18" s="21"/>
      <c r="E18" s="29" t="s">
        <v>12</v>
      </c>
      <c r="F18" s="8"/>
    </row>
    <row r="19" spans="2:7" ht="15.75" x14ac:dyDescent="0.25">
      <c r="B19" s="11">
        <v>2</v>
      </c>
      <c r="C19" s="30" t="s">
        <v>6</v>
      </c>
      <c r="D19" s="2">
        <f>FV($D$14,$B19*12,$D$12*-1)</f>
        <v>27295.691811645778</v>
      </c>
      <c r="E19" s="2">
        <f>D19*rend_carteira</f>
        <v>272.95691811645781</v>
      </c>
      <c r="F19" s="8"/>
    </row>
    <row r="20" spans="2:7" ht="15.75" x14ac:dyDescent="0.25">
      <c r="B20" s="11">
        <v>5</v>
      </c>
      <c r="C20" s="30" t="s">
        <v>7</v>
      </c>
      <c r="D20" s="2">
        <f t="shared" ref="D20:D23" si="0">FV($D$14,$B20*12,$D$12*-1)</f>
        <v>84348.424422285447</v>
      </c>
      <c r="E20" s="2">
        <f>D20*rend_carteira</f>
        <v>843.4842442228545</v>
      </c>
      <c r="F20" s="8"/>
    </row>
    <row r="21" spans="2:7" ht="15.75" x14ac:dyDescent="0.25">
      <c r="B21" s="11">
        <v>10</v>
      </c>
      <c r="C21" s="30" t="s">
        <v>8</v>
      </c>
      <c r="D21" s="2">
        <f t="shared" si="0"/>
        <v>246958.07257231281</v>
      </c>
      <c r="E21" s="2">
        <f>D21*rend_carteira</f>
        <v>2469.5807257231281</v>
      </c>
      <c r="F21" s="8"/>
    </row>
    <row r="22" spans="2:7" ht="15.75" x14ac:dyDescent="0.25">
      <c r="B22" s="11">
        <v>20</v>
      </c>
      <c r="C22" s="30" t="s">
        <v>9</v>
      </c>
      <c r="D22" s="2">
        <f t="shared" si="0"/>
        <v>1164787.3308395743</v>
      </c>
      <c r="E22" s="2">
        <f>D22*rend_carteira</f>
        <v>11647.873308395743</v>
      </c>
      <c r="F22" s="8"/>
    </row>
    <row r="23" spans="2:7" ht="15.75" x14ac:dyDescent="0.25">
      <c r="B23" s="11">
        <v>30</v>
      </c>
      <c r="C23" s="30" t="s">
        <v>10</v>
      </c>
      <c r="D23" s="2">
        <f t="shared" si="0"/>
        <v>4575935.3794005774</v>
      </c>
      <c r="E23" s="2">
        <f>D23*rend_carteira</f>
        <v>45759.353794005772</v>
      </c>
      <c r="F23" s="8"/>
      <c r="G23" s="1"/>
    </row>
    <row r="24" spans="2:7" x14ac:dyDescent="0.25">
      <c r="B24" s="6"/>
      <c r="C24" s="9"/>
      <c r="D24" s="9"/>
      <c r="E24" s="9"/>
      <c r="F24" s="8"/>
    </row>
    <row r="25" spans="2:7" ht="15.75" x14ac:dyDescent="0.25">
      <c r="B25" s="6"/>
      <c r="C25" s="34" t="s">
        <v>19</v>
      </c>
      <c r="D25" s="35" t="s">
        <v>20</v>
      </c>
      <c r="E25" s="35" t="s">
        <v>21</v>
      </c>
      <c r="F25" s="8"/>
    </row>
    <row r="26" spans="2:7" ht="15.75" x14ac:dyDescent="0.25">
      <c r="B26" s="6"/>
      <c r="C26" s="30" t="s">
        <v>22</v>
      </c>
      <c r="D26" s="19">
        <f>VLOOKUP(perfil&amp;C26,Chave,4,0)</f>
        <v>0.5</v>
      </c>
      <c r="E26" s="36">
        <f>aporte*D26</f>
        <v>500</v>
      </c>
      <c r="F26" s="8"/>
    </row>
    <row r="27" spans="2:7" ht="15.75" x14ac:dyDescent="0.25">
      <c r="B27" s="6"/>
      <c r="C27" s="30" t="s">
        <v>23</v>
      </c>
      <c r="D27" s="19">
        <f>VLOOKUP(perfil&amp;C27,Chave,4,0)</f>
        <v>0.1</v>
      </c>
      <c r="E27" s="36">
        <f>aporte*D27</f>
        <v>100</v>
      </c>
      <c r="F27" s="8"/>
    </row>
    <row r="28" spans="2:7" ht="15.75" x14ac:dyDescent="0.25">
      <c r="B28" s="6"/>
      <c r="C28" s="30" t="s">
        <v>24</v>
      </c>
      <c r="D28" s="19">
        <f>VLOOKUP(perfil&amp;C28,Chave,4,0)</f>
        <v>0.05</v>
      </c>
      <c r="E28" s="36">
        <f>aporte*D28</f>
        <v>50</v>
      </c>
      <c r="F28" s="8"/>
    </row>
    <row r="29" spans="2:7" ht="15.75" x14ac:dyDescent="0.25">
      <c r="B29" s="6"/>
      <c r="C29" s="30" t="s">
        <v>25</v>
      </c>
      <c r="D29" s="19">
        <f>VLOOKUP(perfil&amp;C29,Chave,4,0)</f>
        <v>0.02</v>
      </c>
      <c r="E29" s="36">
        <f>aporte*D29</f>
        <v>20</v>
      </c>
      <c r="F29" s="8"/>
    </row>
    <row r="30" spans="2:7" ht="15.75" x14ac:dyDescent="0.25">
      <c r="B30" s="6"/>
      <c r="C30" s="30" t="s">
        <v>26</v>
      </c>
      <c r="D30" s="19">
        <f>VLOOKUP(perfil&amp;C30,Chave,4,0)</f>
        <v>0.2</v>
      </c>
      <c r="E30" s="36">
        <f>aporte*D30</f>
        <v>200</v>
      </c>
      <c r="F30" s="8"/>
    </row>
    <row r="31" spans="2:7" ht="15.75" x14ac:dyDescent="0.25">
      <c r="B31" s="6"/>
      <c r="C31" s="30" t="s">
        <v>27</v>
      </c>
      <c r="D31" s="19">
        <f>VLOOKUP(perfil&amp;C31,Chave,4,0)</f>
        <v>0.1</v>
      </c>
      <c r="E31" s="36">
        <f>aporte*D31</f>
        <v>100</v>
      </c>
      <c r="F31" s="8"/>
    </row>
    <row r="32" spans="2:7" ht="15.75" thickBot="1" x14ac:dyDescent="0.3">
      <c r="B32" s="12"/>
      <c r="C32" s="13"/>
      <c r="D32" s="13"/>
      <c r="E32" s="13"/>
      <c r="F32" s="14"/>
    </row>
  </sheetData>
  <dataValidations count="1">
    <dataValidation type="list" allowBlank="1" showInputMessage="1" showErrorMessage="1" sqref="D9" xr:uid="{08342215-20AD-45A0-9F83-77A9020A3DA8}">
      <formula1>"Conservador, Moderado, Agressivo"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9C9F-CEB2-4649-A498-D1872131A687}">
  <dimension ref="A1:D19"/>
  <sheetViews>
    <sheetView workbookViewId="0">
      <selection activeCell="D20" sqref="D20"/>
    </sheetView>
  </sheetViews>
  <sheetFormatPr defaultRowHeight="15" x14ac:dyDescent="0.25"/>
  <cols>
    <col min="1" max="1" width="27.7109375" bestFit="1" customWidth="1"/>
    <col min="2" max="2" width="12.140625" bestFit="1" customWidth="1"/>
    <col min="3" max="3" width="17.42578125" bestFit="1" customWidth="1"/>
  </cols>
  <sheetData>
    <row r="1" spans="1:4" x14ac:dyDescent="0.25">
      <c r="A1" t="s">
        <v>28</v>
      </c>
      <c r="B1" t="s">
        <v>18</v>
      </c>
      <c r="C1" t="s">
        <v>19</v>
      </c>
      <c r="D1" t="s">
        <v>29</v>
      </c>
    </row>
    <row r="2" spans="1:4" ht="15.75" x14ac:dyDescent="0.25">
      <c r="A2" t="str">
        <f>B2&amp;C2</f>
        <v>ConservadorPapel</v>
      </c>
      <c r="B2" t="s">
        <v>30</v>
      </c>
      <c r="C2" s="30" t="s">
        <v>22</v>
      </c>
      <c r="D2" s="31">
        <v>0.3</v>
      </c>
    </row>
    <row r="3" spans="1:4" ht="15.75" x14ac:dyDescent="0.25">
      <c r="A3" t="str">
        <f t="shared" ref="A3:A19" si="0">B3&amp;C3</f>
        <v>ConservadorTijolo</v>
      </c>
      <c r="B3" t="s">
        <v>30</v>
      </c>
      <c r="C3" s="30" t="s">
        <v>23</v>
      </c>
      <c r="D3" s="31">
        <v>0.5</v>
      </c>
    </row>
    <row r="4" spans="1:4" ht="15.75" x14ac:dyDescent="0.25">
      <c r="A4" t="str">
        <f t="shared" si="0"/>
        <v>ConservadorHibridos</v>
      </c>
      <c r="B4" t="s">
        <v>30</v>
      </c>
      <c r="C4" s="30" t="s">
        <v>24</v>
      </c>
      <c r="D4" s="31">
        <v>0.1</v>
      </c>
    </row>
    <row r="5" spans="1:4" ht="15.75" x14ac:dyDescent="0.25">
      <c r="A5" t="str">
        <f t="shared" si="0"/>
        <v>ConservadorFOFs</v>
      </c>
      <c r="B5" t="s">
        <v>30</v>
      </c>
      <c r="C5" s="30" t="s">
        <v>25</v>
      </c>
      <c r="D5" s="31">
        <v>0.1</v>
      </c>
    </row>
    <row r="6" spans="1:4" ht="15.75" x14ac:dyDescent="0.25">
      <c r="A6" t="str">
        <f t="shared" si="0"/>
        <v>ConservadorDesenvolvimento</v>
      </c>
      <c r="B6" t="s">
        <v>30</v>
      </c>
      <c r="C6" s="30" t="s">
        <v>26</v>
      </c>
      <c r="D6" s="31">
        <v>0</v>
      </c>
    </row>
    <row r="7" spans="1:4" ht="15.75" x14ac:dyDescent="0.25">
      <c r="A7" t="str">
        <f t="shared" si="0"/>
        <v>ConservadorHotelarias</v>
      </c>
      <c r="B7" t="s">
        <v>30</v>
      </c>
      <c r="C7" s="30" t="s">
        <v>27</v>
      </c>
      <c r="D7" s="31">
        <v>0</v>
      </c>
    </row>
    <row r="8" spans="1:4" ht="15.75" x14ac:dyDescent="0.25">
      <c r="A8" t="str">
        <f t="shared" si="0"/>
        <v>ModeradoPapel</v>
      </c>
      <c r="B8" t="s">
        <v>31</v>
      </c>
      <c r="C8" s="30" t="s">
        <v>22</v>
      </c>
      <c r="D8" s="31">
        <v>0.32</v>
      </c>
    </row>
    <row r="9" spans="1:4" ht="15.75" x14ac:dyDescent="0.25">
      <c r="A9" t="str">
        <f t="shared" si="0"/>
        <v>ModeradoTijolo</v>
      </c>
      <c r="B9" t="s">
        <v>31</v>
      </c>
      <c r="C9" s="30" t="s">
        <v>23</v>
      </c>
      <c r="D9" s="31">
        <v>0.4</v>
      </c>
    </row>
    <row r="10" spans="1:4" ht="15.75" x14ac:dyDescent="0.25">
      <c r="A10" t="str">
        <f t="shared" si="0"/>
        <v>ModeradoHibridos</v>
      </c>
      <c r="B10" t="s">
        <v>31</v>
      </c>
      <c r="C10" s="30" t="s">
        <v>24</v>
      </c>
      <c r="D10" s="31">
        <v>0.08</v>
      </c>
    </row>
    <row r="11" spans="1:4" ht="15.75" x14ac:dyDescent="0.25">
      <c r="A11" t="str">
        <f t="shared" si="0"/>
        <v>ModeradoFOFs</v>
      </c>
      <c r="B11" t="s">
        <v>31</v>
      </c>
      <c r="C11" s="30" t="s">
        <v>25</v>
      </c>
      <c r="D11" s="31">
        <v>0.1</v>
      </c>
    </row>
    <row r="12" spans="1:4" ht="15.75" x14ac:dyDescent="0.25">
      <c r="A12" t="str">
        <f t="shared" si="0"/>
        <v>ModeradoDesenvolvimento</v>
      </c>
      <c r="B12" t="s">
        <v>31</v>
      </c>
      <c r="C12" s="30" t="s">
        <v>26</v>
      </c>
      <c r="D12" s="31">
        <v>0.1</v>
      </c>
    </row>
    <row r="13" spans="1:4" ht="15.75" x14ac:dyDescent="0.25">
      <c r="A13" t="str">
        <f t="shared" si="0"/>
        <v>ModeradoHotelarias</v>
      </c>
      <c r="B13" t="s">
        <v>31</v>
      </c>
      <c r="C13" s="30" t="s">
        <v>27</v>
      </c>
      <c r="D13" s="31">
        <v>0.1</v>
      </c>
    </row>
    <row r="14" spans="1:4" ht="15.75" x14ac:dyDescent="0.25">
      <c r="A14" t="str">
        <f t="shared" si="0"/>
        <v>AgressivoPapel</v>
      </c>
      <c r="B14" t="s">
        <v>32</v>
      </c>
      <c r="C14" s="30" t="s">
        <v>22</v>
      </c>
      <c r="D14" s="31">
        <v>0.5</v>
      </c>
    </row>
    <row r="15" spans="1:4" ht="15.75" x14ac:dyDescent="0.25">
      <c r="A15" t="str">
        <f t="shared" si="0"/>
        <v>AgressivoTijolo</v>
      </c>
      <c r="B15" t="s">
        <v>32</v>
      </c>
      <c r="C15" s="30" t="s">
        <v>23</v>
      </c>
      <c r="D15" s="31">
        <v>0.1</v>
      </c>
    </row>
    <row r="16" spans="1:4" ht="15.75" x14ac:dyDescent="0.25">
      <c r="A16" t="str">
        <f t="shared" si="0"/>
        <v>AgressivoHibridos</v>
      </c>
      <c r="B16" t="s">
        <v>32</v>
      </c>
      <c r="C16" s="30" t="s">
        <v>24</v>
      </c>
      <c r="D16" s="31">
        <v>0.05</v>
      </c>
    </row>
    <row r="17" spans="1:4" ht="15.75" x14ac:dyDescent="0.25">
      <c r="A17" t="str">
        <f t="shared" si="0"/>
        <v>AgressivoFOFs</v>
      </c>
      <c r="B17" t="s">
        <v>32</v>
      </c>
      <c r="C17" s="30" t="s">
        <v>25</v>
      </c>
      <c r="D17" s="31">
        <v>0.02</v>
      </c>
    </row>
    <row r="18" spans="1:4" ht="15.75" x14ac:dyDescent="0.25">
      <c r="A18" t="str">
        <f t="shared" si="0"/>
        <v>AgressivoDesenvolvimento</v>
      </c>
      <c r="B18" t="s">
        <v>32</v>
      </c>
      <c r="C18" s="30" t="s">
        <v>26</v>
      </c>
      <c r="D18" s="31">
        <v>0.2</v>
      </c>
    </row>
    <row r="19" spans="1:4" ht="15.75" x14ac:dyDescent="0.25">
      <c r="A19" t="str">
        <f t="shared" si="0"/>
        <v>AgressivoHotelarias</v>
      </c>
      <c r="B19" t="s">
        <v>32</v>
      </c>
      <c r="C19" s="30" t="s">
        <v>27</v>
      </c>
      <c r="D19" s="3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anos</vt:lpstr>
      <vt:lpstr>aporte</vt:lpstr>
      <vt:lpstr>Chave</vt:lpstr>
      <vt:lpstr>patrimonio</vt:lpstr>
      <vt:lpstr>perfil</vt:lpstr>
      <vt:lpstr>rend_carteira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M.</dc:creator>
  <cp:lastModifiedBy>Renato M.</cp:lastModifiedBy>
  <dcterms:created xsi:type="dcterms:W3CDTF">2025-05-18T00:53:47Z</dcterms:created>
  <dcterms:modified xsi:type="dcterms:W3CDTF">2025-05-21T22:01:39Z</dcterms:modified>
</cp:coreProperties>
</file>