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 defaultThemeVersion="166925"/>
  <xr:revisionPtr revIDLastSave="0" documentId="8_{F57EC541-FAD8-4FA4-886F-036C7F546419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Planilha1" sheetId="1" r:id="rId1"/>
    <sheet name="Planilha2" sheetId="2" r:id="rId2"/>
    <sheet name="Planilha3" sheetId="3" r:id="rId3"/>
  </sheets>
  <definedNames>
    <definedName name="SegmentaçãodeDados_Conta_mês">#N/A</definedName>
    <definedName name="SegmentaçãodeDados_Tipo">#N/A</definedName>
    <definedName name="SegmentaçãodeDados_Valor">#N/A</definedName>
  </definedNames>
  <calcPr calcId="191028"/>
  <pivotCaches>
    <pivotCache cacheId="752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3" i="1"/>
  <c r="C18" i="3"/>
  <c r="C12" i="1"/>
  <c r="C19" i="1"/>
  <c r="C18" i="1"/>
  <c r="C17" i="1"/>
  <c r="C15" i="1"/>
  <c r="C14" i="1"/>
  <c r="C13" i="1"/>
</calcChain>
</file>

<file path=xl/sharedStrings.xml><?xml version="1.0" encoding="utf-8"?>
<sst xmlns="http://schemas.openxmlformats.org/spreadsheetml/2006/main" count="59" uniqueCount="47">
  <si>
    <t>Conta/mês</t>
  </si>
  <si>
    <t>Tipo</t>
  </si>
  <si>
    <t>Valor</t>
  </si>
  <si>
    <t>Renda Mensal</t>
  </si>
  <si>
    <t>Moradia</t>
  </si>
  <si>
    <t>Essencial</t>
  </si>
  <si>
    <t>Água/Luz</t>
  </si>
  <si>
    <t>Situação</t>
  </si>
  <si>
    <t>Alimentação</t>
  </si>
  <si>
    <t>Convênio</t>
  </si>
  <si>
    <t>Carro</t>
  </si>
  <si>
    <t>Importante</t>
  </si>
  <si>
    <t>Internet</t>
  </si>
  <si>
    <t>Seguro</t>
  </si>
  <si>
    <t>Salão</t>
  </si>
  <si>
    <t>Supérfluo</t>
  </si>
  <si>
    <t>Lazer</t>
  </si>
  <si>
    <t>TOTAL</t>
  </si>
  <si>
    <t>TOTAL ESSENCIAL</t>
  </si>
  <si>
    <t>TOTAL IMPORTANTE</t>
  </si>
  <si>
    <t>TOTAL SUPÉRFLUO</t>
  </si>
  <si>
    <t>QTDE ESSENCIAL</t>
  </si>
  <si>
    <t>QTDE IMPORTANTE</t>
  </si>
  <si>
    <t>QTDE SUPÉRFLUO</t>
  </si>
  <si>
    <t>Soma de Valor</t>
  </si>
  <si>
    <t>Total Geral</t>
  </si>
  <si>
    <t>Contas/Mês</t>
  </si>
  <si>
    <t>Vendas/Mês</t>
  </si>
  <si>
    <t>Operador de Caixa</t>
  </si>
  <si>
    <t>500 Lanches</t>
  </si>
  <si>
    <t>Chapeiro</t>
  </si>
  <si>
    <t>Atendente</t>
  </si>
  <si>
    <t>Aluguel</t>
  </si>
  <si>
    <t>Energia Elétrica</t>
  </si>
  <si>
    <t>Àgua</t>
  </si>
  <si>
    <t>Produtos de LImpeza</t>
  </si>
  <si>
    <t>Marketing</t>
  </si>
  <si>
    <t>Gás</t>
  </si>
  <si>
    <t>Insumos</t>
  </si>
  <si>
    <t>Pão (500un)</t>
  </si>
  <si>
    <t xml:space="preserve">0,80 </t>
  </si>
  <si>
    <t>Hambúguer (500un)</t>
  </si>
  <si>
    <t xml:space="preserve">5,00 </t>
  </si>
  <si>
    <t>Embalagem (500un)</t>
  </si>
  <si>
    <t xml:space="preserve">0,50 </t>
  </si>
  <si>
    <t>Molhos</t>
  </si>
  <si>
    <t>Salada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</si>
</sst>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[$R$-416]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8">
    <dxf>
      <font>
        <color theme="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Planilha1!$A$2:$A$10</c:f>
              <c:strCache>
                <c:ptCount val="9"/>
                <c:pt idx="0">
                  <c:v>Moradia</c:v>
                </c:pt>
                <c:pt idx="1">
                  <c:v>Água/Luz</c:v>
                </c:pt>
                <c:pt idx="2">
                  <c:v>Alimentação</c:v>
                </c:pt>
                <c:pt idx="3">
                  <c:v>Convênio</c:v>
                </c:pt>
                <c:pt idx="4">
                  <c:v>Carro</c:v>
                </c:pt>
                <c:pt idx="5">
                  <c:v>Internet</c:v>
                </c:pt>
                <c:pt idx="6">
                  <c:v>Seguro</c:v>
                </c:pt>
                <c:pt idx="7">
                  <c:v>Salão</c:v>
                </c:pt>
                <c:pt idx="8">
                  <c:v>Lazer</c:v>
                </c:pt>
              </c:strCache>
            </c:strRef>
          </c:cat>
          <c:val>
            <c:numRef>
              <c:f>Planilha1!$C$2:$C$10</c:f>
              <c:numCache>
                <c:formatCode>_-[$R$-416]\ * #,##0.00_-;\-[$R$-416]\ * #,##0.00_-;_-[$R$-416]\ * "-"??_-;_-@_-</c:formatCode>
                <c:ptCount val="9"/>
                <c:pt idx="0">
                  <c:v>1400</c:v>
                </c:pt>
                <c:pt idx="1">
                  <c:v>300</c:v>
                </c:pt>
                <c:pt idx="2">
                  <c:v>800</c:v>
                </c:pt>
                <c:pt idx="3">
                  <c:v>220</c:v>
                </c:pt>
                <c:pt idx="4">
                  <c:v>1500</c:v>
                </c:pt>
                <c:pt idx="5">
                  <c:v>150</c:v>
                </c:pt>
                <c:pt idx="6">
                  <c:v>250</c:v>
                </c:pt>
                <c:pt idx="7">
                  <c:v>400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6-41A2-ADC5-EDB13F15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331080"/>
        <c:axId val="139333128"/>
      </c:barChart>
      <c:catAx>
        <c:axId val="13933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3128"/>
        <c:crosses val="autoZero"/>
        <c:auto val="1"/>
        <c:lblAlgn val="ctr"/>
        <c:lblOffset val="100"/>
        <c:noMultiLvlLbl val="0"/>
      </c:catAx>
      <c:valAx>
        <c:axId val="1393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DA-4858-A566-8DFAAE6989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DA-4858-A566-8DFAAE6989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DA-4858-A566-8DFAAE698967}"/>
              </c:ext>
            </c:extLst>
          </c:dPt>
          <c:cat>
            <c:strRef>
              <c:f>Planilha1!$A$17:$A$19</c:f>
              <c:strCache>
                <c:ptCount val="3"/>
                <c:pt idx="0">
                  <c:v>QTDE ESSENCIAL</c:v>
                </c:pt>
                <c:pt idx="1">
                  <c:v>QTDE IMPORTANTE</c:v>
                </c:pt>
                <c:pt idx="2">
                  <c:v>QTDE SUPÉRFLUO</c:v>
                </c:pt>
              </c:strCache>
            </c:strRef>
          </c:cat>
          <c:val>
            <c:numRef>
              <c:f>Planilha1!$C$17:$C$19</c:f>
              <c:numCache>
                <c:formatCode>General</c:formatCode>
                <c:ptCount val="3"/>
                <c:pt idx="0" formatCode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2-4652-9083-F0D7FC3A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Planilha3!$C$1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Planilha3!$A$2:$A$18</c:f>
              <c:strCache>
                <c:ptCount val="17"/>
                <c:pt idx="0">
                  <c:v>Operador de Caixa</c:v>
                </c:pt>
                <c:pt idx="1">
                  <c:v>Chapeiro</c:v>
                </c:pt>
                <c:pt idx="2">
                  <c:v>Atendente</c:v>
                </c:pt>
                <c:pt idx="3">
                  <c:v>Aluguel</c:v>
                </c:pt>
                <c:pt idx="4">
                  <c:v>Energia Elétrica</c:v>
                </c:pt>
                <c:pt idx="5">
                  <c:v>Àgua</c:v>
                </c:pt>
                <c:pt idx="6">
                  <c:v>Produtos de LImpeza</c:v>
                </c:pt>
                <c:pt idx="7">
                  <c:v>Marketing</c:v>
                </c:pt>
                <c:pt idx="8">
                  <c:v>Gás</c:v>
                </c:pt>
                <c:pt idx="9">
                  <c:v>Insumos</c:v>
                </c:pt>
                <c:pt idx="10">
                  <c:v>Pão (500un)</c:v>
                </c:pt>
                <c:pt idx="11">
                  <c:v>Hambúguer (500un)</c:v>
                </c:pt>
                <c:pt idx="12">
                  <c:v>Embalagem (500un)</c:v>
                </c:pt>
                <c:pt idx="13">
                  <c:v>Molhos</c:v>
                </c:pt>
                <c:pt idx="14">
                  <c:v>Salada</c:v>
                </c:pt>
                <c:pt idx="16">
                  <c:v>TOTAL</c:v>
                </c:pt>
              </c:strCache>
            </c:strRef>
          </c:cat>
          <c:val>
            <c:numRef>
              <c:f>Planilha3!$C$2:$C$18</c:f>
              <c:numCache>
                <c:formatCode>[$R$-416]\ #,##0.00</c:formatCode>
                <c:ptCount val="17"/>
                <c:pt idx="0">
                  <c:v>1412</c:v>
                </c:pt>
                <c:pt idx="1">
                  <c:v>1412</c:v>
                </c:pt>
                <c:pt idx="2">
                  <c:v>1412</c:v>
                </c:pt>
                <c:pt idx="3">
                  <c:v>800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100</c:v>
                </c:pt>
                <c:pt idx="8">
                  <c:v>200</c:v>
                </c:pt>
                <c:pt idx="10">
                  <c:v>400</c:v>
                </c:pt>
                <c:pt idx="11">
                  <c:v>2500</c:v>
                </c:pt>
                <c:pt idx="12">
                  <c:v>250</c:v>
                </c:pt>
                <c:pt idx="13" formatCode="General">
                  <c:v>80</c:v>
                </c:pt>
                <c:pt idx="14" formatCode="General">
                  <c:v>100</c:v>
                </c:pt>
                <c:pt idx="16">
                  <c:v>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3-4BEE-8DC8-E1A1B9B7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52488455"/>
        <c:axId val="372200455"/>
      </c:barChart>
      <c:catAx>
        <c:axId val="1752488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00455"/>
        <c:crosses val="autoZero"/>
        <c:auto val="1"/>
        <c:lblAlgn val="ctr"/>
        <c:lblOffset val="100"/>
        <c:noMultiLvlLbl val="0"/>
      </c:catAx>
      <c:valAx>
        <c:axId val="372200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8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21</xdr:row>
      <xdr:rowOff>161925</xdr:rowOff>
    </xdr:from>
    <xdr:to>
      <xdr:col>16</xdr:col>
      <xdr:colOff>104775</xdr:colOff>
      <xdr:row>36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28566C-281E-9496-0F2A-90BAD278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21</xdr:row>
      <xdr:rowOff>161925</xdr:rowOff>
    </xdr:from>
    <xdr:to>
      <xdr:col>6</xdr:col>
      <xdr:colOff>457200</xdr:colOff>
      <xdr:row>36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441741-D249-FBF9-61C5-ABADCE9CC1FA}"/>
            </a:ext>
            <a:ext uri="{147F2762-F138-4A5C-976F-8EAC2B608ADB}">
              <a16:predDERef xmlns:a16="http://schemas.microsoft.com/office/drawing/2014/main" pred="{7428566C-281E-9496-0F2A-90BAD278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10</xdr:row>
      <xdr:rowOff>104775</xdr:rowOff>
    </xdr:from>
    <xdr:to>
      <xdr:col>9</xdr:col>
      <xdr:colOff>285750</xdr:colOff>
      <xdr:row>24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nta/mês">
              <a:extLst>
                <a:ext uri="{FF2B5EF4-FFF2-40B4-BE49-F238E27FC236}">
                  <a16:creationId xmlns:a16="http://schemas.microsoft.com/office/drawing/2014/main" id="{F52D802E-A6E7-3F03-B47E-58416B6E3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a/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7875" y="20097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552450</xdr:colOff>
      <xdr:row>9</xdr:row>
      <xdr:rowOff>66675</xdr:rowOff>
    </xdr:from>
    <xdr:to>
      <xdr:col>6</xdr:col>
      <xdr:colOff>209550</xdr:colOff>
      <xdr:row>23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po">
              <a:extLst>
                <a:ext uri="{FF2B5EF4-FFF2-40B4-BE49-F238E27FC236}">
                  <a16:creationId xmlns:a16="http://schemas.microsoft.com/office/drawing/2014/main" id="{E986A43B-5F4F-5632-C658-46232A11F595}"/>
                </a:ext>
                <a:ext uri="{147F2762-F138-4A5C-976F-8EAC2B608ADB}">
                  <a16:predDERef xmlns:a16="http://schemas.microsoft.com/office/drawing/2014/main" pred="{F52D802E-A6E7-3F03-B47E-58416B6E3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1375" y="17811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466725</xdr:colOff>
      <xdr:row>10</xdr:row>
      <xdr:rowOff>180975</xdr:rowOff>
    </xdr:from>
    <xdr:to>
      <xdr:col>13</xdr:col>
      <xdr:colOff>466725</xdr:colOff>
      <xdr:row>24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Valor">
              <a:extLst>
                <a:ext uri="{FF2B5EF4-FFF2-40B4-BE49-F238E27FC236}">
                  <a16:creationId xmlns:a16="http://schemas.microsoft.com/office/drawing/2014/main" id="{92A59A07-E794-45EF-0DC2-186F0BE5FDAF}"/>
                </a:ext>
                <a:ext uri="{147F2762-F138-4A5C-976F-8EAC2B608ADB}">
                  <a16:predDERef xmlns:a16="http://schemas.microsoft.com/office/drawing/2014/main" pred="{E986A43B-5F4F-5632-C658-46232A11F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8225" y="2085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2AD7CA-C4EF-FA14-80D3-0850CB913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5.815568171296" createdVersion="8" refreshedVersion="8" minRefreshableVersion="3" recordCount="9" xr:uid="{A887C2C9-1996-4FE6-A481-8F1C23ED7ACF}">
  <cacheSource type="worksheet">
    <worksheetSource ref="A1:C10" sheet="Planilha1"/>
  </cacheSource>
  <cacheFields count="3">
    <cacheField name="Conta/mês" numFmtId="0">
      <sharedItems count="9">
        <s v="Moradia"/>
        <s v="Água/Luz"/>
        <s v="Alimentação"/>
        <s v="Convênio"/>
        <s v="Carro"/>
        <s v="Internet"/>
        <s v="Seguro"/>
        <s v="Salão"/>
        <s v="Lazer"/>
      </sharedItems>
    </cacheField>
    <cacheField name="Tipo" numFmtId="0">
      <sharedItems count="3">
        <s v="Essencial"/>
        <s v="Importante"/>
        <s v="Supérfluo"/>
      </sharedItems>
    </cacheField>
    <cacheField name="Valor" numFmtId="164">
      <sharedItems containsSemiMixedTypes="0" containsString="0" containsNumber="1" containsInteger="1" minValue="150" maxValue="1500" count="8">
        <n v="1400"/>
        <n v="300"/>
        <n v="800"/>
        <n v="220"/>
        <n v="1500"/>
        <n v="150"/>
        <n v="250"/>
        <n v="400"/>
      </sharedItems>
    </cacheField>
  </cacheFields>
  <extLst>
    <ext xmlns:x14="http://schemas.microsoft.com/office/spreadsheetml/2009/9/main" uri="{725AE2AE-9491-48be-B2B4-4EB974FC3084}">
      <x14:pivotCacheDefinition pivotCacheId="5886856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1"/>
    <x v="0"/>
    <x v="1"/>
  </r>
  <r>
    <x v="2"/>
    <x v="0"/>
    <x v="2"/>
  </r>
  <r>
    <x v="3"/>
    <x v="0"/>
    <x v="3"/>
  </r>
  <r>
    <x v="4"/>
    <x v="1"/>
    <x v="4"/>
  </r>
  <r>
    <x v="5"/>
    <x v="1"/>
    <x v="5"/>
  </r>
  <r>
    <x v="6"/>
    <x v="1"/>
    <x v="6"/>
  </r>
  <r>
    <x v="7"/>
    <x v="2"/>
    <x v="7"/>
  </r>
  <r>
    <x v="8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45B4A-785E-485D-954B-1CF4528ABB6C}" name="Tabela Dinâmica1" cacheId="75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B5" firstHeaderRow="1" firstDataRow="1" firstDataCol="1"/>
  <pivotFields count="3">
    <pivotField axis="axisRow" compact="0" outline="0" showAll="0">
      <items count="10">
        <item x="1"/>
        <item x="2"/>
        <item x="4"/>
        <item x="3"/>
        <item x="5"/>
        <item x="8"/>
        <item x="0"/>
        <item x="7"/>
        <item x="6"/>
        <item t="default"/>
      </items>
    </pivotField>
    <pivotField compact="0" outline="0" showAll="0">
      <items count="4">
        <item x="0"/>
        <item h="1" x="1"/>
        <item h="1" x="2"/>
        <item t="default"/>
      </items>
    </pivotField>
    <pivotField dataField="1" compact="0" numFmtId="164" outline="0" showAll="0">
      <items count="9">
        <item h="1" x="5"/>
        <item h="1" x="3"/>
        <item h="1" x="6"/>
        <item x="1"/>
        <item h="1" x="7"/>
        <item h="1" x="2"/>
        <item h="1" x="0"/>
        <item h="1" x="4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Soma de Valo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a_mês" xr10:uid="{820C0221-4CB8-4E22-BF66-12E8CFE3DFAD}" sourceName="Conta/mês">
  <pivotTables>
    <pivotTable tabId="2" name="Tabela Dinâmica1"/>
  </pivotTables>
  <data>
    <tabular pivotCacheId="588685668">
      <items count="9">
        <i x="1" s="1"/>
        <i x="2" s="1" nd="1"/>
        <i x="4" s="1" nd="1"/>
        <i x="3" s="1" nd="1"/>
        <i x="5" s="1" nd="1"/>
        <i x="8" s="1" nd="1"/>
        <i x="0" s="1" nd="1"/>
        <i x="7" s="1" nd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230C5F04-767E-4942-958A-5138F43611C5}" sourceName="Tipo">
  <pivotTables>
    <pivotTable tabId="2" name="Tabela Dinâmica1"/>
  </pivotTables>
  <data>
    <tabular pivotCacheId="588685668">
      <items count="3">
        <i x="0" s="1"/>
        <i x="2"/>
        <i x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" xr10:uid="{49888473-2AB3-4523-8D3A-8D000AD8A5F8}" sourceName="Valor">
  <pivotTables>
    <pivotTable tabId="2" name="Tabela Dinâmica1"/>
  </pivotTables>
  <data>
    <tabular pivotCacheId="588685668">
      <items count="8">
        <i x="3"/>
        <i x="1" s="1"/>
        <i x="2"/>
        <i x="0"/>
        <i x="5" nd="1"/>
        <i x="6" nd="1"/>
        <i x="7" nd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a/mês" xr10:uid="{CB0C1791-BC81-480B-9E98-E9605B99CE86}" cache="SegmentaçãodeDados_Conta_mês" caption="Conta/mês" rowHeight="228600"/>
  <slicer name="Tipo" xr10:uid="{B9589F68-5CD8-41A6-94B3-B5AD53374469}" cache="SegmentaçãodeDados_Tipo" caption="Tipo" rowHeight="228600"/>
  <slicer name="Valor" xr10:uid="{29190AFB-165A-47C4-8966-663B90675F84}" cache="SegmentaçãodeDados_Valor" caption="Valor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opLeftCell="A6" workbookViewId="0">
      <selection activeCell="G3" sqref="G3"/>
    </sheetView>
  </sheetViews>
  <sheetFormatPr defaultRowHeight="15"/>
  <cols>
    <col min="1" max="1" width="21.28515625" customWidth="1"/>
    <col min="2" max="2" width="22.140625" customWidth="1"/>
    <col min="3" max="3" width="12.42578125" customWidth="1"/>
    <col min="6" max="6" width="15.5703125" customWidth="1"/>
    <col min="7" max="7" width="15.42578125" customWidth="1"/>
  </cols>
  <sheetData>
    <row r="1" spans="1:7" ht="16.5" customHeight="1">
      <c r="A1" s="3" t="s">
        <v>0</v>
      </c>
      <c r="B1" s="3" t="s">
        <v>1</v>
      </c>
      <c r="C1" s="3" t="s">
        <v>2</v>
      </c>
      <c r="F1" s="7" t="s">
        <v>3</v>
      </c>
      <c r="G1" s="1">
        <v>7000</v>
      </c>
    </row>
    <row r="2" spans="1:7">
      <c r="A2" s="4" t="s">
        <v>4</v>
      </c>
      <c r="B2" s="4" t="s">
        <v>5</v>
      </c>
      <c r="C2" s="5">
        <v>1400</v>
      </c>
    </row>
    <row r="3" spans="1:7">
      <c r="A3" s="4" t="s">
        <v>6</v>
      </c>
      <c r="B3" s="4" t="s">
        <v>5</v>
      </c>
      <c r="C3" s="5">
        <v>300</v>
      </c>
      <c r="F3" t="s">
        <v>7</v>
      </c>
      <c r="G3" t="str">
        <f>IF(C12&lt;=70%*G1,"boa",IF(C12&gt;90%*G1,"ruim","regular"))</f>
        <v>regular</v>
      </c>
    </row>
    <row r="4" spans="1:7">
      <c r="A4" s="4" t="s">
        <v>8</v>
      </c>
      <c r="B4" s="4" t="s">
        <v>5</v>
      </c>
      <c r="C4" s="5">
        <v>800</v>
      </c>
    </row>
    <row r="5" spans="1:7" ht="13.5" customHeight="1">
      <c r="A5" s="4" t="s">
        <v>9</v>
      </c>
      <c r="B5" s="4" t="s">
        <v>5</v>
      </c>
      <c r="C5" s="5">
        <v>220</v>
      </c>
    </row>
    <row r="6" spans="1:7">
      <c r="A6" s="4" t="s">
        <v>10</v>
      </c>
      <c r="B6" s="4" t="s">
        <v>11</v>
      </c>
      <c r="C6" s="5">
        <v>1500</v>
      </c>
    </row>
    <row r="7" spans="1:7">
      <c r="A7" s="4" t="s">
        <v>12</v>
      </c>
      <c r="B7" s="4" t="s">
        <v>11</v>
      </c>
      <c r="C7" s="5">
        <v>150</v>
      </c>
    </row>
    <row r="8" spans="1:7">
      <c r="A8" s="4" t="s">
        <v>13</v>
      </c>
      <c r="B8" s="4" t="s">
        <v>11</v>
      </c>
      <c r="C8" s="5">
        <v>250</v>
      </c>
    </row>
    <row r="9" spans="1:7">
      <c r="A9" s="4" t="s">
        <v>14</v>
      </c>
      <c r="B9" s="4" t="s">
        <v>15</v>
      </c>
      <c r="C9" s="5">
        <v>400</v>
      </c>
    </row>
    <row r="10" spans="1:7">
      <c r="A10" s="4" t="s">
        <v>16</v>
      </c>
      <c r="B10" s="4" t="s">
        <v>15</v>
      </c>
      <c r="C10" s="5">
        <v>300</v>
      </c>
    </row>
    <row r="11" spans="1:7">
      <c r="A11" s="4"/>
      <c r="B11" s="4"/>
      <c r="C11" s="4"/>
    </row>
    <row r="12" spans="1:7">
      <c r="A12" s="4" t="s">
        <v>17</v>
      </c>
      <c r="B12" s="4"/>
      <c r="C12" s="5">
        <f>SUM(C2:C10)</f>
        <v>5320</v>
      </c>
    </row>
    <row r="13" spans="1:7">
      <c r="A13" s="4" t="s">
        <v>18</v>
      </c>
      <c r="B13" s="4"/>
      <c r="C13" s="5">
        <f>SUMIF(B:B,"essencial",C:C)</f>
        <v>2720</v>
      </c>
    </row>
    <row r="14" spans="1:7">
      <c r="A14" s="4" t="s">
        <v>19</v>
      </c>
      <c r="B14" s="4"/>
      <c r="C14" s="5">
        <f>SUMIF(B:B,"importante",C:C)</f>
        <v>1900</v>
      </c>
    </row>
    <row r="15" spans="1:7">
      <c r="A15" s="4" t="s">
        <v>20</v>
      </c>
      <c r="B15" s="4"/>
      <c r="C15" s="5">
        <f>SUMIF(B:B,"supérfluo",C:C)</f>
        <v>700</v>
      </c>
    </row>
    <row r="16" spans="1:7">
      <c r="A16" s="2"/>
      <c r="B16" s="2"/>
      <c r="C16" s="2"/>
    </row>
    <row r="17" spans="1:3">
      <c r="A17" s="4" t="s">
        <v>21</v>
      </c>
      <c r="B17" s="4"/>
      <c r="C17" s="6">
        <f>COUNTIF(B:B,"essencial")</f>
        <v>4</v>
      </c>
    </row>
    <row r="18" spans="1:3">
      <c r="A18" s="4" t="s">
        <v>22</v>
      </c>
      <c r="B18" s="4"/>
      <c r="C18" s="4">
        <f>COUNTIF(B:B,"importante")</f>
        <v>3</v>
      </c>
    </row>
    <row r="19" spans="1:3">
      <c r="A19" s="4" t="s">
        <v>23</v>
      </c>
      <c r="B19" s="4"/>
      <c r="C19" s="4">
        <f>COUNTIF(B:B,"supérfluo")</f>
        <v>2</v>
      </c>
    </row>
  </sheetData>
  <conditionalFormatting sqref="R12">
    <cfRule type="containsText" dxfId="7" priority="4" operator="containsText" text="regular">
      <formula>NOT(ISERROR(SEARCH("regular",R12)))</formula>
    </cfRule>
  </conditionalFormatting>
  <conditionalFormatting sqref="G3">
    <cfRule type="containsText" dxfId="6" priority="3" operator="containsText" text="regular">
      <formula>NOT(ISERROR(SEARCH("regular",G3)))</formula>
    </cfRule>
  </conditionalFormatting>
  <conditionalFormatting sqref="G3">
    <cfRule type="containsText" dxfId="5" priority="2" operator="containsText" text="Boa">
      <formula>NOT(ISERROR(SEARCH("Boa",G3)))</formula>
    </cfRule>
  </conditionalFormatting>
  <conditionalFormatting sqref="G3">
    <cfRule type="containsText" dxfId="4" priority="1" operator="containsText" text="ruim">
      <formula>NOT(ISERROR(SEARCH("ruim",G3)))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663A-5539-4D59-BA2F-2573942DA65F}">
  <dimension ref="A3:B5"/>
  <sheetViews>
    <sheetView workbookViewId="0">
      <selection activeCell="A4" sqref="A4"/>
    </sheetView>
  </sheetViews>
  <sheetFormatPr defaultRowHeight="15"/>
  <cols>
    <col min="1" max="3" width="14.140625" bestFit="1" customWidth="1"/>
    <col min="4" max="7" width="10.85546875" bestFit="1" customWidth="1"/>
    <col min="8" max="9" width="12.5703125" bestFit="1" customWidth="1"/>
    <col min="10" max="10" width="11.85546875" bestFit="1" customWidth="1"/>
  </cols>
  <sheetData>
    <row r="3" spans="1:2">
      <c r="A3" s="8" t="s">
        <v>0</v>
      </c>
      <c r="B3" t="s">
        <v>24</v>
      </c>
    </row>
    <row r="4" spans="1:2">
      <c r="A4" t="s">
        <v>6</v>
      </c>
      <c r="B4">
        <v>300</v>
      </c>
    </row>
    <row r="5" spans="1:2">
      <c r="A5" t="s">
        <v>25</v>
      </c>
      <c r="B5">
        <v>300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1AF8-A836-495A-9564-9030BDFC542A}">
  <dimension ref="A1:I29"/>
  <sheetViews>
    <sheetView tabSelected="1" workbookViewId="0">
      <selection activeCell="C1" activeCellId="1" sqref="A1:A18 C1:C18"/>
    </sheetView>
  </sheetViews>
  <sheetFormatPr defaultRowHeight="15"/>
  <cols>
    <col min="1" max="1" width="22.5703125" customWidth="1"/>
    <col min="2" max="2" width="18.140625" customWidth="1"/>
    <col min="3" max="3" width="20.140625" customWidth="1"/>
    <col min="5" max="5" width="23.85546875" customWidth="1"/>
    <col min="7" max="7" width="14" customWidth="1"/>
  </cols>
  <sheetData>
    <row r="1" spans="1:9">
      <c r="A1" s="4" t="s">
        <v>26</v>
      </c>
      <c r="B1" s="4" t="s">
        <v>1</v>
      </c>
      <c r="C1" s="4" t="s">
        <v>2</v>
      </c>
      <c r="D1" s="9"/>
      <c r="E1" s="9" t="s">
        <v>27</v>
      </c>
      <c r="F1" s="9"/>
      <c r="G1" s="9" t="s">
        <v>2</v>
      </c>
      <c r="H1" s="9"/>
      <c r="I1" s="9"/>
    </row>
    <row r="2" spans="1:9">
      <c r="A2" s="4" t="s">
        <v>28</v>
      </c>
      <c r="B2" s="4"/>
      <c r="C2" s="11">
        <v>1412</v>
      </c>
      <c r="D2" s="9"/>
      <c r="E2" s="9" t="s">
        <v>29</v>
      </c>
      <c r="F2" s="9"/>
      <c r="G2" s="10">
        <v>12500</v>
      </c>
      <c r="H2" s="9"/>
      <c r="I2" s="9"/>
    </row>
    <row r="3" spans="1:9">
      <c r="A3" s="4" t="s">
        <v>30</v>
      </c>
      <c r="B3" s="4"/>
      <c r="C3" s="11">
        <v>1412</v>
      </c>
      <c r="D3" s="9"/>
      <c r="E3" s="9"/>
      <c r="F3" s="9"/>
      <c r="G3" s="9" t="str">
        <f>IF(Planilha3!C18&lt;=70%*Planilha3!G2,"BOA",IF(Planilha3!C18&gt;90%*Planilha3!G2,"RUIM","REGULAR"))</f>
        <v>REGULAR</v>
      </c>
      <c r="H3" s="9"/>
      <c r="I3" s="9"/>
    </row>
    <row r="4" spans="1:9">
      <c r="A4" s="4" t="s">
        <v>31</v>
      </c>
      <c r="B4" s="4"/>
      <c r="C4" s="11">
        <v>1412</v>
      </c>
      <c r="D4" s="9"/>
      <c r="E4" s="9"/>
      <c r="F4" s="9"/>
      <c r="G4" s="9"/>
      <c r="H4" s="9"/>
      <c r="I4" s="9"/>
    </row>
    <row r="5" spans="1:9">
      <c r="A5" s="4" t="s">
        <v>32</v>
      </c>
      <c r="B5" s="4"/>
      <c r="C5" s="11">
        <v>800</v>
      </c>
      <c r="D5" s="9"/>
      <c r="E5" s="9"/>
      <c r="F5" s="9"/>
      <c r="G5" s="9"/>
      <c r="H5" s="9"/>
      <c r="I5" s="9"/>
    </row>
    <row r="6" spans="1:9">
      <c r="A6" s="4" t="s">
        <v>33</v>
      </c>
      <c r="B6" s="4"/>
      <c r="C6" s="11">
        <v>200</v>
      </c>
      <c r="D6" s="9"/>
      <c r="E6" s="9"/>
      <c r="F6" s="9"/>
      <c r="G6" s="9"/>
      <c r="H6" s="9"/>
      <c r="I6" s="9"/>
    </row>
    <row r="7" spans="1:9">
      <c r="A7" s="4" t="s">
        <v>34</v>
      </c>
      <c r="B7" s="4"/>
      <c r="C7" s="11">
        <v>100</v>
      </c>
      <c r="D7" s="9"/>
      <c r="E7" s="9"/>
      <c r="F7" s="9"/>
      <c r="G7" s="9"/>
      <c r="H7" s="9"/>
      <c r="I7" s="9"/>
    </row>
    <row r="8" spans="1:9">
      <c r="A8" s="4" t="s">
        <v>35</v>
      </c>
      <c r="B8" s="4"/>
      <c r="C8" s="11">
        <v>200</v>
      </c>
      <c r="D8" s="9"/>
      <c r="E8" s="9"/>
      <c r="F8" s="9"/>
      <c r="G8" s="9"/>
      <c r="H8" s="9"/>
      <c r="I8" s="9"/>
    </row>
    <row r="9" spans="1:9">
      <c r="A9" s="4" t="s">
        <v>36</v>
      </c>
      <c r="B9" s="4"/>
      <c r="C9" s="11">
        <v>100</v>
      </c>
      <c r="D9" s="9"/>
      <c r="E9" s="9"/>
      <c r="F9" s="9"/>
      <c r="G9" s="9"/>
      <c r="H9" s="9"/>
      <c r="I9" s="9"/>
    </row>
    <row r="10" spans="1:9">
      <c r="A10" s="4" t="s">
        <v>37</v>
      </c>
      <c r="B10" s="4"/>
      <c r="C10" s="11">
        <v>200</v>
      </c>
      <c r="D10" s="9"/>
      <c r="E10" s="9"/>
      <c r="F10" s="9"/>
      <c r="G10" s="9"/>
      <c r="H10" s="9"/>
      <c r="I10" s="9"/>
    </row>
    <row r="11" spans="1:9">
      <c r="A11" s="4" t="s">
        <v>38</v>
      </c>
      <c r="B11" s="4"/>
      <c r="C11" s="11"/>
      <c r="D11" s="9"/>
      <c r="E11" s="9"/>
      <c r="F11" s="9"/>
      <c r="G11" s="9"/>
      <c r="H11" s="9"/>
      <c r="I11" s="9"/>
    </row>
    <row r="12" spans="1:9">
      <c r="A12" s="4" t="s">
        <v>39</v>
      </c>
      <c r="B12" s="4" t="s">
        <v>40</v>
      </c>
      <c r="C12" s="11">
        <v>400</v>
      </c>
      <c r="D12" s="9"/>
      <c r="E12" s="9"/>
      <c r="F12" s="9"/>
      <c r="G12" s="9"/>
      <c r="H12" s="9"/>
      <c r="I12" s="9"/>
    </row>
    <row r="13" spans="1:9">
      <c r="A13" s="4" t="s">
        <v>41</v>
      </c>
      <c r="B13" s="4" t="s">
        <v>42</v>
      </c>
      <c r="C13" s="11">
        <v>2500</v>
      </c>
      <c r="D13" s="9"/>
      <c r="E13" s="9"/>
      <c r="F13" s="9"/>
      <c r="G13" s="9"/>
      <c r="H13" s="9"/>
      <c r="I13" s="9"/>
    </row>
    <row r="14" spans="1:9">
      <c r="A14" s="4" t="s">
        <v>43</v>
      </c>
      <c r="B14" s="4" t="s">
        <v>44</v>
      </c>
      <c r="C14" s="11">
        <v>250</v>
      </c>
      <c r="D14" s="9"/>
      <c r="E14" s="9"/>
      <c r="F14" s="9"/>
      <c r="G14" s="9"/>
      <c r="H14" s="9"/>
      <c r="I14" s="9"/>
    </row>
    <row r="15" spans="1:9">
      <c r="A15" s="4" t="s">
        <v>45</v>
      </c>
      <c r="B15" s="4"/>
      <c r="C15" s="4">
        <v>80</v>
      </c>
      <c r="D15" s="9"/>
      <c r="E15" s="9"/>
      <c r="F15" s="9"/>
      <c r="G15" s="9"/>
      <c r="H15" s="9"/>
      <c r="I15" s="9"/>
    </row>
    <row r="16" spans="1:9">
      <c r="A16" s="4" t="s">
        <v>46</v>
      </c>
      <c r="B16" s="4"/>
      <c r="C16" s="4">
        <v>100</v>
      </c>
      <c r="D16" s="9"/>
      <c r="E16" s="9"/>
      <c r="F16" s="9"/>
      <c r="G16" s="9"/>
      <c r="H16" s="9"/>
      <c r="I16" s="9"/>
    </row>
    <row r="17" spans="1:9">
      <c r="A17" s="4"/>
      <c r="B17" s="4"/>
      <c r="C17" s="4"/>
      <c r="D17" s="9"/>
      <c r="E17" s="9"/>
      <c r="F17" s="9"/>
      <c r="G17" s="9"/>
      <c r="H17" s="9"/>
      <c r="I17" s="9"/>
    </row>
    <row r="18" spans="1:9">
      <c r="A18" s="4" t="s">
        <v>17</v>
      </c>
      <c r="B18" s="4"/>
      <c r="C18" s="11">
        <f>SUM(C2:C16)</f>
        <v>9166</v>
      </c>
      <c r="D18" s="9"/>
      <c r="E18" s="9"/>
      <c r="F18" s="9"/>
      <c r="G18" s="9"/>
      <c r="H18" s="9"/>
      <c r="I18" s="9"/>
    </row>
    <row r="19" spans="1:9">
      <c r="A19" s="9"/>
      <c r="B19" s="9"/>
      <c r="C19" s="9"/>
      <c r="D19" s="9"/>
      <c r="E19" s="9"/>
      <c r="F19" s="9"/>
      <c r="G19" s="9"/>
      <c r="H19" s="9"/>
      <c r="I19" s="9"/>
    </row>
    <row r="20" spans="1:9">
      <c r="A20" s="9"/>
      <c r="B20" s="9"/>
      <c r="C20" s="9"/>
      <c r="D20" s="9"/>
      <c r="E20" s="9"/>
      <c r="F20" s="9"/>
      <c r="G20" s="9"/>
      <c r="H20" s="9"/>
      <c r="I20" s="9"/>
    </row>
    <row r="21" spans="1:9">
      <c r="A21" s="9"/>
      <c r="B21" s="9"/>
      <c r="C21" s="9"/>
      <c r="D21" s="9"/>
      <c r="E21" s="9"/>
      <c r="F21" s="9"/>
      <c r="G21" s="9"/>
      <c r="H21" s="9"/>
      <c r="I21" s="9"/>
    </row>
    <row r="22" spans="1:9">
      <c r="A22" s="9"/>
      <c r="B22" s="9"/>
      <c r="C22" s="9"/>
      <c r="D22" s="9"/>
      <c r="E22" s="9"/>
      <c r="F22" s="9"/>
      <c r="G22" s="9"/>
      <c r="H22" s="9"/>
      <c r="I22" s="9"/>
    </row>
    <row r="23" spans="1:9">
      <c r="A23" s="9"/>
      <c r="B23" s="9"/>
      <c r="C23" s="9"/>
      <c r="D23" s="9"/>
      <c r="E23" s="9"/>
      <c r="F23" s="9"/>
      <c r="G23" s="9"/>
      <c r="H23" s="9"/>
      <c r="I23" s="9"/>
    </row>
    <row r="24" spans="1:9">
      <c r="A24" s="9"/>
      <c r="B24" s="9"/>
      <c r="C24" s="9"/>
      <c r="D24" s="9"/>
      <c r="E24" s="9"/>
      <c r="F24" s="9"/>
      <c r="G24" s="9"/>
      <c r="H24" s="9"/>
      <c r="I24" s="9"/>
    </row>
    <row r="25" spans="1:9">
      <c r="A25" s="9"/>
      <c r="B25" s="9"/>
      <c r="C25" s="9"/>
      <c r="D25" s="9"/>
      <c r="E25" s="9"/>
      <c r="F25" s="9"/>
      <c r="G25" s="9"/>
      <c r="H25" s="9"/>
      <c r="I25" s="9"/>
    </row>
    <row r="26" spans="1:9">
      <c r="A26" s="9"/>
      <c r="B26" s="9"/>
      <c r="C26" s="9"/>
      <c r="D26" s="9"/>
      <c r="E26" s="9"/>
      <c r="F26" s="9"/>
      <c r="G26" s="9"/>
      <c r="H26" s="9"/>
      <c r="I26" s="9"/>
    </row>
    <row r="27" spans="1:9">
      <c r="A27" s="9"/>
      <c r="B27" s="9"/>
      <c r="C27" s="9"/>
      <c r="D27" s="9"/>
      <c r="E27" s="9"/>
      <c r="F27" s="9"/>
      <c r="G27" s="9"/>
      <c r="H27" s="9"/>
      <c r="I27" s="9"/>
    </row>
    <row r="28" spans="1:9">
      <c r="A28" s="9"/>
      <c r="B28" s="9"/>
      <c r="C28" s="9"/>
      <c r="D28" s="9"/>
      <c r="E28" s="9"/>
      <c r="F28" s="9"/>
      <c r="G28" s="9"/>
      <c r="H28" s="9"/>
      <c r="I28" s="9"/>
    </row>
    <row r="29" spans="1:9">
      <c r="A29" s="9"/>
      <c r="B29" s="9"/>
      <c r="C29" s="9"/>
      <c r="D29" s="9"/>
      <c r="E29" s="9"/>
      <c r="F29" s="9"/>
      <c r="G29" s="9"/>
      <c r="H29" s="9"/>
      <c r="I29" s="9"/>
    </row>
  </sheetData>
  <conditionalFormatting sqref="S7">
    <cfRule type="containsText" dxfId="3" priority="4" operator="containsText" text="REGULAR">
      <formula>NOT(ISERROR(SEARCH("REGULAR",S7)))</formula>
    </cfRule>
  </conditionalFormatting>
  <conditionalFormatting sqref="G3">
    <cfRule type="containsText" dxfId="2" priority="3" operator="containsText" text="REGULAR">
      <formula>NOT(ISERROR(SEARCH("REGULAR",G3)))</formula>
    </cfRule>
  </conditionalFormatting>
  <conditionalFormatting sqref="G3">
    <cfRule type="containsText" dxfId="1" priority="2" operator="containsText" text="BOA">
      <formula>NOT(ISERROR(SEARCH("BOA",G3)))</formula>
    </cfRule>
  </conditionalFormatting>
  <conditionalFormatting sqref="G3">
    <cfRule type="containsText" dxfId="0" priority="1" operator="containsText" text="RUIM">
      <formula>NOT(ISERROR(SEARCH("RUIM",G3)))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PRISCILA SABRINA BARBOSA</cp:lastModifiedBy>
  <cp:revision/>
  <dcterms:created xsi:type="dcterms:W3CDTF">2024-02-29T22:53:02Z</dcterms:created>
  <dcterms:modified xsi:type="dcterms:W3CDTF">2024-06-13T23:50:02Z</dcterms:modified>
  <cp:category/>
  <cp:contentStatus/>
</cp:coreProperties>
</file>