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ropietario\Desktop\TA4_u20191e742\"/>
    </mc:Choice>
  </mc:AlternateContent>
  <xr:revisionPtr revIDLastSave="0" documentId="13_ncr:1_{8DA1B38E-DF39-4FB6-8925-C7D9021818E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ovenciones" sheetId="4" r:id="rId1"/>
    <sheet name="Listado General" sheetId="2" r:id="rId2"/>
    <sheet name="Farmacia 1" sheetId="1" r:id="rId3"/>
    <sheet name="Farmacia 2" sheetId="5" r:id="rId4"/>
    <sheet name="DC" sheetId="3" r:id="rId5"/>
    <sheet name="Contingencia" sheetId="7" r:id="rId6"/>
    <sheet name="Calculo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F13" i="6" s="1"/>
  <c r="F14" i="6" s="1"/>
  <c r="F15" i="6" s="1"/>
  <c r="F16" i="6" s="1"/>
  <c r="F7" i="6"/>
  <c r="F8" i="6" s="1"/>
  <c r="F9" i="6" s="1"/>
  <c r="F19" i="6" s="1"/>
  <c r="J23" i="6" l="1"/>
</calcChain>
</file>

<file path=xl/sharedStrings.xml><?xml version="1.0" encoding="utf-8"?>
<sst xmlns="http://schemas.openxmlformats.org/spreadsheetml/2006/main" count="333" uniqueCount="151">
  <si>
    <t>Equipos</t>
  </si>
  <si>
    <t>Tipo</t>
  </si>
  <si>
    <t>Numero IP</t>
  </si>
  <si>
    <t>Masca de Sub Red</t>
  </si>
  <si>
    <t>DNS</t>
  </si>
  <si>
    <t>Puerta de Enlace (GateWay)</t>
  </si>
  <si>
    <t>Sucursal</t>
  </si>
  <si>
    <t>SubNet</t>
  </si>
  <si>
    <t>N°</t>
  </si>
  <si>
    <t>x</t>
  </si>
  <si>
    <t>0-255</t>
  </si>
  <si>
    <t>X.X.X.1</t>
  </si>
  <si>
    <t>Convenciones</t>
  </si>
  <si>
    <t>x.x.x.255</t>
  </si>
  <si>
    <t>Broatcast</t>
  </si>
  <si>
    <t>X.X.X.2-10</t>
  </si>
  <si>
    <t>Computadoras y terminales</t>
  </si>
  <si>
    <t>DNS primario</t>
  </si>
  <si>
    <t>DNS secundario</t>
  </si>
  <si>
    <t>Tecnologia de Red</t>
  </si>
  <si>
    <t>Gateway/Puerta de enlace</t>
  </si>
  <si>
    <t>Actividades de Control: Seguridad</t>
  </si>
  <si>
    <t>X.X.X.11-250</t>
  </si>
  <si>
    <t>Farmacia 1</t>
  </si>
  <si>
    <t>Farmacia 2</t>
  </si>
  <si>
    <t>Datacenter</t>
  </si>
  <si>
    <t>192.168.0.X</t>
  </si>
  <si>
    <t>192.168.1.X</t>
  </si>
  <si>
    <t>255.255.255.0</t>
  </si>
  <si>
    <t>Pc1</t>
  </si>
  <si>
    <t>Pc2</t>
  </si>
  <si>
    <t>Pc3</t>
  </si>
  <si>
    <t>Pc4</t>
  </si>
  <si>
    <t>computador</t>
  </si>
  <si>
    <t>192.168.0.11</t>
  </si>
  <si>
    <t>192.168.0.12</t>
  </si>
  <si>
    <t>192.168.0.13</t>
  </si>
  <si>
    <t>192.168.0.14</t>
  </si>
  <si>
    <t>RT1</t>
  </si>
  <si>
    <t>Router</t>
  </si>
  <si>
    <t>192.168.0.1</t>
  </si>
  <si>
    <t>10.0.0.251</t>
  </si>
  <si>
    <t>10.0.0.252</t>
  </si>
  <si>
    <t>192.168.1.1</t>
  </si>
  <si>
    <t>192.168.100.X</t>
  </si>
  <si>
    <t>192.168.100.1</t>
  </si>
  <si>
    <t>Terminales</t>
  </si>
  <si>
    <t>comunicación</t>
  </si>
  <si>
    <t>FastEthernet</t>
  </si>
  <si>
    <t>Servidor</t>
  </si>
  <si>
    <t>192.168.100.11</t>
  </si>
  <si>
    <t>192.168.100.12</t>
  </si>
  <si>
    <t>192.168.100.13</t>
  </si>
  <si>
    <t>192.168.1.11</t>
  </si>
  <si>
    <t>192.168.1.12</t>
  </si>
  <si>
    <t>192.168.1.13</t>
  </si>
  <si>
    <t>192.168.1.14</t>
  </si>
  <si>
    <t>200.60.14.77</t>
  </si>
  <si>
    <t>192.169.0.x</t>
  </si>
  <si>
    <t>200.60.104.1</t>
  </si>
  <si>
    <t>200.59.103.4</t>
  </si>
  <si>
    <t>Farmacia 1R</t>
  </si>
  <si>
    <t>Farmacia 2R</t>
  </si>
  <si>
    <t>Serial1</t>
  </si>
  <si>
    <t>10.10.10.2</t>
  </si>
  <si>
    <t>PC1</t>
  </si>
  <si>
    <t>Computador</t>
  </si>
  <si>
    <t>Usuarios potenciales</t>
  </si>
  <si>
    <t>usuarios</t>
  </si>
  <si>
    <t>Transaccion</t>
  </si>
  <si>
    <t>Kb</t>
  </si>
  <si>
    <t>Usuarios concurrentes</t>
  </si>
  <si>
    <t>Ancho de banda</t>
  </si>
  <si>
    <t>Mb</t>
  </si>
  <si>
    <t>Almacenamiento</t>
  </si>
  <si>
    <t>Diario</t>
  </si>
  <si>
    <t>Anual</t>
  </si>
  <si>
    <t>GB</t>
  </si>
  <si>
    <t>TB</t>
  </si>
  <si>
    <t>Base de Datos</t>
  </si>
  <si>
    <t>Aplicacion/Presentación</t>
  </si>
  <si>
    <t>RAM</t>
  </si>
  <si>
    <t>Farmacia: Esta tabla almacena los datos de las farmacias, como el nombre, la dirección, el teléfono y la ubicación.</t>
  </si>
  <si>
    <t>Campo</t>
  </si>
  <si>
    <t>Descripción</t>
  </si>
  <si>
    <t>ID_Farmacia</t>
  </si>
  <si>
    <t>int</t>
  </si>
  <si>
    <t>Clave primaria</t>
  </si>
  <si>
    <t>nombre</t>
  </si>
  <si>
    <t>varchar(255)</t>
  </si>
  <si>
    <t>Nombre de la farmacia</t>
  </si>
  <si>
    <t>dirección</t>
  </si>
  <si>
    <t>Dirección de la farmacia</t>
  </si>
  <si>
    <t>teléfono</t>
  </si>
  <si>
    <t>varchar(10)</t>
  </si>
  <si>
    <t>Teléfono de la farmacia</t>
  </si>
  <si>
    <t>ubicación</t>
  </si>
  <si>
    <t>Ubicación de la farmacia</t>
  </si>
  <si>
    <t>Medicamento: Esta tabla almacena los datos de los medicamentos, como el nombre, el código, la descripción, el precio y la fecha de caducidad.</t>
  </si>
  <si>
    <t>ID_Medicamento</t>
  </si>
  <si>
    <t>Nombre del medicamento</t>
  </si>
  <si>
    <t>código</t>
  </si>
  <si>
    <t>Código del medicamento</t>
  </si>
  <si>
    <t>descripción</t>
  </si>
  <si>
    <t>Descripción del medicamento</t>
  </si>
  <si>
    <t>precio</t>
  </si>
  <si>
    <t>float</t>
  </si>
  <si>
    <t>Precio del medicamento</t>
  </si>
  <si>
    <t>fecha_caducidad</t>
  </si>
  <si>
    <t>date</t>
  </si>
  <si>
    <t>Fecha de caducidad del medicamento</t>
  </si>
  <si>
    <t>Stock: Esta tabla almacena el stock de medicamentos en cada farmacia.</t>
  </si>
  <si>
    <t>ID_Stock</t>
  </si>
  <si>
    <t>Clave foránea a la tabla Farmacia</t>
  </si>
  <si>
    <t>Clave foránea a la tabla Medicamento</t>
  </si>
  <si>
    <t>cantidad</t>
  </si>
  <si>
    <t>Cantidad de medicamentos en stock</t>
  </si>
  <si>
    <t>Servidor - Marca DELL</t>
  </si>
  <si>
    <t>Smart Selection PowerEdge R250 Servidor Rack Plus</t>
  </si>
  <si>
    <t>Gabinete - Marca DELL</t>
  </si>
  <si>
    <t>APC NetShelter WX</t>
  </si>
  <si>
    <t>- Unidades Rack: 13U</t>
  </si>
  <si>
    <t>192.168.101.x</t>
  </si>
  <si>
    <t>192.168.101.1</t>
  </si>
  <si>
    <t>contencion</t>
  </si>
  <si>
    <t>servidor</t>
  </si>
  <si>
    <t>192.168.101.11</t>
  </si>
  <si>
    <t>192.168.101.12</t>
  </si>
  <si>
    <t>192.168.101.13</t>
  </si>
  <si>
    <t>Server Datos</t>
  </si>
  <si>
    <t>Server-Apli-Presen</t>
  </si>
  <si>
    <t>Backup-Servi-Datos</t>
  </si>
  <si>
    <t>Backup-Servi-Apli-presen</t>
  </si>
  <si>
    <t>Windows Server 2022 Standar Edition</t>
  </si>
  <si>
    <t>MySql Enterprise Edition</t>
  </si>
  <si>
    <t>Apache 2.4</t>
  </si>
  <si>
    <t>Procesador Intel® Xeon® E-2378G</t>
  </si>
  <si>
    <t>Almacenamiento: 2 TB - RAID 1</t>
  </si>
  <si>
    <t>RAM: 16 GB</t>
  </si>
  <si>
    <t>Rack: 1U</t>
  </si>
  <si>
    <t>192.169.0.1</t>
  </si>
  <si>
    <t>192.169.0.2</t>
  </si>
  <si>
    <t>capa de datos</t>
  </si>
  <si>
    <t>Procesador Intel® Pentium G6405T</t>
  </si>
  <si>
    <t>Almacenamiento: 1 TB</t>
  </si>
  <si>
    <t>capa de apli/pres</t>
  </si>
  <si>
    <t>RAM: 8 GB</t>
  </si>
  <si>
    <t>Smart Selection PowerEdge R450 Rack Server Plus</t>
  </si>
  <si>
    <t>Procesador Intel® Xeon® Silver 4310 2.1GHz</t>
  </si>
  <si>
    <t>Almacenamiento: 1.92 TB - RAID 1</t>
  </si>
  <si>
    <t>Smart Selection PowerEdge R250 Rack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</si>
</sst>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scheme val="minor"/>
    </font>
    <font>
      <sz val="10"/>
      <name val="Arial"/>
    </font>
    <font>
      <sz val="10"/>
      <color rgb="FF000000"/>
      <name val="Arial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/>
    <xf numFmtId="0" fontId="4" fillId="0" borderId="4" xfId="0" applyFont="1" applyBorder="1"/>
    <xf numFmtId="1" fontId="4" fillId="3" borderId="4" xfId="0" applyNumberFormat="1" applyFont="1" applyFill="1" applyBorder="1"/>
    <xf numFmtId="0" fontId="4" fillId="3" borderId="4" xfId="0" applyFont="1" applyFill="1" applyBorder="1"/>
    <xf numFmtId="0" fontId="4" fillId="0" borderId="0" xfId="0" applyFont="1"/>
    <xf numFmtId="0" fontId="4" fillId="0" borderId="9" xfId="0" applyFont="1" applyBorder="1"/>
    <xf numFmtId="0" fontId="6" fillId="4" borderId="9" xfId="0" applyFont="1" applyFill="1" applyBorder="1" applyAlignment="1">
      <alignment horizontal="left"/>
    </xf>
    <xf numFmtId="0" fontId="4" fillId="0" borderId="3" xfId="0" applyFont="1" applyBorder="1"/>
    <xf numFmtId="0" fontId="7" fillId="5" borderId="0" xfId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3" xfId="0" applyFont="1" applyBorder="1"/>
    <xf numFmtId="0" fontId="4" fillId="0" borderId="7" xfId="0" applyFont="1" applyBorder="1" applyAlignment="1">
      <alignment horizontal="center"/>
    </xf>
    <xf numFmtId="0" fontId="5" fillId="0" borderId="8" xfId="0" applyFon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zoomScale="190" zoomScaleNormal="190" workbookViewId="0">
      <selection activeCell="B6" sqref="B6"/>
    </sheetView>
  </sheetViews>
  <sheetFormatPr baseColWidth="10" defaultRowHeight="15" x14ac:dyDescent="0.25"/>
  <cols>
    <col min="1" max="1" width="2.7109375" customWidth="1"/>
    <col min="2" max="2" width="13.140625" bestFit="1" customWidth="1"/>
    <col min="3" max="3" width="28.85546875" bestFit="1" customWidth="1"/>
  </cols>
  <sheetData>
    <row r="2" spans="2:3" x14ac:dyDescent="0.25">
      <c r="B2" s="3" t="s">
        <v>12</v>
      </c>
    </row>
    <row r="3" spans="2:3" x14ac:dyDescent="0.25">
      <c r="B3" s="1" t="s">
        <v>11</v>
      </c>
      <c r="C3" s="1" t="s">
        <v>20</v>
      </c>
    </row>
    <row r="4" spans="2:3" x14ac:dyDescent="0.25">
      <c r="B4" s="1" t="s">
        <v>13</v>
      </c>
      <c r="C4" s="1" t="s">
        <v>14</v>
      </c>
    </row>
    <row r="5" spans="2:3" x14ac:dyDescent="0.25">
      <c r="B5" s="1" t="s">
        <v>15</v>
      </c>
      <c r="C5" s="1" t="s">
        <v>21</v>
      </c>
    </row>
    <row r="6" spans="2:3" x14ac:dyDescent="0.25">
      <c r="B6" s="1" t="s">
        <v>22</v>
      </c>
      <c r="C6" s="1" t="s">
        <v>16</v>
      </c>
    </row>
    <row r="7" spans="2:3" x14ac:dyDescent="0.25">
      <c r="B7" s="1"/>
      <c r="C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"/>
  <sheetViews>
    <sheetView zoomScale="115" zoomScaleNormal="115" workbookViewId="0">
      <selection activeCell="B10" sqref="B10"/>
    </sheetView>
  </sheetViews>
  <sheetFormatPr baseColWidth="10" defaultRowHeight="15" x14ac:dyDescent="0.25"/>
  <cols>
    <col min="1" max="1" width="2.5703125" customWidth="1"/>
    <col min="2" max="2" width="21.85546875" bestFit="1" customWidth="1"/>
    <col min="3" max="3" width="14.85546875" customWidth="1"/>
    <col min="4" max="4" width="18.28515625" customWidth="1"/>
    <col min="5" max="5" width="15.85546875" customWidth="1"/>
    <col min="6" max="6" width="15.28515625" customWidth="1"/>
    <col min="7" max="7" width="14.85546875" customWidth="1"/>
  </cols>
  <sheetData>
    <row r="1" spans="2:7" x14ac:dyDescent="0.25">
      <c r="B1" s="3" t="s">
        <v>9</v>
      </c>
      <c r="C1" s="3" t="s">
        <v>10</v>
      </c>
    </row>
    <row r="3" spans="2:7" x14ac:dyDescent="0.25">
      <c r="B3" s="2" t="s">
        <v>6</v>
      </c>
      <c r="C3" s="2" t="s">
        <v>7</v>
      </c>
      <c r="D3" s="2" t="s">
        <v>3</v>
      </c>
      <c r="E3" s="2" t="s">
        <v>5</v>
      </c>
      <c r="F3" s="2" t="s">
        <v>17</v>
      </c>
      <c r="G3" s="2" t="s">
        <v>18</v>
      </c>
    </row>
    <row r="4" spans="2:7" s="5" customFormat="1" x14ac:dyDescent="0.25">
      <c r="B4" s="4" t="s">
        <v>23</v>
      </c>
      <c r="C4" s="4" t="s">
        <v>26</v>
      </c>
      <c r="D4" s="4" t="s">
        <v>28</v>
      </c>
      <c r="E4" s="4" t="s">
        <v>40</v>
      </c>
      <c r="F4" s="4" t="s">
        <v>41</v>
      </c>
      <c r="G4" s="4" t="s">
        <v>42</v>
      </c>
    </row>
    <row r="5" spans="2:7" x14ac:dyDescent="0.25">
      <c r="B5" s="1" t="s">
        <v>24</v>
      </c>
      <c r="C5" s="4" t="s">
        <v>27</v>
      </c>
      <c r="D5" s="4" t="s">
        <v>28</v>
      </c>
      <c r="E5" s="4" t="s">
        <v>43</v>
      </c>
      <c r="F5" s="4" t="s">
        <v>41</v>
      </c>
      <c r="G5" s="4" t="s">
        <v>42</v>
      </c>
    </row>
    <row r="6" spans="2:7" x14ac:dyDescent="0.25">
      <c r="B6" s="1" t="s">
        <v>25</v>
      </c>
      <c r="C6" s="4" t="s">
        <v>44</v>
      </c>
      <c r="D6" s="4" t="s">
        <v>28</v>
      </c>
      <c r="E6" s="4" t="s">
        <v>45</v>
      </c>
      <c r="F6" s="4" t="s">
        <v>41</v>
      </c>
      <c r="G6" s="4" t="s">
        <v>42</v>
      </c>
    </row>
    <row r="7" spans="2:7" x14ac:dyDescent="0.25">
      <c r="B7" s="1" t="s">
        <v>61</v>
      </c>
      <c r="C7" s="6" t="s">
        <v>58</v>
      </c>
      <c r="D7" s="4" t="s">
        <v>28</v>
      </c>
      <c r="E7" s="4" t="s">
        <v>45</v>
      </c>
      <c r="F7" s="4" t="s">
        <v>59</v>
      </c>
      <c r="G7" s="4" t="s">
        <v>59</v>
      </c>
    </row>
    <row r="8" spans="2:7" s="5" customFormat="1" x14ac:dyDescent="0.25">
      <c r="B8" s="4" t="s">
        <v>62</v>
      </c>
      <c r="C8" s="1" t="s">
        <v>58</v>
      </c>
      <c r="D8" s="4" t="s">
        <v>28</v>
      </c>
      <c r="E8" s="4" t="s">
        <v>45</v>
      </c>
      <c r="F8" s="4" t="s">
        <v>60</v>
      </c>
      <c r="G8" s="4" t="s">
        <v>60</v>
      </c>
    </row>
    <row r="9" spans="2:7" s="5" customFormat="1" x14ac:dyDescent="0.25">
      <c r="B9" s="4" t="s">
        <v>124</v>
      </c>
      <c r="C9" s="4" t="s">
        <v>122</v>
      </c>
      <c r="D9" s="4" t="s">
        <v>28</v>
      </c>
      <c r="E9" s="4" t="s">
        <v>123</v>
      </c>
      <c r="F9" s="4" t="s">
        <v>41</v>
      </c>
      <c r="G9" s="4" t="s">
        <v>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6"/>
  <sheetViews>
    <sheetView zoomScale="115" zoomScaleNormal="115" workbookViewId="0">
      <selection activeCell="E18" sqref="E18"/>
    </sheetView>
  </sheetViews>
  <sheetFormatPr baseColWidth="10" defaultRowHeight="15" x14ac:dyDescent="0.25"/>
  <cols>
    <col min="1" max="1" width="8.7109375" customWidth="1"/>
    <col min="2" max="2" width="3" bestFit="1" customWidth="1"/>
    <col min="3" max="3" width="10.28515625" bestFit="1" customWidth="1"/>
    <col min="4" max="4" width="16.42578125" bestFit="1" customWidth="1"/>
    <col min="5" max="5" width="12.85546875" bestFit="1" customWidth="1"/>
    <col min="6" max="6" width="16.42578125" bestFit="1" customWidth="1"/>
    <col min="7" max="7" width="26.28515625" customWidth="1"/>
  </cols>
  <sheetData>
    <row r="1" spans="2:8" x14ac:dyDescent="0.25">
      <c r="B1" s="21" t="s">
        <v>46</v>
      </c>
      <c r="C1" s="21"/>
    </row>
    <row r="2" spans="2:8" x14ac:dyDescent="0.25">
      <c r="B2" s="1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</row>
    <row r="3" spans="2:8" x14ac:dyDescent="0.25">
      <c r="B3" s="1">
        <v>1</v>
      </c>
      <c r="C3" s="1" t="s">
        <v>29</v>
      </c>
      <c r="D3" s="1" t="s">
        <v>33</v>
      </c>
      <c r="E3" s="4" t="s">
        <v>34</v>
      </c>
      <c r="F3" s="1" t="s">
        <v>28</v>
      </c>
      <c r="G3" s="4" t="s">
        <v>40</v>
      </c>
      <c r="H3" s="4" t="s">
        <v>41</v>
      </c>
    </row>
    <row r="4" spans="2:8" x14ac:dyDescent="0.25">
      <c r="B4" s="1">
        <v>2</v>
      </c>
      <c r="C4" s="1" t="s">
        <v>30</v>
      </c>
      <c r="D4" s="1" t="s">
        <v>33</v>
      </c>
      <c r="E4" s="4" t="s">
        <v>35</v>
      </c>
      <c r="F4" s="1" t="s">
        <v>28</v>
      </c>
      <c r="G4" s="4" t="s">
        <v>40</v>
      </c>
      <c r="H4" s="4" t="s">
        <v>41</v>
      </c>
    </row>
    <row r="5" spans="2:8" x14ac:dyDescent="0.25">
      <c r="B5" s="1">
        <v>3</v>
      </c>
      <c r="C5" s="1" t="s">
        <v>31</v>
      </c>
      <c r="D5" s="1" t="s">
        <v>33</v>
      </c>
      <c r="E5" s="4" t="s">
        <v>36</v>
      </c>
      <c r="F5" s="1" t="s">
        <v>28</v>
      </c>
      <c r="G5" s="4" t="s">
        <v>40</v>
      </c>
      <c r="H5" s="4" t="s">
        <v>41</v>
      </c>
    </row>
    <row r="6" spans="2:8" x14ac:dyDescent="0.25">
      <c r="B6" s="1">
        <v>4</v>
      </c>
      <c r="C6" s="1" t="s">
        <v>32</v>
      </c>
      <c r="D6" s="1" t="s">
        <v>33</v>
      </c>
      <c r="E6" s="4" t="s">
        <v>37</v>
      </c>
      <c r="F6" s="1" t="s">
        <v>28</v>
      </c>
      <c r="G6" s="4" t="s">
        <v>40</v>
      </c>
      <c r="H6" s="4" t="s">
        <v>41</v>
      </c>
    </row>
    <row r="13" spans="2:8" x14ac:dyDescent="0.25">
      <c r="B13" s="21" t="s">
        <v>47</v>
      </c>
      <c r="C13" s="21"/>
    </row>
    <row r="14" spans="2:8" x14ac:dyDescent="0.25">
      <c r="B14" s="1" t="s">
        <v>8</v>
      </c>
      <c r="C14" s="2" t="s">
        <v>0</v>
      </c>
      <c r="D14" s="2" t="s">
        <v>1</v>
      </c>
      <c r="E14" s="2" t="s">
        <v>2</v>
      </c>
      <c r="F14" s="2" t="s">
        <v>3</v>
      </c>
      <c r="G14" s="2" t="s">
        <v>19</v>
      </c>
    </row>
    <row r="15" spans="2:8" x14ac:dyDescent="0.25">
      <c r="B15" s="1">
        <v>1</v>
      </c>
      <c r="C15" s="1" t="s">
        <v>38</v>
      </c>
      <c r="D15" s="1" t="s">
        <v>39</v>
      </c>
      <c r="E15" s="1" t="s">
        <v>40</v>
      </c>
      <c r="F15" s="4" t="s">
        <v>28</v>
      </c>
      <c r="G15" s="1" t="s">
        <v>48</v>
      </c>
    </row>
    <row r="16" spans="2:8" x14ac:dyDescent="0.25">
      <c r="B16" s="1">
        <v>3</v>
      </c>
      <c r="C16" s="1" t="s">
        <v>38</v>
      </c>
      <c r="D16" s="1" t="s">
        <v>39</v>
      </c>
      <c r="E16" s="1" t="s">
        <v>140</v>
      </c>
      <c r="F16" s="1" t="s">
        <v>28</v>
      </c>
      <c r="G16" s="1" t="s">
        <v>63</v>
      </c>
    </row>
  </sheetData>
  <mergeCells count="2">
    <mergeCell ref="B1:C1"/>
    <mergeCell ref="B13:C1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D1ED-D4C2-4305-80CB-5D6E7FCBBD8A}">
  <dimension ref="B1:H16"/>
  <sheetViews>
    <sheetView zoomScale="115" zoomScaleNormal="115" workbookViewId="0">
      <selection activeCell="E20" sqref="E20"/>
    </sheetView>
  </sheetViews>
  <sheetFormatPr baseColWidth="10" defaultRowHeight="15" x14ac:dyDescent="0.25"/>
  <cols>
    <col min="4" max="5" width="14.7109375" customWidth="1"/>
    <col min="6" max="6" width="21.28515625" customWidth="1"/>
    <col min="7" max="7" width="25.85546875" customWidth="1"/>
  </cols>
  <sheetData>
    <row r="1" spans="2:8" x14ac:dyDescent="0.25">
      <c r="B1" s="21" t="s">
        <v>46</v>
      </c>
      <c r="C1" s="21"/>
    </row>
    <row r="2" spans="2:8" x14ac:dyDescent="0.25">
      <c r="B2" s="1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</row>
    <row r="3" spans="2:8" x14ac:dyDescent="0.25">
      <c r="B3" s="1">
        <v>1</v>
      </c>
      <c r="C3" s="1" t="s">
        <v>29</v>
      </c>
      <c r="D3" s="1" t="s">
        <v>33</v>
      </c>
      <c r="E3" s="4" t="s">
        <v>53</v>
      </c>
      <c r="F3" s="4" t="s">
        <v>28</v>
      </c>
      <c r="G3" s="4" t="s">
        <v>43</v>
      </c>
      <c r="H3" s="4" t="s">
        <v>41</v>
      </c>
    </row>
    <row r="4" spans="2:8" x14ac:dyDescent="0.25">
      <c r="B4" s="1">
        <v>2</v>
      </c>
      <c r="C4" s="1" t="s">
        <v>30</v>
      </c>
      <c r="D4" s="1" t="s">
        <v>33</v>
      </c>
      <c r="E4" s="4" t="s">
        <v>54</v>
      </c>
      <c r="F4" s="1" t="s">
        <v>28</v>
      </c>
      <c r="G4" s="4" t="s">
        <v>43</v>
      </c>
      <c r="H4" s="4" t="s">
        <v>41</v>
      </c>
    </row>
    <row r="5" spans="2:8" x14ac:dyDescent="0.25">
      <c r="B5" s="1">
        <v>3</v>
      </c>
      <c r="C5" s="1" t="s">
        <v>31</v>
      </c>
      <c r="D5" s="1" t="s">
        <v>33</v>
      </c>
      <c r="E5" s="4" t="s">
        <v>55</v>
      </c>
      <c r="F5" s="1" t="s">
        <v>28</v>
      </c>
      <c r="G5" s="4" t="s">
        <v>43</v>
      </c>
      <c r="H5" s="4" t="s">
        <v>41</v>
      </c>
    </row>
    <row r="6" spans="2:8" x14ac:dyDescent="0.25">
      <c r="B6" s="1">
        <v>4</v>
      </c>
      <c r="C6" s="1" t="s">
        <v>32</v>
      </c>
      <c r="D6" s="1" t="s">
        <v>33</v>
      </c>
      <c r="E6" s="4" t="s">
        <v>56</v>
      </c>
      <c r="F6" s="1" t="s">
        <v>28</v>
      </c>
      <c r="G6" s="4" t="s">
        <v>43</v>
      </c>
      <c r="H6" s="4" t="s">
        <v>41</v>
      </c>
    </row>
    <row r="13" spans="2:8" x14ac:dyDescent="0.25">
      <c r="B13" s="21" t="s">
        <v>47</v>
      </c>
      <c r="C13" s="21"/>
    </row>
    <row r="14" spans="2:8" x14ac:dyDescent="0.25">
      <c r="B14" s="1" t="s">
        <v>8</v>
      </c>
      <c r="C14" s="2" t="s">
        <v>0</v>
      </c>
      <c r="D14" s="2" t="s">
        <v>1</v>
      </c>
      <c r="E14" s="2" t="s">
        <v>2</v>
      </c>
      <c r="F14" s="2" t="s">
        <v>3</v>
      </c>
      <c r="G14" s="2" t="s">
        <v>19</v>
      </c>
    </row>
    <row r="15" spans="2:8" x14ac:dyDescent="0.25">
      <c r="B15" s="1">
        <v>1</v>
      </c>
      <c r="C15" s="1" t="s">
        <v>38</v>
      </c>
      <c r="D15" s="1" t="s">
        <v>39</v>
      </c>
      <c r="E15" s="1" t="s">
        <v>43</v>
      </c>
      <c r="F15" s="4" t="s">
        <v>28</v>
      </c>
      <c r="G15" s="1" t="s">
        <v>48</v>
      </c>
    </row>
    <row r="16" spans="2:8" x14ac:dyDescent="0.25">
      <c r="B16" s="1">
        <v>3</v>
      </c>
      <c r="C16" s="1" t="s">
        <v>38</v>
      </c>
      <c r="D16" s="1" t="s">
        <v>39</v>
      </c>
      <c r="E16" s="1" t="s">
        <v>141</v>
      </c>
      <c r="F16" s="1" t="s">
        <v>28</v>
      </c>
      <c r="G16" s="1" t="s">
        <v>63</v>
      </c>
    </row>
  </sheetData>
  <mergeCells count="2">
    <mergeCell ref="B1:C1"/>
    <mergeCell ref="B13:C1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7"/>
  <sheetViews>
    <sheetView zoomScale="130" zoomScaleNormal="130" workbookViewId="0">
      <selection activeCell="H16" sqref="H16"/>
    </sheetView>
  </sheetViews>
  <sheetFormatPr baseColWidth="10" defaultRowHeight="15" x14ac:dyDescent="0.25"/>
  <cols>
    <col min="2" max="2" width="3" bestFit="1" customWidth="1"/>
    <col min="3" max="3" width="17.42578125" customWidth="1"/>
    <col min="5" max="5" width="14.42578125" customWidth="1"/>
    <col min="6" max="6" width="16.42578125" bestFit="1" customWidth="1"/>
    <col min="7" max="7" width="24.7109375" bestFit="1" customWidth="1"/>
    <col min="8" max="8" width="17" customWidth="1"/>
    <col min="10" max="10" width="33" customWidth="1"/>
    <col min="11" max="11" width="43.28515625" customWidth="1"/>
    <col min="12" max="12" width="37.7109375" customWidth="1"/>
  </cols>
  <sheetData>
    <row r="1" spans="2:11" x14ac:dyDescent="0.25">
      <c r="B1" s="21" t="s">
        <v>46</v>
      </c>
      <c r="C1" s="21"/>
    </row>
    <row r="2" spans="2:11" ht="15.6" customHeight="1" x14ac:dyDescent="0.25">
      <c r="B2" s="1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</row>
    <row r="3" spans="2:11" x14ac:dyDescent="0.25">
      <c r="B3" s="1">
        <v>1</v>
      </c>
      <c r="C3" s="1" t="s">
        <v>65</v>
      </c>
      <c r="D3" s="1" t="s">
        <v>66</v>
      </c>
      <c r="E3" s="4" t="s">
        <v>50</v>
      </c>
      <c r="F3" s="1" t="s">
        <v>28</v>
      </c>
      <c r="G3" s="1" t="s">
        <v>45</v>
      </c>
      <c r="H3" s="4" t="s">
        <v>41</v>
      </c>
    </row>
    <row r="4" spans="2:11" x14ac:dyDescent="0.25">
      <c r="B4" s="1">
        <v>2</v>
      </c>
      <c r="C4" s="1" t="s">
        <v>129</v>
      </c>
      <c r="D4" s="1" t="s">
        <v>49</v>
      </c>
      <c r="E4" s="4" t="s">
        <v>51</v>
      </c>
      <c r="F4" s="1" t="s">
        <v>28</v>
      </c>
      <c r="G4" s="1" t="s">
        <v>45</v>
      </c>
      <c r="H4" s="4" t="s">
        <v>41</v>
      </c>
    </row>
    <row r="5" spans="2:11" x14ac:dyDescent="0.25">
      <c r="B5" s="1">
        <v>3</v>
      </c>
      <c r="C5" s="1" t="s">
        <v>130</v>
      </c>
      <c r="D5" s="1" t="s">
        <v>49</v>
      </c>
      <c r="E5" s="4" t="s">
        <v>52</v>
      </c>
      <c r="F5" s="1" t="s">
        <v>28</v>
      </c>
      <c r="G5" s="1" t="s">
        <v>45</v>
      </c>
      <c r="H5" s="4" t="s">
        <v>41</v>
      </c>
    </row>
    <row r="6" spans="2:11" x14ac:dyDescent="0.25">
      <c r="E6" s="5"/>
      <c r="H6" s="5"/>
    </row>
    <row r="10" spans="2:11" x14ac:dyDescent="0.25">
      <c r="B10" s="21" t="s">
        <v>47</v>
      </c>
      <c r="C10" s="21"/>
    </row>
    <row r="11" spans="2:11" x14ac:dyDescent="0.25">
      <c r="B11" s="1" t="s">
        <v>8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5</v>
      </c>
      <c r="H11" s="2" t="s">
        <v>19</v>
      </c>
    </row>
    <row r="12" spans="2:11" x14ac:dyDescent="0.25">
      <c r="B12" s="1">
        <v>1</v>
      </c>
      <c r="C12" s="1" t="s">
        <v>38</v>
      </c>
      <c r="D12" s="1" t="s">
        <v>39</v>
      </c>
      <c r="E12" s="1" t="s">
        <v>45</v>
      </c>
      <c r="F12" s="1" t="s">
        <v>28</v>
      </c>
      <c r="G12" s="1" t="s">
        <v>57</v>
      </c>
      <c r="H12" s="1" t="s">
        <v>48</v>
      </c>
    </row>
    <row r="13" spans="2:11" x14ac:dyDescent="0.25">
      <c r="B13" s="1">
        <v>2</v>
      </c>
      <c r="C13" s="1" t="s">
        <v>38</v>
      </c>
      <c r="D13" s="1" t="s">
        <v>39</v>
      </c>
      <c r="E13" s="1" t="s">
        <v>64</v>
      </c>
      <c r="F13" s="1" t="s">
        <v>28</v>
      </c>
      <c r="G13" s="1" t="s">
        <v>57</v>
      </c>
      <c r="H13" s="4" t="s">
        <v>63</v>
      </c>
      <c r="J13" s="10"/>
      <c r="K13" s="10"/>
    </row>
    <row r="14" spans="2:11" x14ac:dyDescent="0.25">
      <c r="B14" s="1"/>
      <c r="C14" s="1"/>
      <c r="D14" s="1"/>
      <c r="E14" s="4"/>
      <c r="F14" s="1"/>
      <c r="G14" s="1"/>
      <c r="H14" s="1"/>
      <c r="J14" s="10"/>
      <c r="K14" s="10"/>
    </row>
    <row r="15" spans="2:11" ht="21" customHeight="1" x14ac:dyDescent="0.25">
      <c r="J15" s="10"/>
      <c r="K15" s="10"/>
    </row>
    <row r="16" spans="2:11" x14ac:dyDescent="0.25">
      <c r="J16" s="10"/>
      <c r="K16" s="10"/>
    </row>
    <row r="17" spans="10:11" x14ac:dyDescent="0.25">
      <c r="J17" s="10"/>
      <c r="K17" s="10"/>
    </row>
  </sheetData>
  <mergeCells count="2">
    <mergeCell ref="B1:C1"/>
    <mergeCell ref="B10:C1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56F9-2F30-432B-BA09-C913E98BA91F}">
  <dimension ref="A1:H14"/>
  <sheetViews>
    <sheetView workbookViewId="0">
      <selection activeCell="F27" sqref="F27"/>
    </sheetView>
  </sheetViews>
  <sheetFormatPr baseColWidth="10" defaultRowHeight="15" x14ac:dyDescent="0.25"/>
  <cols>
    <col min="3" max="3" width="25.7109375" customWidth="1"/>
    <col min="4" max="4" width="17.28515625" customWidth="1"/>
    <col min="5" max="5" width="19.85546875" customWidth="1"/>
    <col min="6" max="6" width="21" customWidth="1"/>
    <col min="7" max="7" width="27.28515625" customWidth="1"/>
    <col min="8" max="8" width="17.85546875" customWidth="1"/>
  </cols>
  <sheetData>
    <row r="1" spans="1:8" x14ac:dyDescent="0.25">
      <c r="B1" s="21" t="s">
        <v>46</v>
      </c>
      <c r="C1" s="21"/>
    </row>
    <row r="2" spans="1:8" x14ac:dyDescent="0.25">
      <c r="B2" s="1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</row>
    <row r="3" spans="1:8" x14ac:dyDescent="0.25">
      <c r="B3" s="1">
        <v>1</v>
      </c>
      <c r="C3" s="1" t="s">
        <v>65</v>
      </c>
      <c r="D3" s="1" t="s">
        <v>66</v>
      </c>
      <c r="E3" s="4" t="s">
        <v>126</v>
      </c>
      <c r="F3" s="1" t="s">
        <v>28</v>
      </c>
      <c r="G3" s="1" t="s">
        <v>123</v>
      </c>
      <c r="H3" s="4" t="s">
        <v>41</v>
      </c>
    </row>
    <row r="4" spans="1:8" x14ac:dyDescent="0.25">
      <c r="B4" s="1">
        <v>2</v>
      </c>
      <c r="C4" s="1" t="s">
        <v>131</v>
      </c>
      <c r="D4" s="1" t="s">
        <v>125</v>
      </c>
      <c r="E4" s="1" t="s">
        <v>127</v>
      </c>
      <c r="F4" s="1" t="s">
        <v>28</v>
      </c>
      <c r="G4" s="1" t="s">
        <v>123</v>
      </c>
      <c r="H4" s="1" t="s">
        <v>41</v>
      </c>
    </row>
    <row r="5" spans="1:8" x14ac:dyDescent="0.25">
      <c r="B5" s="1">
        <v>3</v>
      </c>
      <c r="C5" s="1" t="s">
        <v>132</v>
      </c>
      <c r="D5" s="1" t="s">
        <v>125</v>
      </c>
      <c r="E5" s="1" t="s">
        <v>128</v>
      </c>
      <c r="F5" s="1" t="s">
        <v>28</v>
      </c>
      <c r="G5" s="1" t="s">
        <v>123</v>
      </c>
      <c r="H5" s="1" t="s">
        <v>41</v>
      </c>
    </row>
    <row r="10" spans="1:8" x14ac:dyDescent="0.25">
      <c r="A10" s="22"/>
      <c r="B10" s="22"/>
    </row>
    <row r="11" spans="1:8" x14ac:dyDescent="0.25">
      <c r="B11" s="3"/>
      <c r="C11" s="3"/>
      <c r="D11" s="3"/>
      <c r="E11" s="3"/>
      <c r="F11" s="3"/>
      <c r="G11" s="3"/>
    </row>
    <row r="13" spans="1:8" x14ac:dyDescent="0.25">
      <c r="G13" s="5"/>
    </row>
    <row r="14" spans="1:8" x14ac:dyDescent="0.25">
      <c r="D14" s="5"/>
    </row>
  </sheetData>
  <mergeCells count="2">
    <mergeCell ref="B1:C1"/>
    <mergeCell ref="A10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BAEC-E404-4D05-B4BF-D2A382DA862F}">
  <dimension ref="A2:O58"/>
  <sheetViews>
    <sheetView tabSelected="1" workbookViewId="0">
      <selection activeCell="P1" sqref="P1"/>
    </sheetView>
  </sheetViews>
  <sheetFormatPr baseColWidth="10" defaultRowHeight="15" x14ac:dyDescent="0.25"/>
  <cols>
    <col min="1" max="1" width="14.42578125" customWidth="1"/>
    <col min="2" max="2" width="14.5703125" customWidth="1"/>
    <col min="3" max="3" width="16.7109375" customWidth="1"/>
    <col min="4" max="4" width="13.5703125" customWidth="1"/>
    <col min="5" max="5" width="22" customWidth="1"/>
    <col min="7" max="7" width="11.42578125" style="7"/>
    <col min="9" max="9" width="18.42578125" customWidth="1"/>
    <col min="10" max="10" width="49.140625" customWidth="1"/>
    <col min="11" max="11" width="12.85546875" customWidth="1"/>
  </cols>
  <sheetData>
    <row r="2" spans="5:15" ht="15.75" thickBot="1" x14ac:dyDescent="0.3">
      <c r="J2" s="20" t="s">
        <v>142</v>
      </c>
    </row>
    <row r="3" spans="5:15" ht="14.25" customHeight="1" thickBot="1" x14ac:dyDescent="0.3">
      <c r="J3" s="17" t="s">
        <v>117</v>
      </c>
      <c r="K3" s="17" t="s">
        <v>115</v>
      </c>
    </row>
    <row r="4" spans="5:15" ht="18" customHeight="1" thickBot="1" x14ac:dyDescent="0.3">
      <c r="E4" s="11" t="s">
        <v>67</v>
      </c>
      <c r="F4" s="12">
        <v>1647174</v>
      </c>
      <c r="G4" s="11" t="s">
        <v>68</v>
      </c>
      <c r="J4" s="18" t="s">
        <v>147</v>
      </c>
      <c r="K4" s="17">
        <v>1</v>
      </c>
    </row>
    <row r="5" spans="5:15" x14ac:dyDescent="0.25">
      <c r="E5" s="11" t="s">
        <v>69</v>
      </c>
      <c r="F5" s="13">
        <v>1</v>
      </c>
      <c r="G5" s="11" t="s">
        <v>70</v>
      </c>
      <c r="J5" s="13" t="s">
        <v>148</v>
      </c>
    </row>
    <row r="6" spans="5:15" x14ac:dyDescent="0.25">
      <c r="G6"/>
      <c r="J6" s="13" t="s">
        <v>149</v>
      </c>
    </row>
    <row r="7" spans="5:15" x14ac:dyDescent="0.25">
      <c r="E7" s="11" t="s">
        <v>71</v>
      </c>
      <c r="F7" s="12">
        <f>F4*0.03</f>
        <v>49415.22</v>
      </c>
      <c r="G7" s="11" t="s">
        <v>68</v>
      </c>
      <c r="J7" s="13" t="s">
        <v>138</v>
      </c>
    </row>
    <row r="8" spans="5:15" x14ac:dyDescent="0.25">
      <c r="E8" s="11" t="s">
        <v>72</v>
      </c>
      <c r="F8" s="12">
        <f>F7*F5</f>
        <v>49415.22</v>
      </c>
      <c r="G8" s="11" t="s">
        <v>70</v>
      </c>
      <c r="J8" s="13" t="s">
        <v>139</v>
      </c>
    </row>
    <row r="9" spans="5:15" ht="15.75" thickBot="1" x14ac:dyDescent="0.3">
      <c r="F9" s="14">
        <f>F8/1024</f>
        <v>48.257050781250001</v>
      </c>
      <c r="G9" s="15" t="s">
        <v>73</v>
      </c>
    </row>
    <row r="10" spans="5:15" ht="15.75" thickBot="1" x14ac:dyDescent="0.3">
      <c r="G10"/>
      <c r="J10" s="20" t="s">
        <v>145</v>
      </c>
      <c r="N10" s="18" t="s">
        <v>118</v>
      </c>
      <c r="O10" s="17">
        <v>1</v>
      </c>
    </row>
    <row r="11" spans="5:15" ht="15.75" thickBot="1" x14ac:dyDescent="0.3">
      <c r="G11"/>
      <c r="J11" s="17" t="s">
        <v>117</v>
      </c>
      <c r="K11" s="17" t="s">
        <v>115</v>
      </c>
      <c r="N11" s="13" t="s">
        <v>136</v>
      </c>
    </row>
    <row r="12" spans="5:15" ht="15.75" thickBot="1" x14ac:dyDescent="0.3">
      <c r="E12" s="23" t="s">
        <v>74</v>
      </c>
      <c r="F12" s="13">
        <f>F4*F5</f>
        <v>1647174</v>
      </c>
      <c r="G12" s="13" t="s">
        <v>70</v>
      </c>
      <c r="J12" s="18" t="s">
        <v>150</v>
      </c>
      <c r="K12" s="17">
        <v>1</v>
      </c>
      <c r="N12" s="13" t="s">
        <v>137</v>
      </c>
    </row>
    <row r="13" spans="5:15" x14ac:dyDescent="0.25">
      <c r="E13" s="24"/>
      <c r="F13" s="12">
        <f>F12/1024</f>
        <v>1608.568359375</v>
      </c>
      <c r="G13" s="13" t="s">
        <v>73</v>
      </c>
      <c r="H13" s="13" t="s">
        <v>75</v>
      </c>
      <c r="J13" s="13" t="s">
        <v>143</v>
      </c>
      <c r="N13" s="13" t="s">
        <v>138</v>
      </c>
    </row>
    <row r="14" spans="5:15" x14ac:dyDescent="0.25">
      <c r="E14" s="24"/>
      <c r="F14" s="12">
        <f>F13*365</f>
        <v>587127.451171875</v>
      </c>
      <c r="G14" s="13" t="s">
        <v>73</v>
      </c>
      <c r="H14" s="13" t="s">
        <v>76</v>
      </c>
      <c r="J14" s="13" t="s">
        <v>144</v>
      </c>
      <c r="N14" s="13" t="s">
        <v>139</v>
      </c>
    </row>
    <row r="15" spans="5:15" x14ac:dyDescent="0.25">
      <c r="E15" s="25"/>
      <c r="F15" s="12">
        <f>F14/1024</f>
        <v>573.36665153503418</v>
      </c>
      <c r="G15" s="13" t="s">
        <v>77</v>
      </c>
      <c r="H15" s="13" t="s">
        <v>76</v>
      </c>
      <c r="J15" s="13" t="s">
        <v>146</v>
      </c>
    </row>
    <row r="16" spans="5:15" x14ac:dyDescent="0.25">
      <c r="F16" s="14">
        <f>F15/1000</f>
        <v>0.57336665153503419</v>
      </c>
      <c r="G16" s="15" t="s">
        <v>78</v>
      </c>
      <c r="H16" s="15" t="s">
        <v>76</v>
      </c>
      <c r="J16" s="13" t="s">
        <v>139</v>
      </c>
    </row>
    <row r="17" spans="5:11" ht="15.75" thickBot="1" x14ac:dyDescent="0.3">
      <c r="G17"/>
    </row>
    <row r="18" spans="5:11" ht="15.75" thickBot="1" x14ac:dyDescent="0.3">
      <c r="E18" s="23" t="s">
        <v>81</v>
      </c>
      <c r="F18" s="26" t="s">
        <v>79</v>
      </c>
      <c r="G18" s="27"/>
      <c r="J18" s="17" t="s">
        <v>119</v>
      </c>
      <c r="K18" s="17" t="s">
        <v>115</v>
      </c>
    </row>
    <row r="19" spans="5:11" ht="15.75" thickBot="1" x14ac:dyDescent="0.3">
      <c r="E19" s="24"/>
      <c r="F19" s="12">
        <f>F9</f>
        <v>48.257050781250001</v>
      </c>
      <c r="G19" s="13" t="s">
        <v>73</v>
      </c>
      <c r="J19" s="17" t="s">
        <v>120</v>
      </c>
      <c r="K19" s="17">
        <v>1</v>
      </c>
    </row>
    <row r="20" spans="5:11" x14ac:dyDescent="0.25">
      <c r="E20" s="25"/>
      <c r="F20" s="15">
        <v>16</v>
      </c>
      <c r="G20" s="15" t="s">
        <v>77</v>
      </c>
      <c r="J20" s="19" t="s">
        <v>121</v>
      </c>
    </row>
    <row r="21" spans="5:11" x14ac:dyDescent="0.25">
      <c r="G21"/>
    </row>
    <row r="22" spans="5:11" x14ac:dyDescent="0.25">
      <c r="J22" s="11" t="s">
        <v>80</v>
      </c>
    </row>
    <row r="23" spans="5:11" x14ac:dyDescent="0.25">
      <c r="E23" s="16" t="s">
        <v>133</v>
      </c>
      <c r="F23" s="16">
        <v>2</v>
      </c>
      <c r="G23" s="16" t="s">
        <v>77</v>
      </c>
      <c r="J23" s="12">
        <f>F9</f>
        <v>48.257050781250001</v>
      </c>
      <c r="K23" s="13" t="s">
        <v>73</v>
      </c>
    </row>
    <row r="24" spans="5:11" x14ac:dyDescent="0.25">
      <c r="E24" s="16" t="s">
        <v>134</v>
      </c>
      <c r="F24" s="16">
        <v>4</v>
      </c>
      <c r="G24" s="16" t="s">
        <v>77</v>
      </c>
      <c r="J24" s="15">
        <v>8</v>
      </c>
      <c r="K24" s="15" t="s">
        <v>77</v>
      </c>
    </row>
    <row r="27" spans="5:11" x14ac:dyDescent="0.25">
      <c r="I27" s="16" t="s">
        <v>133</v>
      </c>
      <c r="J27" s="16">
        <v>2</v>
      </c>
      <c r="K27" s="16" t="s">
        <v>77</v>
      </c>
    </row>
    <row r="28" spans="5:11" x14ac:dyDescent="0.25">
      <c r="I28" s="16" t="s">
        <v>135</v>
      </c>
      <c r="J28" s="16">
        <v>4</v>
      </c>
      <c r="K28" s="16" t="s">
        <v>77</v>
      </c>
    </row>
    <row r="33" spans="1:8" x14ac:dyDescent="0.25">
      <c r="A33" s="8" t="s">
        <v>82</v>
      </c>
      <c r="B33" s="9"/>
      <c r="C33" s="9"/>
      <c r="D33" s="9"/>
      <c r="E33" s="9"/>
      <c r="F33" s="9"/>
      <c r="G33" s="9"/>
      <c r="H33" s="9"/>
    </row>
    <row r="34" spans="1:8" x14ac:dyDescent="0.25">
      <c r="A34" s="9"/>
      <c r="B34" s="9"/>
      <c r="C34" s="9"/>
      <c r="D34" s="9"/>
      <c r="E34" s="9"/>
      <c r="F34" s="9"/>
      <c r="G34" s="9"/>
      <c r="H34" s="9"/>
    </row>
    <row r="35" spans="1:8" x14ac:dyDescent="0.25">
      <c r="A35" s="9"/>
      <c r="B35" s="9"/>
      <c r="C35" s="9"/>
      <c r="D35" s="9"/>
      <c r="E35" s="9"/>
      <c r="F35" s="9"/>
      <c r="G35" s="9"/>
      <c r="H35" s="9"/>
    </row>
    <row r="36" spans="1:8" x14ac:dyDescent="0.25">
      <c r="A36" s="9" t="s">
        <v>83</v>
      </c>
      <c r="B36" s="9" t="s">
        <v>1</v>
      </c>
      <c r="C36" s="9" t="s">
        <v>84</v>
      </c>
      <c r="D36" s="9"/>
      <c r="E36" s="9"/>
      <c r="F36" s="9"/>
      <c r="G36" s="9"/>
      <c r="H36" s="9"/>
    </row>
    <row r="37" spans="1:8" x14ac:dyDescent="0.25">
      <c r="A37" s="9" t="s">
        <v>85</v>
      </c>
      <c r="B37" s="9" t="s">
        <v>86</v>
      </c>
      <c r="C37" s="9" t="s">
        <v>87</v>
      </c>
      <c r="D37" s="9"/>
      <c r="E37" s="9"/>
      <c r="F37" s="9"/>
      <c r="G37" s="9"/>
      <c r="H37" s="9"/>
    </row>
    <row r="38" spans="1:8" x14ac:dyDescent="0.25">
      <c r="A38" s="9" t="s">
        <v>88</v>
      </c>
      <c r="B38" s="9" t="s">
        <v>89</v>
      </c>
      <c r="C38" s="8" t="s">
        <v>90</v>
      </c>
      <c r="D38" s="9"/>
      <c r="E38" s="9"/>
      <c r="F38" s="9"/>
      <c r="G38" s="9"/>
      <c r="H38" s="9"/>
    </row>
    <row r="39" spans="1:8" x14ac:dyDescent="0.25">
      <c r="A39" s="9" t="s">
        <v>91</v>
      </c>
      <c r="B39" s="9" t="s">
        <v>89</v>
      </c>
      <c r="C39" s="8" t="s">
        <v>92</v>
      </c>
      <c r="D39" s="9"/>
      <c r="E39" s="9"/>
      <c r="F39" s="9"/>
      <c r="G39" s="9"/>
      <c r="H39" s="9"/>
    </row>
    <row r="40" spans="1:8" x14ac:dyDescent="0.25">
      <c r="A40" s="9" t="s">
        <v>93</v>
      </c>
      <c r="B40" s="9" t="s">
        <v>94</v>
      </c>
      <c r="C40" s="8" t="s">
        <v>95</v>
      </c>
      <c r="D40" s="9"/>
      <c r="E40" s="9"/>
      <c r="F40" s="9"/>
      <c r="G40" s="9"/>
      <c r="H40" s="9"/>
    </row>
    <row r="41" spans="1:8" x14ac:dyDescent="0.25">
      <c r="A41" s="9" t="s">
        <v>96</v>
      </c>
      <c r="B41" s="9" t="s">
        <v>89</v>
      </c>
      <c r="C41" s="8" t="s">
        <v>97</v>
      </c>
      <c r="D41" s="9"/>
      <c r="E41" s="9"/>
      <c r="F41" s="9"/>
      <c r="G41" s="9"/>
      <c r="H41" s="9"/>
    </row>
    <row r="42" spans="1:8" x14ac:dyDescent="0.25">
      <c r="A42" s="9"/>
      <c r="B42" s="9"/>
      <c r="C42" s="9"/>
      <c r="D42" s="9"/>
      <c r="E42" s="9"/>
      <c r="F42" s="9"/>
      <c r="G42" s="9"/>
      <c r="H42" s="9"/>
    </row>
    <row r="43" spans="1:8" x14ac:dyDescent="0.25">
      <c r="A43" s="9"/>
      <c r="B43" s="9"/>
      <c r="C43" s="9"/>
      <c r="D43" s="9"/>
      <c r="E43" s="9"/>
      <c r="F43" s="9"/>
      <c r="G43" s="9"/>
      <c r="H43" s="9"/>
    </row>
    <row r="44" spans="1:8" x14ac:dyDescent="0.25">
      <c r="A44" s="8" t="s">
        <v>98</v>
      </c>
      <c r="B44" s="9"/>
      <c r="C44" s="9"/>
      <c r="D44" s="9"/>
      <c r="E44" s="9"/>
      <c r="F44" s="9"/>
      <c r="G44" s="9"/>
      <c r="H44" s="9"/>
    </row>
    <row r="45" spans="1:8" x14ac:dyDescent="0.25">
      <c r="A45" s="9"/>
      <c r="B45" s="9"/>
      <c r="C45" s="9"/>
      <c r="D45" s="9"/>
      <c r="E45" s="9"/>
      <c r="F45" s="9"/>
      <c r="G45" s="9"/>
      <c r="H45" s="9"/>
    </row>
    <row r="46" spans="1:8" ht="26.25" x14ac:dyDescent="0.25">
      <c r="A46" s="9" t="s">
        <v>99</v>
      </c>
      <c r="B46" s="9" t="s">
        <v>86</v>
      </c>
      <c r="C46" s="9" t="s">
        <v>87</v>
      </c>
      <c r="D46" s="9"/>
      <c r="E46" s="9"/>
      <c r="F46" s="9"/>
      <c r="G46" s="9"/>
      <c r="H46" s="9"/>
    </row>
    <row r="47" spans="1:8" x14ac:dyDescent="0.25">
      <c r="A47" s="9" t="s">
        <v>88</v>
      </c>
      <c r="B47" s="9" t="s">
        <v>89</v>
      </c>
      <c r="C47" s="8" t="s">
        <v>100</v>
      </c>
      <c r="D47" s="9"/>
      <c r="E47" s="9"/>
      <c r="F47" s="9"/>
      <c r="G47" s="9"/>
      <c r="H47" s="9"/>
    </row>
    <row r="48" spans="1:8" x14ac:dyDescent="0.25">
      <c r="A48" s="9" t="s">
        <v>101</v>
      </c>
      <c r="B48" s="9" t="s">
        <v>89</v>
      </c>
      <c r="C48" s="8" t="s">
        <v>102</v>
      </c>
      <c r="D48" s="9"/>
      <c r="E48" s="9"/>
      <c r="F48" s="9"/>
      <c r="G48" s="9"/>
      <c r="H48" s="9"/>
    </row>
    <row r="49" spans="1:8" x14ac:dyDescent="0.25">
      <c r="A49" s="9" t="s">
        <v>103</v>
      </c>
      <c r="B49" s="9" t="s">
        <v>89</v>
      </c>
      <c r="C49" s="8" t="s">
        <v>104</v>
      </c>
      <c r="D49" s="9"/>
      <c r="E49" s="9"/>
      <c r="F49" s="9"/>
      <c r="G49" s="9"/>
      <c r="H49" s="9"/>
    </row>
    <row r="50" spans="1:8" x14ac:dyDescent="0.25">
      <c r="A50" s="9" t="s">
        <v>105</v>
      </c>
      <c r="B50" s="9" t="s">
        <v>106</v>
      </c>
      <c r="C50" s="8" t="s">
        <v>107</v>
      </c>
      <c r="D50" s="9"/>
      <c r="E50" s="9"/>
      <c r="F50" s="9"/>
      <c r="G50" s="9"/>
      <c r="H50" s="9"/>
    </row>
    <row r="51" spans="1:8" ht="26.25" x14ac:dyDescent="0.25">
      <c r="A51" s="9" t="s">
        <v>108</v>
      </c>
      <c r="B51" s="9" t="s">
        <v>109</v>
      </c>
      <c r="C51" s="8" t="s">
        <v>110</v>
      </c>
      <c r="D51" s="9"/>
      <c r="E51" s="9"/>
      <c r="F51" s="9"/>
      <c r="G51" s="9"/>
      <c r="H51" s="9"/>
    </row>
    <row r="52" spans="1:8" x14ac:dyDescent="0.25">
      <c r="A52" s="9"/>
      <c r="B52" s="9"/>
      <c r="C52" s="9"/>
      <c r="D52" s="9"/>
      <c r="E52" s="9"/>
      <c r="F52" s="9"/>
      <c r="G52" s="9"/>
      <c r="H52" s="9"/>
    </row>
    <row r="53" spans="1:8" x14ac:dyDescent="0.25">
      <c r="A53" s="8" t="s">
        <v>111</v>
      </c>
      <c r="B53" s="9"/>
      <c r="C53" s="9"/>
      <c r="D53" s="9"/>
      <c r="E53" s="9"/>
      <c r="F53" s="9"/>
      <c r="G53" s="9"/>
      <c r="H53" s="9"/>
    </row>
    <row r="54" spans="1:8" x14ac:dyDescent="0.25">
      <c r="A54" s="9"/>
      <c r="B54" s="9"/>
      <c r="C54" s="9"/>
      <c r="D54" s="9"/>
      <c r="E54" s="9"/>
      <c r="F54" s="9"/>
      <c r="G54" s="9"/>
      <c r="H54" s="9"/>
    </row>
    <row r="55" spans="1:8" x14ac:dyDescent="0.25">
      <c r="A55" s="9" t="s">
        <v>112</v>
      </c>
      <c r="B55" s="9" t="s">
        <v>86</v>
      </c>
      <c r="C55" s="9" t="s">
        <v>87</v>
      </c>
      <c r="D55" s="9"/>
      <c r="E55" s="9"/>
      <c r="F55" s="9"/>
      <c r="G55" s="9"/>
      <c r="H55" s="9"/>
    </row>
    <row r="56" spans="1:8" x14ac:dyDescent="0.25">
      <c r="A56" s="9" t="s">
        <v>85</v>
      </c>
      <c r="B56" s="9" t="s">
        <v>86</v>
      </c>
      <c r="C56" s="8" t="s">
        <v>113</v>
      </c>
      <c r="D56" s="9"/>
      <c r="E56" s="9"/>
      <c r="F56" s="9"/>
      <c r="G56" s="9"/>
      <c r="H56" s="9"/>
    </row>
    <row r="57" spans="1:8" ht="26.25" x14ac:dyDescent="0.25">
      <c r="A57" s="9" t="s">
        <v>99</v>
      </c>
      <c r="B57" s="9" t="s">
        <v>86</v>
      </c>
      <c r="C57" s="8" t="s">
        <v>114</v>
      </c>
      <c r="D57" s="9"/>
      <c r="E57" s="9"/>
      <c r="F57" s="9"/>
      <c r="G57" s="9"/>
      <c r="H57" s="9"/>
    </row>
    <row r="58" spans="1:8" x14ac:dyDescent="0.25">
      <c r="A58" s="9" t="s">
        <v>115</v>
      </c>
      <c r="B58" s="9" t="s">
        <v>86</v>
      </c>
      <c r="C58" s="8" t="s">
        <v>116</v>
      </c>
      <c r="D58" s="9"/>
      <c r="E58" s="9"/>
      <c r="F58" s="9"/>
      <c r="G58" s="9"/>
      <c r="H58" s="9"/>
    </row>
  </sheetData>
  <mergeCells count="3">
    <mergeCell ref="E12:E15"/>
    <mergeCell ref="F18:G18"/>
    <mergeCell ref="E18:E2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Covenciones</vt:lpstr>
      <vt:lpstr>Listado General</vt:lpstr>
      <vt:lpstr>Farmacia 1</vt:lpstr>
      <vt:lpstr>Farmacia 2</vt:lpstr>
      <vt:lpstr>DC</vt:lpstr>
      <vt:lpstr>Contingencia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Salas</dc:creator>
  <cp:lastModifiedBy>Propietario</cp:lastModifiedBy>
  <dcterms:created xsi:type="dcterms:W3CDTF">2023-09-09T13:01:01Z</dcterms:created>
  <dcterms:modified xsi:type="dcterms:W3CDTF">2023-11-15T20:36:37Z</dcterms:modified>
</cp:coreProperties>
</file>