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ere\OneDrive\Documenti\"/>
    </mc:Choice>
  </mc:AlternateContent>
  <xr:revisionPtr revIDLastSave="0" documentId="8_{5FA30B27-E1C7-4BBE-9450-BADE6A6D1936}" xr6:coauthVersionLast="47" xr6:coauthVersionMax="47" xr10:uidLastSave="{00000000-0000-0000-0000-000000000000}"/>
  <bookViews>
    <workbookView xWindow="-110" yWindow="-110" windowWidth="25820" windowHeight="13900" xr2:uid="{89A8EEA2-CFE7-49A5-9142-6CEF0FEC9EE1}"/>
  </bookViews>
  <sheets>
    <sheet name="Group Phase" sheetId="1" r:id="rId1"/>
    <sheet name="Knockout Ph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60" i="1" l="1" a="1"/>
  <c r="CH60" i="1" s="1"/>
  <c r="CG60" i="1" a="1"/>
  <c r="CG60" i="1" s="1"/>
  <c r="CH59" i="1" a="1"/>
  <c r="CH59" i="1" s="1"/>
  <c r="CG59" i="1" a="1"/>
  <c r="CG59" i="1" s="1"/>
  <c r="CH58" i="1" a="1"/>
  <c r="CH58" i="1" s="1"/>
  <c r="CG58" i="1" a="1"/>
  <c r="CG58" i="1" s="1"/>
  <c r="CH57" i="1" a="1"/>
  <c r="CH57" i="1" s="1"/>
  <c r="CG57" i="1" a="1"/>
  <c r="CG57" i="1" s="1"/>
  <c r="CH56" i="1" a="1"/>
  <c r="CH56" i="1" s="1"/>
  <c r="CG56" i="1" a="1"/>
  <c r="CG56" i="1" s="1"/>
  <c r="CH55" i="1" a="1"/>
  <c r="CH55" i="1" s="1"/>
  <c r="CG55" i="1" a="1"/>
  <c r="CG55" i="1" s="1"/>
  <c r="CH54" i="1" a="1"/>
  <c r="CH54" i="1" s="1"/>
  <c r="CG54" i="1" a="1"/>
  <c r="CG54" i="1" s="1"/>
  <c r="CH53" i="1" a="1"/>
  <c r="CH53" i="1" s="1"/>
  <c r="CG53" i="1" a="1"/>
  <c r="CG53" i="1" s="1"/>
  <c r="CH52" i="1" a="1"/>
  <c r="CH52" i="1" s="1"/>
  <c r="CG52" i="1" a="1"/>
  <c r="CG52" i="1" s="1"/>
  <c r="CH51" i="1" a="1"/>
  <c r="CH51" i="1" s="1"/>
  <c r="CG51" i="1" a="1"/>
  <c r="CG51" i="1" s="1"/>
  <c r="CH50" i="1" a="1"/>
  <c r="CH50" i="1" s="1"/>
  <c r="CG50" i="1" a="1"/>
  <c r="CG50" i="1" s="1"/>
  <c r="CH49" i="1" a="1"/>
  <c r="CH49" i="1" s="1"/>
  <c r="CG49" i="1" a="1"/>
  <c r="CG49" i="1" s="1"/>
  <c r="CH48" i="1" a="1"/>
  <c r="CH48" i="1" s="1"/>
  <c r="CG48" i="1" a="1"/>
  <c r="CG48" i="1" s="1"/>
  <c r="CH47" i="1" a="1"/>
  <c r="CH47" i="1" s="1"/>
  <c r="CG47" i="1" a="1"/>
  <c r="CG47" i="1" s="1"/>
  <c r="CH46" i="1" a="1"/>
  <c r="CH46" i="1" s="1"/>
  <c r="CG46" i="1" a="1"/>
  <c r="CG46" i="1" s="1"/>
  <c r="AM8" i="1"/>
  <c r="AM7" i="1"/>
  <c r="AM6" i="1"/>
  <c r="AM5" i="1"/>
  <c r="AM4" i="1"/>
  <c r="AM3" i="1"/>
  <c r="BW60" i="1" a="1"/>
  <c r="BW60" i="1" s="1"/>
  <c r="BV60" i="1" a="1"/>
  <c r="BV60" i="1" s="1"/>
  <c r="BW59" i="1" a="1"/>
  <c r="BW59" i="1" s="1"/>
  <c r="BV59" i="1" a="1"/>
  <c r="BV59" i="1" s="1"/>
  <c r="BW58" i="1" a="1"/>
  <c r="BW58" i="1" s="1"/>
  <c r="BV58" i="1" a="1"/>
  <c r="BV58" i="1" s="1"/>
  <c r="BW57" i="1" a="1"/>
  <c r="BW57" i="1" s="1"/>
  <c r="BV57" i="1" a="1"/>
  <c r="BV57" i="1" s="1"/>
  <c r="BW56" i="1" a="1"/>
  <c r="BW56" i="1" s="1"/>
  <c r="BV56" i="1" a="1"/>
  <c r="BV56" i="1" s="1"/>
  <c r="BW55" i="1" a="1"/>
  <c r="BW55" i="1" s="1"/>
  <c r="BV55" i="1" a="1"/>
  <c r="BV55" i="1" s="1"/>
  <c r="BW54" i="1" a="1"/>
  <c r="BW54" i="1" s="1"/>
  <c r="BV54" i="1" a="1"/>
  <c r="BV54" i="1" s="1"/>
  <c r="BW53" i="1" a="1"/>
  <c r="BW53" i="1" s="1"/>
  <c r="BV53" i="1" a="1"/>
  <c r="BV53" i="1" s="1"/>
  <c r="BW52" i="1" a="1"/>
  <c r="BW52" i="1" s="1"/>
  <c r="BV52" i="1" a="1"/>
  <c r="BV52" i="1" s="1"/>
  <c r="BW51" i="1" a="1"/>
  <c r="BW51" i="1" s="1"/>
  <c r="BV51" i="1" a="1"/>
  <c r="BV51" i="1" s="1"/>
  <c r="BW50" i="1" a="1"/>
  <c r="BW50" i="1" s="1"/>
  <c r="BV50" i="1" a="1"/>
  <c r="BV50" i="1" s="1"/>
  <c r="BW49" i="1" a="1"/>
  <c r="BW49" i="1" s="1"/>
  <c r="BV49" i="1" a="1"/>
  <c r="BV49" i="1" s="1"/>
  <c r="BW48" i="1" a="1"/>
  <c r="BW48" i="1" s="1"/>
  <c r="BV48" i="1" a="1"/>
  <c r="BV48" i="1" s="1"/>
  <c r="BW47" i="1" a="1"/>
  <c r="BW47" i="1" s="1"/>
  <c r="BV47" i="1" a="1"/>
  <c r="BV47" i="1" s="1"/>
  <c r="BW46" i="1" a="1"/>
  <c r="BW46" i="1" s="1"/>
  <c r="BV46" i="1" a="1"/>
  <c r="BV46" i="1"/>
  <c r="BH46" i="1" a="1"/>
  <c r="BH46" i="1" s="1"/>
  <c r="AB8" i="1"/>
  <c r="AB7" i="1"/>
  <c r="AC18" i="1" s="1"/>
  <c r="AB6" i="1"/>
  <c r="AF48" i="1" s="1"/>
  <c r="AF56" i="1" s="1"/>
  <c r="AB5" i="1"/>
  <c r="AC48" i="1" s="1"/>
  <c r="AC55" i="1" s="1"/>
  <c r="AB4" i="1"/>
  <c r="AC47" i="1" s="1"/>
  <c r="AB3" i="1"/>
  <c r="AC14" i="1" s="1"/>
  <c r="BH60" i="1" a="1"/>
  <c r="BH60" i="1" s="1"/>
  <c r="BG60" i="1" a="1"/>
  <c r="BG60" i="1" s="1"/>
  <c r="BH59" i="1" a="1"/>
  <c r="BH59" i="1" s="1"/>
  <c r="BG59" i="1" a="1"/>
  <c r="BG59" i="1" s="1"/>
  <c r="BH58" i="1" a="1"/>
  <c r="BH58" i="1" s="1"/>
  <c r="BG58" i="1" a="1"/>
  <c r="BG58" i="1" s="1"/>
  <c r="BH57" i="1" a="1"/>
  <c r="BH57" i="1" s="1"/>
  <c r="BG57" i="1" a="1"/>
  <c r="BG57" i="1" s="1"/>
  <c r="BH56" i="1" a="1"/>
  <c r="BH56" i="1" s="1"/>
  <c r="BG56" i="1" a="1"/>
  <c r="BG56" i="1" s="1"/>
  <c r="BH55" i="1" a="1"/>
  <c r="BH55" i="1" s="1"/>
  <c r="BG55" i="1" a="1"/>
  <c r="BG55" i="1" s="1"/>
  <c r="BH54" i="1" a="1"/>
  <c r="BH54" i="1" s="1"/>
  <c r="BG54" i="1" a="1"/>
  <c r="BG54" i="1" s="1"/>
  <c r="BH53" i="1" a="1"/>
  <c r="BH53" i="1" s="1"/>
  <c r="BG53" i="1" a="1"/>
  <c r="BG53" i="1" s="1"/>
  <c r="BH52" i="1" a="1"/>
  <c r="BH52" i="1" s="1"/>
  <c r="BG52" i="1" a="1"/>
  <c r="BG52" i="1" s="1"/>
  <c r="BH51" i="1" a="1"/>
  <c r="BH51" i="1" s="1"/>
  <c r="BG51" i="1" a="1"/>
  <c r="BG51" i="1" s="1"/>
  <c r="BH50" i="1" a="1"/>
  <c r="BH50" i="1" s="1"/>
  <c r="BG50" i="1" a="1"/>
  <c r="BG50" i="1" s="1"/>
  <c r="BH49" i="1" a="1"/>
  <c r="BH49" i="1" s="1"/>
  <c r="BG49" i="1" a="1"/>
  <c r="BG49" i="1" s="1"/>
  <c r="BH48" i="1" a="1"/>
  <c r="BH48" i="1" s="1"/>
  <c r="BG48" i="1" a="1"/>
  <c r="BG48" i="1" s="1"/>
  <c r="BH47" i="1" a="1"/>
  <c r="BH47" i="1" s="1"/>
  <c r="BG47" i="1" a="1"/>
  <c r="BG47" i="1" s="1"/>
  <c r="BG46" i="1" a="1"/>
  <c r="BG46" i="1" s="1"/>
  <c r="Q8" i="1"/>
  <c r="Q7" i="1"/>
  <c r="Q6" i="1"/>
  <c r="U48" i="1" s="1"/>
  <c r="Q5" i="1"/>
  <c r="Q4" i="1"/>
  <c r="Q3" i="1"/>
  <c r="AC16" i="1" l="1"/>
  <c r="AC15" i="1"/>
  <c r="AC17" i="1"/>
  <c r="AF47" i="1"/>
  <c r="AC53" i="1" s="1"/>
  <c r="AC46" i="1"/>
  <c r="AF55" i="1" s="1"/>
  <c r="AC56" i="1"/>
  <c r="AF54" i="1"/>
  <c r="AF51" i="1"/>
  <c r="AF58" i="1"/>
  <c r="AF46" i="1"/>
  <c r="AC19" i="1"/>
  <c r="AF59" i="1"/>
  <c r="AC50" i="1"/>
  <c r="AC60" i="1"/>
  <c r="AC51" i="1"/>
  <c r="AF52" i="1"/>
  <c r="AF53" i="1"/>
  <c r="R18" i="1"/>
  <c r="R17" i="1"/>
  <c r="R47" i="1"/>
  <c r="R15" i="1"/>
  <c r="R19" i="1"/>
  <c r="R60" i="1"/>
  <c r="R50" i="1"/>
  <c r="U56" i="1"/>
  <c r="U52" i="1"/>
  <c r="R46" i="1"/>
  <c r="U46" i="1"/>
  <c r="R16" i="1"/>
  <c r="U47" i="1"/>
  <c r="R14" i="1"/>
  <c r="R48" i="1"/>
  <c r="BE60" i="1" a="1"/>
  <c r="BE60" i="1" s="1"/>
  <c r="BD60" i="1" a="1"/>
  <c r="BD60" i="1" s="1"/>
  <c r="BE59" i="1" a="1"/>
  <c r="BE59" i="1" s="1"/>
  <c r="BD59" i="1" a="1"/>
  <c r="BD59" i="1" s="1"/>
  <c r="BE58" i="1" a="1"/>
  <c r="BE58" i="1" s="1"/>
  <c r="BD58" i="1" a="1"/>
  <c r="BD58" i="1" s="1"/>
  <c r="BE57" i="1" a="1"/>
  <c r="BE57" i="1" s="1"/>
  <c r="BD57" i="1" a="1"/>
  <c r="BD57" i="1" s="1"/>
  <c r="BE56" i="1" a="1"/>
  <c r="BE56" i="1" s="1"/>
  <c r="BD56" i="1" a="1"/>
  <c r="BD56" i="1" s="1"/>
  <c r="BE55" i="1" a="1"/>
  <c r="BE55" i="1" s="1"/>
  <c r="BD55" i="1" a="1"/>
  <c r="BD55" i="1" s="1"/>
  <c r="BE54" i="1" a="1"/>
  <c r="BE54" i="1" s="1"/>
  <c r="BD54" i="1" a="1"/>
  <c r="BD54" i="1" s="1"/>
  <c r="BE53" i="1" a="1"/>
  <c r="BE53" i="1" s="1"/>
  <c r="BD53" i="1" a="1"/>
  <c r="BD53" i="1" s="1"/>
  <c r="BE52" i="1" a="1"/>
  <c r="BE52" i="1" s="1"/>
  <c r="BD52" i="1" a="1"/>
  <c r="BD52" i="1" s="1"/>
  <c r="BE51" i="1" a="1"/>
  <c r="BE51" i="1" s="1"/>
  <c r="BD51" i="1" a="1"/>
  <c r="BD51" i="1" s="1"/>
  <c r="BE50" i="1" a="1"/>
  <c r="BE50" i="1" s="1"/>
  <c r="BD50" i="1" a="1"/>
  <c r="BD50" i="1" s="1"/>
  <c r="BE49" i="1" a="1"/>
  <c r="BE49" i="1" s="1"/>
  <c r="BD49" i="1" a="1"/>
  <c r="BD49" i="1" s="1"/>
  <c r="BE48" i="1" a="1"/>
  <c r="BE48" i="1" s="1"/>
  <c r="BD48" i="1" a="1"/>
  <c r="BD48" i="1" s="1"/>
  <c r="BE47" i="1" a="1"/>
  <c r="BE47" i="1" s="1"/>
  <c r="BD47" i="1" a="1"/>
  <c r="BD47" i="1" s="1"/>
  <c r="BE46" i="1" a="1"/>
  <c r="BE46" i="1" s="1"/>
  <c r="BD46" i="1" a="1"/>
  <c r="BD46" i="1" s="1"/>
  <c r="AF57" i="1" l="1"/>
  <c r="AC49" i="1"/>
  <c r="AF60" i="1"/>
  <c r="AC58" i="1"/>
  <c r="AF49" i="1"/>
  <c r="AC52" i="1"/>
  <c r="AE14" i="1" s="1"/>
  <c r="AC57" i="1"/>
  <c r="AC54" i="1"/>
  <c r="AF50" i="1"/>
  <c r="AC59" i="1"/>
  <c r="R56" i="1"/>
  <c r="U51" i="1"/>
  <c r="U54" i="1"/>
  <c r="U58" i="1"/>
  <c r="U60" i="1"/>
  <c r="R49" i="1"/>
  <c r="U57" i="1"/>
  <c r="R53" i="1"/>
  <c r="U50" i="1"/>
  <c r="R59" i="1"/>
  <c r="R57" i="1"/>
  <c r="R54" i="1"/>
  <c r="U49" i="1"/>
  <c r="R58" i="1"/>
  <c r="U55" i="1"/>
  <c r="R52" i="1"/>
  <c r="U59" i="1"/>
  <c r="R55" i="1"/>
  <c r="U53" i="1"/>
  <c r="R51" i="1"/>
  <c r="V17" i="1" l="1"/>
  <c r="AH14" i="1"/>
  <c r="AD14" i="1"/>
  <c r="AD15" i="1"/>
  <c r="AI15" i="1"/>
  <c r="AD17" i="1"/>
  <c r="AI14" i="1"/>
  <c r="AH16" i="1"/>
  <c r="AD18" i="1"/>
  <c r="AI18" i="1"/>
  <c r="AD19" i="1"/>
  <c r="AH15" i="1"/>
  <c r="AI16" i="1"/>
  <c r="AH18" i="1"/>
  <c r="AI17" i="1"/>
  <c r="AI19" i="1"/>
  <c r="AH19" i="1"/>
  <c r="AH17" i="1"/>
  <c r="AD16" i="1"/>
  <c r="X17" i="1"/>
  <c r="T15" i="1"/>
  <c r="U15" i="1"/>
  <c r="S16" i="1"/>
  <c r="S14" i="1"/>
  <c r="S18" i="1"/>
  <c r="V19" i="1"/>
  <c r="X14" i="1"/>
  <c r="W17" i="1"/>
  <c r="V14" i="1"/>
  <c r="U16" i="1"/>
  <c r="S15" i="1"/>
  <c r="X18" i="1"/>
  <c r="X15" i="1"/>
  <c r="U17" i="1"/>
  <c r="X16" i="1"/>
  <c r="T17" i="1"/>
  <c r="U14" i="1"/>
  <c r="U19" i="1"/>
  <c r="S19" i="1"/>
  <c r="W15" i="1"/>
  <c r="W14" i="1"/>
  <c r="W16" i="1"/>
  <c r="W19" i="1"/>
  <c r="T14" i="1"/>
  <c r="V18" i="1"/>
  <c r="T16" i="1"/>
  <c r="T18" i="1"/>
  <c r="V15" i="1"/>
  <c r="X19" i="1"/>
  <c r="V16" i="1"/>
  <c r="T19" i="1"/>
  <c r="W18" i="1"/>
  <c r="S17" i="1"/>
  <c r="U18" i="1"/>
  <c r="AJ18" i="1" l="1"/>
  <c r="AJ17" i="1"/>
  <c r="Y17" i="1"/>
  <c r="Z14" i="1"/>
  <c r="Y19" i="1"/>
  <c r="Y14" i="1"/>
  <c r="AF19" i="1"/>
  <c r="AJ14" i="1"/>
  <c r="AE19" i="1"/>
  <c r="AF18" i="1"/>
  <c r="AG19" i="1"/>
  <c r="AJ15" i="1"/>
  <c r="AJ19" i="1"/>
  <c r="AJ16" i="1"/>
  <c r="AG14" i="1"/>
  <c r="AF14" i="1"/>
  <c r="AE16" i="1"/>
  <c r="AF16" i="1"/>
  <c r="AF17" i="1"/>
  <c r="AG15" i="1"/>
  <c r="AG16" i="1"/>
  <c r="AE18" i="1"/>
  <c r="AE17" i="1"/>
  <c r="AG18" i="1"/>
  <c r="AE15" i="1"/>
  <c r="AG17" i="1"/>
  <c r="AF15" i="1"/>
  <c r="Z18" i="1"/>
  <c r="Z15" i="1"/>
  <c r="Z16" i="1"/>
  <c r="Y16" i="1"/>
  <c r="Y15" i="1"/>
  <c r="Y18" i="1"/>
  <c r="Z19" i="1"/>
  <c r="Z17" i="1"/>
  <c r="AK14" i="1" l="1"/>
  <c r="AK19" i="1"/>
  <c r="AK17" i="1"/>
  <c r="R38" i="1" a="1"/>
  <c r="AK18" i="1"/>
  <c r="AK15" i="1"/>
  <c r="AK16" i="1"/>
  <c r="R38" i="1" l="1"/>
  <c r="AG13" i="2" s="1"/>
  <c r="I13" i="2"/>
  <c r="AC38" i="1" a="1"/>
  <c r="AC38" i="1" l="1"/>
  <c r="O13" i="2" s="1"/>
  <c r="O17" i="2" s="1" a="1"/>
  <c r="O17" i="2" s="1"/>
  <c r="U21" i="2" s="1" a="1"/>
  <c r="U21" i="2" s="1"/>
  <c r="AM13" i="2"/>
  <c r="F4" i="1"/>
  <c r="F5" i="1"/>
  <c r="F8" i="1"/>
  <c r="J46" i="1" s="1"/>
  <c r="F7" i="1"/>
  <c r="F6" i="1"/>
  <c r="F3" i="1"/>
  <c r="J47" i="1" l="1"/>
  <c r="J57" i="1" s="1"/>
  <c r="G16" i="1"/>
  <c r="G15" i="1"/>
  <c r="G46" i="1"/>
  <c r="J48" i="1"/>
  <c r="G60" i="1" s="1"/>
  <c r="G17" i="1"/>
  <c r="G48" i="1"/>
  <c r="J53" i="1" s="1"/>
  <c r="G47" i="1"/>
  <c r="G56" i="1" s="1"/>
  <c r="G59" i="1"/>
  <c r="G57" i="1"/>
  <c r="J50" i="1"/>
  <c r="G54" i="1"/>
  <c r="G19" i="1"/>
  <c r="G18" i="1"/>
  <c r="G14" i="1"/>
  <c r="G50" i="1" l="1"/>
  <c r="G49" i="1"/>
  <c r="J60" i="1"/>
  <c r="G53" i="1"/>
  <c r="J49" i="1"/>
  <c r="G52" i="1"/>
  <c r="J55" i="1"/>
  <c r="G58" i="1"/>
  <c r="G51" i="1"/>
  <c r="J56" i="1"/>
  <c r="J52" i="1"/>
  <c r="J59" i="1"/>
  <c r="G55" i="1"/>
  <c r="J58" i="1"/>
  <c r="J54" i="1"/>
  <c r="J51" i="1"/>
  <c r="I19" i="1" l="1"/>
  <c r="K19" i="1"/>
  <c r="I17" i="1"/>
  <c r="L14" i="1"/>
  <c r="H14" i="1"/>
  <c r="I14" i="1"/>
  <c r="J14" i="1"/>
  <c r="M14" i="1"/>
  <c r="K14" i="1"/>
  <c r="K17" i="1"/>
  <c r="I15" i="1"/>
  <c r="J15" i="1"/>
  <c r="K16" i="1"/>
  <c r="H16" i="1"/>
  <c r="H17" i="1"/>
  <c r="L15" i="1"/>
  <c r="J16" i="1"/>
  <c r="K18" i="1"/>
  <c r="L17" i="1"/>
  <c r="J19" i="1"/>
  <c r="L19" i="1"/>
  <c r="M17" i="1"/>
  <c r="K15" i="1"/>
  <c r="I16" i="1"/>
  <c r="H18" i="1"/>
  <c r="I18" i="1"/>
  <c r="M15" i="1"/>
  <c r="L18" i="1"/>
  <c r="H19" i="1"/>
  <c r="L16" i="1"/>
  <c r="J17" i="1"/>
  <c r="H15" i="1"/>
  <c r="J18" i="1"/>
  <c r="M16" i="1"/>
  <c r="M18" i="1"/>
  <c r="M19" i="1"/>
  <c r="N15" i="1" l="1"/>
  <c r="O17" i="1"/>
  <c r="N19" i="1"/>
  <c r="O19" i="1"/>
  <c r="N17" i="1"/>
  <c r="O15" i="1"/>
  <c r="N16" i="1"/>
  <c r="N18" i="1"/>
  <c r="O18" i="1"/>
  <c r="O14" i="1"/>
  <c r="O16" i="1"/>
  <c r="N14" i="1"/>
  <c r="AN14" i="1" l="1"/>
  <c r="AN46" i="1"/>
  <c r="AQ47" i="1"/>
  <c r="AN18" i="1"/>
  <c r="AN48" i="1"/>
  <c r="AN16" i="1"/>
  <c r="AQ48" i="1"/>
  <c r="AN17" i="1"/>
  <c r="AN19" i="1"/>
  <c r="AQ46" i="1"/>
  <c r="AN15" i="1"/>
  <c r="AN47" i="1"/>
  <c r="G38" i="1" a="1"/>
  <c r="AA13" i="2" l="1"/>
  <c r="AG17" i="2" s="1" a="1"/>
  <c r="AG17" i="2" s="1"/>
  <c r="AA21" i="2" s="1" a="1"/>
  <c r="AA21" i="2" s="1"/>
  <c r="G38" i="1"/>
  <c r="C13" i="2" s="1"/>
  <c r="I17" i="2" s="1" a="1"/>
  <c r="I17" i="2" s="1"/>
  <c r="AG25" i="2" s="1" a="1"/>
  <c r="AG25" i="2" s="1"/>
  <c r="AQ50" i="1"/>
  <c r="AN59" i="1"/>
  <c r="AN57" i="1"/>
  <c r="AN54" i="1"/>
  <c r="AQ49" i="1"/>
  <c r="AN58" i="1"/>
  <c r="AQ55" i="1"/>
  <c r="AN52" i="1"/>
  <c r="AQ60" i="1"/>
  <c r="AN49" i="1"/>
  <c r="AQ57" i="1"/>
  <c r="AN53" i="1"/>
  <c r="AQ52" i="1"/>
  <c r="AN60" i="1"/>
  <c r="AN50" i="1"/>
  <c r="AQ56" i="1"/>
  <c r="AQ54" i="1"/>
  <c r="AQ51" i="1"/>
  <c r="AQ58" i="1"/>
  <c r="AN56" i="1"/>
  <c r="AN55" i="1"/>
  <c r="AN51" i="1"/>
  <c r="AQ59" i="1"/>
  <c r="AQ53" i="1"/>
  <c r="AP14" i="1" l="1"/>
  <c r="AS14" i="1"/>
  <c r="AT14" i="1"/>
  <c r="AO16" i="1"/>
  <c r="AS18" i="1"/>
  <c r="AR18" i="1"/>
  <c r="AP17" i="1"/>
  <c r="AQ18" i="1"/>
  <c r="AP18" i="1"/>
  <c r="AT19" i="1"/>
  <c r="AO18" i="1"/>
  <c r="AS19" i="1"/>
  <c r="AP19" i="1"/>
  <c r="AT16" i="1"/>
  <c r="AR19" i="1"/>
  <c r="AS16" i="1"/>
  <c r="AR16" i="1"/>
  <c r="AQ16" i="1"/>
  <c r="AR17" i="1"/>
  <c r="AO15" i="1"/>
  <c r="AT18" i="1"/>
  <c r="AQ17" i="1"/>
  <c r="AQ19" i="1"/>
  <c r="AO19" i="1"/>
  <c r="AR15" i="1"/>
  <c r="AQ14" i="1"/>
  <c r="AP16" i="1"/>
  <c r="AO17" i="1"/>
  <c r="AS17" i="1"/>
  <c r="AT17" i="1"/>
  <c r="AT15" i="1"/>
  <c r="AP15" i="1"/>
  <c r="AO14" i="1"/>
  <c r="AQ15" i="1"/>
  <c r="AS15" i="1"/>
  <c r="AR14" i="1"/>
  <c r="AV14" i="1" l="1"/>
  <c r="AV18" i="1"/>
  <c r="AU19" i="1"/>
  <c r="AV19" i="1"/>
  <c r="AU14" i="1"/>
  <c r="AU16" i="1"/>
  <c r="AU18" i="1"/>
  <c r="AU15" i="1"/>
  <c r="AU17" i="1"/>
  <c r="AV17" i="1"/>
  <c r="AV15" i="1"/>
  <c r="AV16" i="1"/>
  <c r="AN38" i="1" l="1" a="1"/>
  <c r="AN38" i="1" l="1"/>
  <c r="AS13" i="2" s="1"/>
  <c r="AM17" i="2" s="1" a="1"/>
  <c r="AM17" i="2" s="1"/>
  <c r="AM25" i="2" s="1" a="1"/>
  <c r="AM25" i="2" s="1"/>
  <c r="U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<sst xmlns="http://schemas.openxmlformats.org/spreadsheetml/2006/main" count="224" uniqueCount="113">
  <si>
    <t>Team Name</t>
  </si>
  <si>
    <t>Player 1</t>
  </si>
  <si>
    <t>Player 2</t>
  </si>
  <si>
    <t>Position</t>
  </si>
  <si>
    <t>Team</t>
  </si>
  <si>
    <t>Played</t>
  </si>
  <si>
    <t>Won</t>
  </si>
  <si>
    <t>Drawn</t>
  </si>
  <si>
    <t>Lost</t>
  </si>
  <si>
    <t>GF</t>
  </si>
  <si>
    <t>GA</t>
  </si>
  <si>
    <t>GD</t>
  </si>
  <si>
    <t>Points</t>
  </si>
  <si>
    <t>Group A</t>
  </si>
  <si>
    <t>Team 1</t>
  </si>
  <si>
    <t>Score</t>
  </si>
  <si>
    <t>Team 2</t>
  </si>
  <si>
    <t>Vittoria</t>
  </si>
  <si>
    <t>Pareggio</t>
  </si>
  <si>
    <t>Sconfitta</t>
  </si>
  <si>
    <t>Pt 1</t>
  </si>
  <si>
    <t>Pt 2</t>
  </si>
  <si>
    <t>M</t>
  </si>
  <si>
    <t>O</t>
  </si>
  <si>
    <t>P</t>
  </si>
  <si>
    <t>Q</t>
  </si>
  <si>
    <t>R</t>
  </si>
  <si>
    <t>T</t>
  </si>
  <si>
    <t>U</t>
  </si>
  <si>
    <t>V</t>
  </si>
  <si>
    <t>W</t>
  </si>
  <si>
    <t>Group B</t>
  </si>
  <si>
    <t>Group C</t>
  </si>
  <si>
    <t>Group D</t>
  </si>
  <si>
    <t>Arianna Romanenghi</t>
  </si>
  <si>
    <t>Giorgia Grassi</t>
  </si>
  <si>
    <t>Dancing Queens</t>
  </si>
  <si>
    <t>Roland Stech</t>
  </si>
  <si>
    <t>Lukas Rost</t>
  </si>
  <si>
    <t>Vincent Willis</t>
  </si>
  <si>
    <t>Rosa Birkner-Glidden</t>
  </si>
  <si>
    <t>Lily Zürcher</t>
  </si>
  <si>
    <t>Agathe Jalais</t>
  </si>
  <si>
    <t>Raphaël Bassili</t>
  </si>
  <si>
    <t>Ray Rüssli-Kueh</t>
  </si>
  <si>
    <t>Nicolas Heisler</t>
  </si>
  <si>
    <t>Katharina Egger</t>
  </si>
  <si>
    <t>Benjamin Diethelm</t>
  </si>
  <si>
    <t>Bjarne Nachbar</t>
  </si>
  <si>
    <t>Anna-Chiara Hemmi</t>
  </si>
  <si>
    <t>Roland Poll</t>
  </si>
  <si>
    <t>Claudialede Polinari</t>
  </si>
  <si>
    <t>Edouard Wassmer</t>
  </si>
  <si>
    <t>Barthélemy Coquoz</t>
  </si>
  <si>
    <t>Nikolai Distler</t>
  </si>
  <si>
    <t>Marco Polo</t>
  </si>
  <si>
    <t>Pascal Loeckx</t>
  </si>
  <si>
    <t>Livia Oertle</t>
  </si>
  <si>
    <t>Leon Bisig</t>
  </si>
  <si>
    <t>Yven Küus</t>
  </si>
  <si>
    <t>Yana</t>
  </si>
  <si>
    <t>Renato Cereghetti</t>
  </si>
  <si>
    <t>Davide Plozner</t>
  </si>
  <si>
    <t>ReD Team</t>
  </si>
  <si>
    <t>Andreas Rossini</t>
  </si>
  <si>
    <t>Surafel Stritz</t>
  </si>
  <si>
    <t>Jasper Boultwood</t>
  </si>
  <si>
    <t>Tassia Flath</t>
  </si>
  <si>
    <t>Emma Sallai</t>
  </si>
  <si>
    <t>Tom Schoeber Spautz</t>
  </si>
  <si>
    <t>Sarah Ezel</t>
  </si>
  <si>
    <t>Pascal Hofmann</t>
  </si>
  <si>
    <t>Raphael Caixeta</t>
  </si>
  <si>
    <t>Joshua Fischer</t>
  </si>
  <si>
    <t>Paul Buttler</t>
  </si>
  <si>
    <t>Marlies Weitering</t>
  </si>
  <si>
    <t>Olga Ombach</t>
  </si>
  <si>
    <t>Nick Hermann</t>
  </si>
  <si>
    <t>Jana Neumann</t>
  </si>
  <si>
    <t>Mmmmmmore</t>
  </si>
  <si>
    <t>Giovanni Ottoboni</t>
  </si>
  <si>
    <t>Gabriel Lepori</t>
  </si>
  <si>
    <t>Sonagli</t>
  </si>
  <si>
    <t>Pasculetti</t>
  </si>
  <si>
    <t>Elisabeth Bernauer</t>
  </si>
  <si>
    <t>Anna Bischoff</t>
  </si>
  <si>
    <t>Kickerickie</t>
  </si>
  <si>
    <t>Die $chlechten Verl!erer</t>
  </si>
  <si>
    <t>lez'alles</t>
  </si>
  <si>
    <t>D chläus</t>
  </si>
  <si>
    <t>wrecKing balls</t>
  </si>
  <si>
    <t>Die Drehwürmer</t>
  </si>
  <si>
    <t>Interdis Nuts</t>
  </si>
  <si>
    <t>Gute Frage</t>
  </si>
  <si>
    <t>Lika</t>
  </si>
  <si>
    <t>Tolli Töggel</t>
  </si>
  <si>
    <t>Erstitag</t>
  </si>
  <si>
    <t>1°</t>
  </si>
  <si>
    <t>2°</t>
  </si>
  <si>
    <t>3°</t>
  </si>
  <si>
    <t>4°</t>
  </si>
  <si>
    <t>5°</t>
  </si>
  <si>
    <t>6°</t>
  </si>
  <si>
    <t>Finale</t>
  </si>
  <si>
    <t>Finale 3 o 4</t>
  </si>
  <si>
    <t>Quarterfinal 1</t>
  </si>
  <si>
    <t>Quarterfinal 2</t>
  </si>
  <si>
    <t>Quarterfinal 3</t>
  </si>
  <si>
    <t>Quarterfinal 4</t>
  </si>
  <si>
    <t>Semifinal 1</t>
  </si>
  <si>
    <t>Semifinal 2</t>
  </si>
  <si>
    <t>VMPxVCS Foosball Tournament</t>
  </si>
  <si>
    <t>VMPxVCS Foosball Torunament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</si>
</sst>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rgb="FF0C0D0E"/>
      <name val="Var(--ff-mono)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/>
    <xf numFmtId="0" fontId="3" fillId="0" borderId="0" xfId="0" applyFont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/>
    <xf numFmtId="0" fontId="4" fillId="0" borderId="0" xfId="0" applyFont="1" applyAlignment="1">
      <alignment horizontal="left" vertical="center"/>
    </xf>
    <xf numFmtId="0" fontId="0" fillId="0" borderId="1" xfId="0" applyFill="1" applyBorder="1"/>
    <xf numFmtId="0" fontId="1" fillId="0" borderId="14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0" borderId="0" xfId="0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/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CDDC-F15C-4837-A354-13DF13E0E60C}">
  <dimension ref="A1:CK76"/>
  <sheetViews>
    <sheetView tabSelected="1" topLeftCell="C29" zoomScale="61" zoomScaleNormal="100" workbookViewId="0">
      <selection activeCell="O46" sqref="O46"/>
    </sheetView>
  </sheetViews>
  <sheetFormatPr defaultRowHeight="21" customHeight="1"/>
  <cols>
    <col min="1" max="2" width="19.26953125" customWidth="1"/>
    <col min="3" max="3" width="20.36328125" customWidth="1"/>
    <col min="5" max="5" width="7.26953125" customWidth="1"/>
    <col min="7" max="7" width="20.6328125" customWidth="1"/>
    <col min="8" max="15" width="5.6328125" customWidth="1"/>
    <col min="16" max="16" width="8.7265625" customWidth="1"/>
    <col min="18" max="18" width="20.6328125" customWidth="1"/>
    <col min="19" max="26" width="5.6328125" customWidth="1"/>
    <col min="29" max="29" width="20.6328125" customWidth="1"/>
    <col min="30" max="37" width="5.6328125" customWidth="1"/>
    <col min="40" max="40" width="20.6328125" customWidth="1"/>
    <col min="41" max="48" width="5.6328125" customWidth="1"/>
  </cols>
  <sheetData>
    <row r="1" spans="1:49" ht="21" customHeight="1">
      <c r="A1" s="38" t="s">
        <v>1</v>
      </c>
      <c r="B1" s="38" t="s">
        <v>2</v>
      </c>
      <c r="C1" s="38" t="s">
        <v>0</v>
      </c>
      <c r="E1" s="2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5"/>
    </row>
    <row r="2" spans="1:49" ht="21" customHeight="1">
      <c r="A2" s="1" t="s">
        <v>34</v>
      </c>
      <c r="B2" s="1" t="s">
        <v>35</v>
      </c>
      <c r="C2" s="1" t="s">
        <v>36</v>
      </c>
      <c r="E2" s="26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8"/>
    </row>
    <row r="3" spans="1:49" ht="21" customHeight="1">
      <c r="A3" s="1" t="s">
        <v>39</v>
      </c>
      <c r="B3" s="1" t="s">
        <v>50</v>
      </c>
      <c r="C3" s="1" t="s">
        <v>87</v>
      </c>
      <c r="E3" s="26"/>
      <c r="F3" s="27" t="str">
        <f>C2</f>
        <v>Dancing Queens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 t="str">
        <f>C8</f>
        <v>Lika</v>
      </c>
      <c r="R3" s="27"/>
      <c r="S3" s="27"/>
      <c r="T3" s="27"/>
      <c r="U3" s="27"/>
      <c r="V3" s="27"/>
      <c r="W3" s="27"/>
      <c r="X3" s="27"/>
      <c r="Y3" s="27"/>
      <c r="Z3" s="27"/>
      <c r="AA3" s="27"/>
      <c r="AB3" s="27" t="str">
        <f>C14</f>
        <v>O</v>
      </c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 t="str">
        <f>C20</f>
        <v>Pasculetti</v>
      </c>
      <c r="AN3" s="27"/>
      <c r="AO3" s="27"/>
      <c r="AP3" s="27"/>
      <c r="AQ3" s="27"/>
      <c r="AR3" s="27"/>
      <c r="AS3" s="27"/>
      <c r="AT3" s="27"/>
      <c r="AU3" s="27"/>
      <c r="AV3" s="27"/>
      <c r="AW3" s="28"/>
    </row>
    <row r="4" spans="1:49" ht="21" customHeight="1">
      <c r="A4" s="1" t="s">
        <v>40</v>
      </c>
      <c r="B4" s="1" t="s">
        <v>51</v>
      </c>
      <c r="C4" s="1" t="s">
        <v>88</v>
      </c>
      <c r="E4" s="26"/>
      <c r="F4" s="27" t="str">
        <f>C3</f>
        <v>Die $chlechten Verl!erer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 t="str">
        <f>C9</f>
        <v>Sonagli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 t="str">
        <f>C15</f>
        <v>M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 t="str">
        <f>C21</f>
        <v>T</v>
      </c>
      <c r="AN4" s="27"/>
      <c r="AO4" s="27"/>
      <c r="AP4" s="27"/>
      <c r="AQ4" s="27"/>
      <c r="AR4" s="27"/>
      <c r="AS4" s="27"/>
      <c r="AT4" s="27"/>
      <c r="AU4" s="27"/>
      <c r="AV4" s="27"/>
      <c r="AW4" s="28"/>
    </row>
    <row r="5" spans="1:49" ht="21" customHeight="1">
      <c r="A5" s="1" t="s">
        <v>41</v>
      </c>
      <c r="B5" s="1" t="s">
        <v>52</v>
      </c>
      <c r="C5" s="1" t="s">
        <v>89</v>
      </c>
      <c r="E5" s="26"/>
      <c r="F5" s="27" t="str">
        <f>C4</f>
        <v>lez'alles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 t="str">
        <f>C10</f>
        <v>Interdis Nuts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 t="str">
        <f>C16</f>
        <v>ReD Team</v>
      </c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 t="str">
        <f>C22</f>
        <v>U</v>
      </c>
      <c r="AN5" s="27"/>
      <c r="AO5" s="27"/>
      <c r="AP5" s="27"/>
      <c r="AQ5" s="27"/>
      <c r="AR5" s="27"/>
      <c r="AS5" s="27"/>
      <c r="AT5" s="27"/>
      <c r="AU5" s="27"/>
      <c r="AV5" s="27"/>
      <c r="AW5" s="28"/>
    </row>
    <row r="6" spans="1:49" ht="21" customHeight="1">
      <c r="A6" s="1" t="s">
        <v>42</v>
      </c>
      <c r="B6" s="1" t="s">
        <v>53</v>
      </c>
      <c r="C6" s="1" t="s">
        <v>90</v>
      </c>
      <c r="E6" s="26"/>
      <c r="F6" s="27" t="str">
        <f>C5</f>
        <v>D chläus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 t="str">
        <f>C11</f>
        <v>Gute Frage</v>
      </c>
      <c r="R6" s="27"/>
      <c r="S6" s="27"/>
      <c r="T6" s="27"/>
      <c r="U6" s="27"/>
      <c r="V6" s="27"/>
      <c r="W6" s="27"/>
      <c r="X6" s="27"/>
      <c r="Y6" s="27"/>
      <c r="Z6" s="27"/>
      <c r="AA6" s="27"/>
      <c r="AB6" s="27" t="str">
        <f>C17</f>
        <v>P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 t="str">
        <f>C23</f>
        <v>V</v>
      </c>
      <c r="AN6" s="27"/>
      <c r="AO6" s="27"/>
      <c r="AP6" s="27"/>
      <c r="AQ6" s="27"/>
      <c r="AR6" s="27"/>
      <c r="AS6" s="27"/>
      <c r="AT6" s="27"/>
      <c r="AU6" s="27"/>
      <c r="AV6" s="27"/>
      <c r="AW6" s="28"/>
    </row>
    <row r="7" spans="1:49" ht="21" customHeight="1">
      <c r="A7" s="1" t="s">
        <v>43</v>
      </c>
      <c r="B7" s="1" t="s">
        <v>54</v>
      </c>
      <c r="C7" s="1" t="s">
        <v>91</v>
      </c>
      <c r="E7" s="26"/>
      <c r="F7" s="27" t="str">
        <f>C6</f>
        <v>wrecKing balls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 t="str">
        <f>C12</f>
        <v>Tolli Töggel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 t="str">
        <f>C18</f>
        <v>Q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 t="str">
        <f>C24</f>
        <v>W</v>
      </c>
      <c r="AN7" s="27"/>
      <c r="AO7" s="27"/>
      <c r="AP7" s="27"/>
      <c r="AQ7" s="27"/>
      <c r="AR7" s="27"/>
      <c r="AS7" s="27"/>
      <c r="AT7" s="27"/>
      <c r="AU7" s="27"/>
      <c r="AV7" s="27"/>
      <c r="AW7" s="28"/>
    </row>
    <row r="8" spans="1:49" ht="21" customHeight="1">
      <c r="A8" s="1" t="s">
        <v>46</v>
      </c>
      <c r="B8" s="1" t="s">
        <v>57</v>
      </c>
      <c r="C8" s="1" t="s">
        <v>94</v>
      </c>
      <c r="E8" s="26"/>
      <c r="F8" s="27" t="str">
        <f>C7</f>
        <v>Die Drehwürmer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 t="str">
        <f>C13</f>
        <v>Erstitag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 t="str">
        <f>C19</f>
        <v>R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 t="str">
        <f>C25</f>
        <v>Kickerickie</v>
      </c>
      <c r="AN8" s="27"/>
      <c r="AO8" s="27"/>
      <c r="AP8" s="27"/>
      <c r="AQ8" s="27"/>
      <c r="AR8" s="27"/>
      <c r="AS8" s="27"/>
      <c r="AT8" s="27"/>
      <c r="AU8" s="27"/>
      <c r="AV8" s="27"/>
      <c r="AW8" s="28"/>
    </row>
    <row r="9" spans="1:49" ht="21" customHeight="1">
      <c r="A9" s="1" t="s">
        <v>80</v>
      </c>
      <c r="B9" s="1" t="s">
        <v>81</v>
      </c>
      <c r="C9" s="1" t="s">
        <v>82</v>
      </c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8"/>
    </row>
    <row r="10" spans="1:49" ht="21" customHeight="1">
      <c r="A10" s="1" t="s">
        <v>44</v>
      </c>
      <c r="B10" s="1" t="s">
        <v>55</v>
      </c>
      <c r="C10" s="1" t="s">
        <v>92</v>
      </c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8"/>
    </row>
    <row r="11" spans="1:49" ht="21" customHeight="1">
      <c r="A11" s="1" t="s">
        <v>45</v>
      </c>
      <c r="B11" s="1" t="s">
        <v>56</v>
      </c>
      <c r="C11" s="1" t="s">
        <v>93</v>
      </c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8"/>
    </row>
    <row r="12" spans="1:49" ht="21" customHeight="1">
      <c r="A12" s="1" t="s">
        <v>47</v>
      </c>
      <c r="B12" s="1" t="s">
        <v>58</v>
      </c>
      <c r="C12" s="1" t="s">
        <v>95</v>
      </c>
      <c r="E12" s="26"/>
      <c r="F12" s="32" t="s">
        <v>13</v>
      </c>
      <c r="G12" s="32"/>
      <c r="H12" s="32"/>
      <c r="I12" s="32"/>
      <c r="J12" s="32"/>
      <c r="K12" s="32"/>
      <c r="L12" s="32"/>
      <c r="M12" s="32"/>
      <c r="N12" s="32"/>
      <c r="O12" s="32"/>
      <c r="P12" s="27"/>
      <c r="Q12" s="32" t="s">
        <v>31</v>
      </c>
      <c r="R12" s="32"/>
      <c r="S12" s="32"/>
      <c r="T12" s="32"/>
      <c r="U12" s="32"/>
      <c r="V12" s="32"/>
      <c r="W12" s="32"/>
      <c r="X12" s="32"/>
      <c r="Y12" s="32"/>
      <c r="Z12" s="32"/>
      <c r="AA12" s="27"/>
      <c r="AB12" s="32" t="s">
        <v>31</v>
      </c>
      <c r="AC12" s="32"/>
      <c r="AD12" s="32"/>
      <c r="AE12" s="32"/>
      <c r="AF12" s="32"/>
      <c r="AG12" s="32"/>
      <c r="AH12" s="32"/>
      <c r="AI12" s="32"/>
      <c r="AJ12" s="32"/>
      <c r="AK12" s="32"/>
      <c r="AL12" s="27"/>
      <c r="AM12" s="32" t="s">
        <v>31</v>
      </c>
      <c r="AN12" s="32"/>
      <c r="AO12" s="32"/>
      <c r="AP12" s="32"/>
      <c r="AQ12" s="32"/>
      <c r="AR12" s="32"/>
      <c r="AS12" s="32"/>
      <c r="AT12" s="32"/>
      <c r="AU12" s="32"/>
      <c r="AV12" s="32"/>
      <c r="AW12" s="28"/>
    </row>
    <row r="13" spans="1:49" ht="21" customHeight="1">
      <c r="A13" s="1" t="s">
        <v>48</v>
      </c>
      <c r="B13" s="1" t="s">
        <v>59</v>
      </c>
      <c r="C13" s="1" t="s">
        <v>96</v>
      </c>
      <c r="E13" s="26"/>
      <c r="F13" s="33" t="s">
        <v>3</v>
      </c>
      <c r="G13" s="33" t="s">
        <v>4</v>
      </c>
      <c r="H13" s="33" t="s">
        <v>5</v>
      </c>
      <c r="I13" s="33" t="s">
        <v>6</v>
      </c>
      <c r="J13" s="33" t="s">
        <v>7</v>
      </c>
      <c r="K13" s="33" t="s">
        <v>8</v>
      </c>
      <c r="L13" s="33" t="s">
        <v>9</v>
      </c>
      <c r="M13" s="33" t="s">
        <v>10</v>
      </c>
      <c r="N13" s="33" t="s">
        <v>11</v>
      </c>
      <c r="O13" s="33" t="s">
        <v>12</v>
      </c>
      <c r="P13" s="27"/>
      <c r="Q13" s="33" t="s">
        <v>3</v>
      </c>
      <c r="R13" s="33" t="s">
        <v>4</v>
      </c>
      <c r="S13" s="33" t="s">
        <v>5</v>
      </c>
      <c r="T13" s="33" t="s">
        <v>6</v>
      </c>
      <c r="U13" s="33" t="s">
        <v>7</v>
      </c>
      <c r="V13" s="33" t="s">
        <v>8</v>
      </c>
      <c r="W13" s="33" t="s">
        <v>9</v>
      </c>
      <c r="X13" s="33" t="s">
        <v>10</v>
      </c>
      <c r="Y13" s="33" t="s">
        <v>11</v>
      </c>
      <c r="Z13" s="33" t="s">
        <v>12</v>
      </c>
      <c r="AA13" s="27"/>
      <c r="AB13" s="33" t="s">
        <v>3</v>
      </c>
      <c r="AC13" s="33" t="s">
        <v>4</v>
      </c>
      <c r="AD13" s="33" t="s">
        <v>5</v>
      </c>
      <c r="AE13" s="33" t="s">
        <v>6</v>
      </c>
      <c r="AF13" s="33" t="s">
        <v>7</v>
      </c>
      <c r="AG13" s="33" t="s">
        <v>8</v>
      </c>
      <c r="AH13" s="33" t="s">
        <v>9</v>
      </c>
      <c r="AI13" s="33" t="s">
        <v>10</v>
      </c>
      <c r="AJ13" s="33" t="s">
        <v>11</v>
      </c>
      <c r="AK13" s="33" t="s">
        <v>12</v>
      </c>
      <c r="AL13" s="27"/>
      <c r="AM13" s="33" t="s">
        <v>3</v>
      </c>
      <c r="AN13" s="33" t="s">
        <v>4</v>
      </c>
      <c r="AO13" s="33" t="s">
        <v>5</v>
      </c>
      <c r="AP13" s="33" t="s">
        <v>6</v>
      </c>
      <c r="AQ13" s="33" t="s">
        <v>7</v>
      </c>
      <c r="AR13" s="33" t="s">
        <v>8</v>
      </c>
      <c r="AS13" s="33" t="s">
        <v>9</v>
      </c>
      <c r="AT13" s="33" t="s">
        <v>10</v>
      </c>
      <c r="AU13" s="33" t="s">
        <v>11</v>
      </c>
      <c r="AV13" s="33" t="s">
        <v>12</v>
      </c>
      <c r="AW13" s="28"/>
    </row>
    <row r="14" spans="1:49" ht="21" customHeight="1">
      <c r="A14" s="1" t="s">
        <v>64</v>
      </c>
      <c r="B14" s="1" t="s">
        <v>72</v>
      </c>
      <c r="C14" s="1" t="s">
        <v>23</v>
      </c>
      <c r="E14" s="26"/>
      <c r="F14" s="33">
        <v>1</v>
      </c>
      <c r="G14" s="33" t="str">
        <f>F3</f>
        <v>Dancing Queens</v>
      </c>
      <c r="H14" s="33">
        <f>COUNTIFS($G$46:$G$60, F3,$H$46:$H$60, "&gt;=0")+COUNTIFS($J$46:$J$60,F3,$I$46:$I$60,"&gt;=0")</f>
        <v>0</v>
      </c>
      <c r="I14" s="33">
        <f>COUNTIFS($G$46:$G$60, F3,$BD$46:$BD$60, $B$28)+COUNTIFS($J$46:$J$60,F3,$BE$46:$BE$60,$B$28)</f>
        <v>0</v>
      </c>
      <c r="J14" s="33">
        <f>COUNTIFS($G$46:$G$60, F3,$BD$46:$BD$60, $B$29)+COUNTIFS($J$46:$J$60,F3,$BE$46:$BE$60,$B$29)</f>
        <v>0</v>
      </c>
      <c r="K14" s="33">
        <f>COUNTIFS($G$46:$G$60, F3,$BD$46:$BD$60, $B$30)+COUNTIFS($J$46:$J$60,F3,$BE$46:$BE$60,$B$30)</f>
        <v>0</v>
      </c>
      <c r="L14" s="33">
        <f ca="1">SUMIF($G$46:$G$60,F3,$H$46:$H$60)+SUMIF($J$46:$M$60,F3,$I$46:$I$60)</f>
        <v>0</v>
      </c>
      <c r="M14" s="33">
        <f ca="1">SUMIF($G$46:$G$60,F3,$I$46:$I$60)+SUMIF($J$46:$M$60,F3,$H$46:$H$60)</f>
        <v>0</v>
      </c>
      <c r="N14" s="33">
        <f ca="1">L14-M14</f>
        <v>0</v>
      </c>
      <c r="O14" s="33">
        <f>$B$28*I14+$B$29*J14</f>
        <v>0</v>
      </c>
      <c r="P14" s="27"/>
      <c r="Q14" s="33">
        <v>1</v>
      </c>
      <c r="R14" s="33" t="str">
        <f>Q3</f>
        <v>Lika</v>
      </c>
      <c r="S14" s="33">
        <f>COUNTIFS(R46:R60, Q3,S46:S60, "&gt;=0")+COUNTIFS(U46:U60,Q3,T46:T60,"&gt;=0")</f>
        <v>0</v>
      </c>
      <c r="T14" s="33">
        <f>COUNTIFS(R46:R60, Q3,BG46:BG60, $B$28)+COUNTIFS(U46:U60,Q3,BH46:BH60,$B$28)</f>
        <v>0</v>
      </c>
      <c r="U14" s="33">
        <f>COUNTIFS(R46:R60, Q3,BG46:BG60, $B$29)+COUNTIFS(U46:U60,Q3,BH46:BH60,$B$29)</f>
        <v>0</v>
      </c>
      <c r="V14" s="33">
        <f>COUNTIFS(R46:R60, Q3,BG46:BG60, $B$30)+COUNTIFS(U46:U60,Q3,BH46:BH60,$B$30)</f>
        <v>0</v>
      </c>
      <c r="W14" s="33">
        <f>SUMIF(R46:R60,Q3,S46:S60)+SUMIF(U46:U60,Q3,T46:T60)</f>
        <v>0</v>
      </c>
      <c r="X14" s="33">
        <f>SUMIF(R46:R60,Q3,T46:T60)+SUMIF(U46:U60,Q3,S46:S60)</f>
        <v>0</v>
      </c>
      <c r="Y14" s="33">
        <f>W14-X14</f>
        <v>0</v>
      </c>
      <c r="Z14" s="33">
        <f>$B$28*T14+$B$29*U14</f>
        <v>0</v>
      </c>
      <c r="AA14" s="27"/>
      <c r="AB14" s="33">
        <v>1</v>
      </c>
      <c r="AC14" s="33" t="str">
        <f>AB3</f>
        <v>O</v>
      </c>
      <c r="AD14" s="33">
        <f>COUNTIFS(AC46:AC60, AB3,AD46:AD60, "&gt;=0")+COUNTIFS(AF46:AF60,AB3,AE46:AE60,"&gt;=0")</f>
        <v>0</v>
      </c>
      <c r="AE14" s="33">
        <f>COUNTIFS(AC46:AC60, AB3,BV46:BV60, $B$28)+COUNTIFS(AF46:AF60,AB3,BW46:BW60,$B$28)</f>
        <v>0</v>
      </c>
      <c r="AF14" s="33">
        <f>COUNTIFS(AC46:AC60, AB3,BV46:BV60, $B$29)+COUNTIFS(AF46:AF60,AB3,BW46:BW60,$B$29)</f>
        <v>0</v>
      </c>
      <c r="AG14" s="33">
        <f>COUNTIFS(AC46:AC60, AB3,BV46:BV60, $B$30)+COUNTIFS(AF46:AF60,AB3,BW46:BW60,$B$30)</f>
        <v>0</v>
      </c>
      <c r="AH14" s="33">
        <f>SUMIF(AC46:AC60,AB3,AD46:AD60)+SUMIF(AF46:AF60,AB3,AE46:AE60)</f>
        <v>0</v>
      </c>
      <c r="AI14" s="33">
        <f>SUMIF(AC46:AC60,AB3,AE46:AE60)+SUMIF(AF46:AF60,AB3,AD46:AD60)</f>
        <v>0</v>
      </c>
      <c r="AJ14" s="33">
        <f>AH14-AI14</f>
        <v>0</v>
      </c>
      <c r="AK14" s="33">
        <f>$B$28*AE14+$B$29*AF14</f>
        <v>0</v>
      </c>
      <c r="AL14" s="27"/>
      <c r="AM14" s="33">
        <v>1</v>
      </c>
      <c r="AN14" s="33" t="str">
        <f>AM3</f>
        <v>Pasculetti</v>
      </c>
      <c r="AO14" s="33">
        <f>COUNTIFS(AN46:AN60, AM3,AO46:AO60, "&gt;=0")+COUNTIFS(AQ46:AQ60,AM3,AP46:AP60,"&gt;=0")</f>
        <v>0</v>
      </c>
      <c r="AP14" s="33">
        <f>COUNTIFS(AN46:AN60, AM3,CG46:CG60, $B$28)+COUNTIFS(AQ46:AQ60,AM3,CH46:CH60,$B$28)</f>
        <v>0</v>
      </c>
      <c r="AQ14" s="33">
        <f>COUNTIFS(AN46:AN60, AM3,CG46:CG60, $B$29)+COUNTIFS(AQ46:AQ60,AM3,CH46:CH60,$B$29)</f>
        <v>0</v>
      </c>
      <c r="AR14" s="33">
        <f>COUNTIFS(AN46:AN60, AM3,CG46:CG60, $B$30)+COUNTIFS(AQ46:AQ60,AM3,CH46:CH60,$B$30)</f>
        <v>0</v>
      </c>
      <c r="AS14" s="33">
        <f>SUMIF(AN46:AN60,AM3,AO46:AO60)+SUMIF(AQ46:AQ60,AM3,AP46:AP60)</f>
        <v>0</v>
      </c>
      <c r="AT14" s="33">
        <f>SUMIF(AN46:AN60,AM3,AP46:AP60)+SUMIF(AQ46:AQ60,AM3,AO46:AO60)</f>
        <v>0</v>
      </c>
      <c r="AU14" s="33">
        <f>AS14-AT14</f>
        <v>0</v>
      </c>
      <c r="AV14" s="33">
        <f>$B$28*AP14+$B$29*AQ14</f>
        <v>0</v>
      </c>
      <c r="AW14" s="28"/>
    </row>
    <row r="15" spans="1:49" ht="21" customHeight="1">
      <c r="A15" s="1" t="s">
        <v>49</v>
      </c>
      <c r="B15" s="1" t="s">
        <v>60</v>
      </c>
      <c r="C15" s="1" t="s">
        <v>22</v>
      </c>
      <c r="E15" s="26"/>
      <c r="F15" s="33">
        <v>2</v>
      </c>
      <c r="G15" s="33" t="str">
        <f>F4</f>
        <v>Die $chlechten Verl!erer</v>
      </c>
      <c r="H15" s="33">
        <f>COUNTIFS($G$46:$G$60, F4,$H$46:$H$60, "&gt;=0")+COUNTIFS($J$46:$J$60,F4,$I$46:$I$60,"&gt;=0")</f>
        <v>0</v>
      </c>
      <c r="I15" s="33">
        <f>COUNTIFS($G$46:$G$60, F4,$BD$46:$BD$60, $B$28)+COUNTIFS($J$46:$J$60,F4,$BE$46:$BE$60,$B$28)</f>
        <v>0</v>
      </c>
      <c r="J15" s="33">
        <f>COUNTIFS($G$46:$G$60, F4,$BD$46:$BD$60, $B$29)+COUNTIFS($J$46:$J$60,F4,$BE$46:$BE$60,$B$29)</f>
        <v>0</v>
      </c>
      <c r="K15" s="33">
        <f>COUNTIFS($G$46:$G$60, F4,$BD$46:$BD$60, $B$30)+COUNTIFS($J$46:$J$60,F4,$BE$46:$BE$60,$B$30)</f>
        <v>0</v>
      </c>
      <c r="L15" s="33">
        <f ca="1">SUMIF($G$46:$G$60,F4,$H$46:$H$60)+SUMIF($J$46:$M$60,F4,$I$46:$I$60)</f>
        <v>0</v>
      </c>
      <c r="M15" s="33">
        <f ca="1">SUMIF($G$46:$G$60,F4,$I$46:$I$60)+SUMIF($J$46:$M$60,F4,$H$46:$H$60)</f>
        <v>0</v>
      </c>
      <c r="N15" s="33">
        <f t="shared" ref="N15:N19" ca="1" si="0">L15-M15</f>
        <v>0</v>
      </c>
      <c r="O15" s="33">
        <f t="shared" ref="O15:O19" si="1">$B$28*I15+$B$29*J15</f>
        <v>0</v>
      </c>
      <c r="P15" s="27"/>
      <c r="Q15" s="33">
        <v>2</v>
      </c>
      <c r="R15" s="33" t="str">
        <f>Q4</f>
        <v>Sonagli</v>
      </c>
      <c r="S15" s="33">
        <f>COUNTIFS(R46:R60, Q4,S46:S60, "&gt;=0")+COUNTIFS(U46:U60,Q4,T46:T60,"&gt;=0")</f>
        <v>0</v>
      </c>
      <c r="T15" s="33">
        <f>COUNTIFS(R46:R60, Q4,BG46:BG60, $B$28)+COUNTIFS(U46:U60,Q4,BH46:BH60,$B$28)</f>
        <v>0</v>
      </c>
      <c r="U15" s="33">
        <f>COUNTIFS(R46:R60, Q4,BG46:BG60, $B$29)+COUNTIFS(U46:U60,Q4,BH46:BH60,$B$29)</f>
        <v>0</v>
      </c>
      <c r="V15" s="33">
        <f>COUNTIFS(R46:R60, Q4,BG46:BG60, $B$30)+COUNTIFS(U46:U60,Q4,BH46:BH60,$B$30)</f>
        <v>0</v>
      </c>
      <c r="W15" s="33">
        <f>SUMIF(R46:R60,Q4,S46:S60)+SUMIF(U46:U60,Q4,T46:T60)</f>
        <v>0</v>
      </c>
      <c r="X15" s="33">
        <f>SUMIF(R46:R60,Q4,T46:T60)+SUMIF(U46:U60,Q4,S46:S60)</f>
        <v>0</v>
      </c>
      <c r="Y15" s="33">
        <f t="shared" ref="Y15:Y19" si="2">W15-X15</f>
        <v>0</v>
      </c>
      <c r="Z15" s="33">
        <f t="shared" ref="Z15:Z19" si="3">$B$28*T15+$B$29*U15</f>
        <v>0</v>
      </c>
      <c r="AA15" s="27"/>
      <c r="AB15" s="33">
        <v>2</v>
      </c>
      <c r="AC15" s="33" t="str">
        <f>AB4</f>
        <v>M</v>
      </c>
      <c r="AD15" s="33">
        <f>COUNTIFS(AC46:AC60, AB4,AD46:AD60, "&gt;=0")+COUNTIFS(AF46:AF60,AB4,AE46:AE60,"&gt;=0")</f>
        <v>0</v>
      </c>
      <c r="AE15" s="33">
        <f>COUNTIFS(AC46:AC60, AB4,BV46:BV60, $B$28)+COUNTIFS(AF46:AF60,AB4,BW46:BW60,$B$28)</f>
        <v>0</v>
      </c>
      <c r="AF15" s="33">
        <f>COUNTIFS(AC46:AC60, AB4,BV46:BV60, $B$29)+COUNTIFS(AF46:AF60,AB4,BW46:BW60,$B$29)</f>
        <v>0</v>
      </c>
      <c r="AG15" s="33">
        <f>COUNTIFS(AC46:AC60, AB4,BV46:BV60, $B$30)+COUNTIFS(AF46:AF60,AB4,BW46:BW60,$B$30)</f>
        <v>0</v>
      </c>
      <c r="AH15" s="33">
        <f>SUMIF(AC46:AC60,AB4,AD46:AD60)+SUMIF(AF46:AF60,AB4,AE46:AE60)</f>
        <v>0</v>
      </c>
      <c r="AI15" s="33">
        <f>SUMIF(AC46:AC60,AB4,AE46:AE60)+SUMIF(AF46:AF60,AB4,AD46:AD60)</f>
        <v>0</v>
      </c>
      <c r="AJ15" s="33">
        <f t="shared" ref="AJ15:AJ19" si="4">AH15-AI15</f>
        <v>0</v>
      </c>
      <c r="AK15" s="33">
        <f t="shared" ref="AK15:AK19" si="5">$B$28*AE15+$B$29*AF15</f>
        <v>0</v>
      </c>
      <c r="AL15" s="27"/>
      <c r="AM15" s="33">
        <v>2</v>
      </c>
      <c r="AN15" s="33" t="str">
        <f>AM4</f>
        <v>T</v>
      </c>
      <c r="AO15" s="33">
        <f>COUNTIFS(AN46:AN60, AM4,AO46:AO60, "&gt;=0")+COUNTIFS(AQ46:AQ60,AM4,AP46:AP60,"&gt;=0")</f>
        <v>0</v>
      </c>
      <c r="AP15" s="33">
        <f>COUNTIFS(AN46:AN60, AM4,CG46:CG60, $B$28)+COUNTIFS(AQ46:AQ60,AM4,CH46:CH60,$B$28)</f>
        <v>0</v>
      </c>
      <c r="AQ15" s="33">
        <f>COUNTIFS(AN46:AN60, AM4,CG46:CG60, $B$29)+COUNTIFS(AQ46:AQ60,AM4,CH46:CH60,$B$29)</f>
        <v>0</v>
      </c>
      <c r="AR15" s="33">
        <f>COUNTIFS(AN46:AN60, AM4,CG46:CG60, $B$30)+COUNTIFS(AQ46:AQ60,AM4,CH46:CH60,$B$30)</f>
        <v>0</v>
      </c>
      <c r="AS15" s="33">
        <f>SUMIF(AN46:AN60,AM4,AO46:AO60)+SUMIF(AQ46:AQ60,AM4,AP46:AP60)</f>
        <v>0</v>
      </c>
      <c r="AT15" s="33">
        <f>SUMIF(AN46:AN60,AM4,AP46:AP60)+SUMIF(AQ46:AQ60,AM4,AO46:AO60)</f>
        <v>0</v>
      </c>
      <c r="AU15" s="33">
        <f t="shared" ref="AU15:AU19" si="6">AS15-AT15</f>
        <v>0</v>
      </c>
      <c r="AV15" s="33">
        <f t="shared" ref="AV15:AV19" si="7">$B$28*AP15+$B$29*AQ15</f>
        <v>0</v>
      </c>
      <c r="AW15" s="28"/>
    </row>
    <row r="16" spans="1:49" ht="21" customHeight="1">
      <c r="A16" s="37" t="s">
        <v>61</v>
      </c>
      <c r="B16" s="37" t="s">
        <v>62</v>
      </c>
      <c r="C16" s="1" t="s">
        <v>63</v>
      </c>
      <c r="E16" s="26"/>
      <c r="F16" s="33">
        <v>3</v>
      </c>
      <c r="G16" s="33" t="str">
        <f>F5</f>
        <v>lez'alles</v>
      </c>
      <c r="H16" s="33">
        <f>COUNTIFS($G$46:$G$60, F5,$H$46:$H$60, "&gt;=0")+COUNTIFS($J$46:$J$60,F5,$I$46:$I$60,"&gt;=0")</f>
        <v>0</v>
      </c>
      <c r="I16" s="33">
        <f>COUNTIFS($G$46:$G$60, F5,$BD$46:$BD$60, $B$28)+COUNTIFS($J$46:$J$60,F5,$BE$46:$BE$60,$B$28)</f>
        <v>0</v>
      </c>
      <c r="J16" s="33">
        <f>COUNTIFS($G$46:$G$60, F5,$BD$46:$BD$60, $B$29)+COUNTIFS($J$46:$J$60,F5,$BE$46:$BE$60,$B$29)</f>
        <v>0</v>
      </c>
      <c r="K16" s="33">
        <f>COUNTIFS($G$46:$G$60, F5,$BD$46:$BD$60, $B$30)+COUNTIFS($J$46:$J$60,F5,$BE$46:$BE$60,$B$30)</f>
        <v>0</v>
      </c>
      <c r="L16" s="33">
        <f ca="1">SUMIF($G$46:$G$60,F5,$H$46:$H$60)+SUMIF($J$46:$M$60,F5,$I$46:$I$60)</f>
        <v>0</v>
      </c>
      <c r="M16" s="33">
        <f ca="1">SUMIF($G$46:$G$60,F5,$I$46:$I$60)+SUMIF($J$46:$M$60,F5,$H$46:$H$60)</f>
        <v>0</v>
      </c>
      <c r="N16" s="33">
        <f t="shared" ca="1" si="0"/>
        <v>0</v>
      </c>
      <c r="O16" s="33">
        <f t="shared" si="1"/>
        <v>0</v>
      </c>
      <c r="P16" s="27"/>
      <c r="Q16" s="33">
        <v>3</v>
      </c>
      <c r="R16" s="33" t="str">
        <f>Q5</f>
        <v>Interdis Nuts</v>
      </c>
      <c r="S16" s="33">
        <f>COUNTIFS(R46:R60, Q5,S46:S60, "&gt;=0")+COUNTIFS(U46:U60,Q5,T46:T60,"&gt;=0")</f>
        <v>0</v>
      </c>
      <c r="T16" s="33">
        <f>COUNTIFS(R46:R60, Q5,BG46:BG60, $B$28)+COUNTIFS(U46:U60,Q5,BH46:BH60,$B$28)</f>
        <v>0</v>
      </c>
      <c r="U16" s="33">
        <f>COUNTIFS(R46:R60, Q5,BG46:BG60, $B$29)+COUNTIFS(U46:U60,Q5,BH46:BH60,$B$29)</f>
        <v>0</v>
      </c>
      <c r="V16" s="33">
        <f>COUNTIFS(R46:R60, Q5,BG46:BG60, $B$30)+COUNTIFS(U46:U60,Q5,BH46:BH60,$B$30)</f>
        <v>0</v>
      </c>
      <c r="W16" s="33">
        <f>SUMIF(R46:R60,Q5,S46:S60)+SUMIF(U46:U60,Q5,T46:T60)</f>
        <v>0</v>
      </c>
      <c r="X16" s="33">
        <f>SUMIF(R46:R60,Q5,T46:T60)+SUMIF(U46:U60,Q5,S46:S60)</f>
        <v>0</v>
      </c>
      <c r="Y16" s="33">
        <f t="shared" si="2"/>
        <v>0</v>
      </c>
      <c r="Z16" s="33">
        <f t="shared" si="3"/>
        <v>0</v>
      </c>
      <c r="AA16" s="27"/>
      <c r="AB16" s="33">
        <v>3</v>
      </c>
      <c r="AC16" s="33" t="str">
        <f>AB5</f>
        <v>ReD Team</v>
      </c>
      <c r="AD16" s="33">
        <f>COUNTIFS(AC46:AC60, AB5,AD46:AD60, "&gt;=0")+COUNTIFS(AF46:AF60,AB5,AE46:AE60,"&gt;=0")</f>
        <v>0</v>
      </c>
      <c r="AE16" s="33">
        <f>COUNTIFS(AC46:AC60, AB5,BV46:BV60, $B$28)+COUNTIFS(AF46:AF60,AB5,BW46:BW60,$B$28)</f>
        <v>0</v>
      </c>
      <c r="AF16" s="33">
        <f>COUNTIFS(AC46:AC60, AB5,BV46:BV60, $B$29)+COUNTIFS(AF46:AF60,AB5,BW46:BW60,$B$29)</f>
        <v>0</v>
      </c>
      <c r="AG16" s="33">
        <f>COUNTIFS(AC46:AC60, AB5,BV46:BV60, $B$30)+COUNTIFS(AF46:AF60,AB5,BW46:BW60,$B$30)</f>
        <v>0</v>
      </c>
      <c r="AH16" s="33">
        <f>SUMIF(AC46:AC60,AB5,AD46:AD60)+SUMIF(AF46:AF60,AB5,AE46:AE60)</f>
        <v>0</v>
      </c>
      <c r="AI16" s="33">
        <f>SUMIF(AC46:AC60,AB5,AE46:AE60)+SUMIF(AF46:AF60,AB5,AD46:AD60)</f>
        <v>0</v>
      </c>
      <c r="AJ16" s="33">
        <f t="shared" si="4"/>
        <v>0</v>
      </c>
      <c r="AK16" s="33">
        <f t="shared" si="5"/>
        <v>0</v>
      </c>
      <c r="AL16" s="27"/>
      <c r="AM16" s="33">
        <v>3</v>
      </c>
      <c r="AN16" s="33" t="str">
        <f>AM5</f>
        <v>U</v>
      </c>
      <c r="AO16" s="33">
        <f>COUNTIFS(AN46:AN60, AM5,AO46:AO60, "&gt;=0")+COUNTIFS(AQ46:AQ60,AM5,AP46:AP60,"&gt;=0")</f>
        <v>0</v>
      </c>
      <c r="AP16" s="33">
        <f>COUNTIFS(AN46:AN60, AM5,CG46:CG60, $B$28)+COUNTIFS(AQ46:AQ60,AM5,CH46:CH60,$B$28)</f>
        <v>0</v>
      </c>
      <c r="AQ16" s="33">
        <f>COUNTIFS(AN46:AN60, AM5,CG46:CG60, $B$29)+COUNTIFS(AQ46:AQ60,AM5,CH46:CH60,$B$29)</f>
        <v>0</v>
      </c>
      <c r="AR16" s="33">
        <f>COUNTIFS(AN46:AN60, AM5,CG46:CG60, $B$30)+COUNTIFS(AQ46:AQ60,AM5,CH46:CH60,$B$30)</f>
        <v>0</v>
      </c>
      <c r="AS16" s="33">
        <f>SUMIF(AN46:AN60,AM5,AO46:AO60)+SUMIF(AQ46:AQ60,AM5,AP46:AP60)</f>
        <v>0</v>
      </c>
      <c r="AT16" s="33">
        <f>SUMIF(AN46:AN60,AM5,AP46:AP60)+SUMIF(AQ46:AQ60,AM5,AO46:AO60)</f>
        <v>0</v>
      </c>
      <c r="AU16" s="33">
        <f t="shared" si="6"/>
        <v>0</v>
      </c>
      <c r="AV16" s="33">
        <f t="shared" si="7"/>
        <v>0</v>
      </c>
      <c r="AW16" s="28"/>
    </row>
    <row r="17" spans="1:49" ht="21" customHeight="1">
      <c r="A17" s="1" t="s">
        <v>65</v>
      </c>
      <c r="B17" s="1" t="s">
        <v>73</v>
      </c>
      <c r="C17" s="1" t="s">
        <v>24</v>
      </c>
      <c r="E17" s="26"/>
      <c r="F17" s="33">
        <v>4</v>
      </c>
      <c r="G17" s="33" t="str">
        <f>F6</f>
        <v>D chläus</v>
      </c>
      <c r="H17" s="33">
        <f>COUNTIFS($G$46:$G$60, F6,$H$46:$H$60, "&gt;=0")+COUNTIFS($J$46:$J$60,F6,$I$46:$I$60,"&gt;=0")</f>
        <v>0</v>
      </c>
      <c r="I17" s="33">
        <f>COUNTIFS($G$46:$G$60, F6,$BD$46:$BD$60, $B$28)+COUNTIFS($J$46:$J$60,F6,$BE$46:$BE$60,$B$28)</f>
        <v>0</v>
      </c>
      <c r="J17" s="33">
        <f>COUNTIFS($G$46:$G$60, F6,$BD$46:$BD$60, $B$29)+COUNTIFS($J$46:$J$60,F6,$BE$46:$BE$60,$B$29)</f>
        <v>0</v>
      </c>
      <c r="K17" s="33">
        <f>COUNTIFS($G$46:$G$60, F6,$BD$46:$BD$60, $B$30)+COUNTIFS($J$46:$J$60,F6,$BE$46:$BE$60,$B$30)</f>
        <v>0</v>
      </c>
      <c r="L17" s="33">
        <f ca="1">SUMIF($G$46:$G$60,F6,$H$46:$H$60)+SUMIF($J$46:$M$60,F6,$I$46:$I$60)</f>
        <v>0</v>
      </c>
      <c r="M17" s="33">
        <f ca="1">SUMIF($G$46:$G$60,F6,$I$46:$I$60)+SUMIF($J$46:$M$60,F6,$H$46:$H$60)</f>
        <v>0</v>
      </c>
      <c r="N17" s="33">
        <f t="shared" ca="1" si="0"/>
        <v>0</v>
      </c>
      <c r="O17" s="33">
        <f t="shared" si="1"/>
        <v>0</v>
      </c>
      <c r="P17" s="27"/>
      <c r="Q17" s="33">
        <v>4</v>
      </c>
      <c r="R17" s="33" t="str">
        <f>Q6</f>
        <v>Gute Frage</v>
      </c>
      <c r="S17" s="33">
        <f>COUNTIFS(R46:R60, Q6,S46:S60, "&gt;=0")+COUNTIFS(U46:U60,Q6,T46:T60,"&gt;=0")</f>
        <v>0</v>
      </c>
      <c r="T17" s="33">
        <f>COUNTIFS(R46:R60, Q6,BG46:BG60, $B$28)+COUNTIFS(U46:U60,Q6,BH46:BH60,$B$28)</f>
        <v>0</v>
      </c>
      <c r="U17" s="33">
        <f>COUNTIFS(R46:R60, Q6,BG46:BG60, $B$29)+COUNTIFS(U46:U60,Q6,BH46:BH60,$B$29)</f>
        <v>0</v>
      </c>
      <c r="V17" s="33">
        <f>COUNTIFS(R46:R60, Q6,BG46:BG60, $B$30)+COUNTIFS(U46:U60,Q6,BH46:BH60,$B$30)</f>
        <v>0</v>
      </c>
      <c r="W17" s="33">
        <f>SUMIF(R46:R60,Q6,S46:S60)+SUMIF(U46:U60,Q6,T46:T60)</f>
        <v>0</v>
      </c>
      <c r="X17" s="33">
        <f>SUMIF(R46:R60,Q6,T46:T60)+SUMIF(U46:U60,Q6,S46:S60)</f>
        <v>0</v>
      </c>
      <c r="Y17" s="33">
        <f t="shared" si="2"/>
        <v>0</v>
      </c>
      <c r="Z17" s="33">
        <f t="shared" si="3"/>
        <v>0</v>
      </c>
      <c r="AA17" s="27"/>
      <c r="AB17" s="33">
        <v>4</v>
      </c>
      <c r="AC17" s="33" t="str">
        <f>AB6</f>
        <v>P</v>
      </c>
      <c r="AD17" s="33">
        <f>COUNTIFS(AC46:AC60, AB6,AD46:AD60, "&gt;=0")+COUNTIFS(AF46:AF60,AB6,AE46:AE60,"&gt;=0")</f>
        <v>0</v>
      </c>
      <c r="AE17" s="33">
        <f>COUNTIFS(AC46:AC60, AB6,BV46:BV60, $B$28)+COUNTIFS(AF46:AF60,AB6,BW46:BW60,$B$28)</f>
        <v>0</v>
      </c>
      <c r="AF17" s="33">
        <f>COUNTIFS(AC46:AC60, AB6,BV46:BV60, $B$29)+COUNTIFS(AF46:AF60,AB6,BW46:BW60,$B$29)</f>
        <v>0</v>
      </c>
      <c r="AG17" s="33">
        <f>COUNTIFS(AC46:AC60, AB6,BV46:BV60, $B$30)+COUNTIFS(AF46:AF60,AB6,BW46:BW60,$B$30)</f>
        <v>0</v>
      </c>
      <c r="AH17" s="33">
        <f>SUMIF(AC46:AC60,AB6,AD46:AD60)+SUMIF(AF46:AF60,AB6,AE46:AE60)</f>
        <v>0</v>
      </c>
      <c r="AI17" s="33">
        <f>SUMIF(AC46:AC60,AB6,AE46:AE60)+SUMIF(AF46:AF60,AB6,AD46:AD60)</f>
        <v>0</v>
      </c>
      <c r="AJ17" s="33">
        <f t="shared" si="4"/>
        <v>0</v>
      </c>
      <c r="AK17" s="33">
        <f t="shared" si="5"/>
        <v>0</v>
      </c>
      <c r="AL17" s="27"/>
      <c r="AM17" s="33">
        <v>4</v>
      </c>
      <c r="AN17" s="33" t="str">
        <f>AM6</f>
        <v>V</v>
      </c>
      <c r="AO17" s="33">
        <f>COUNTIFS(AN46:AN60, AM6,AO46:AO60, "&gt;=0")+COUNTIFS(AQ46:AQ60,AM6,AP46:AP60,"&gt;=0")</f>
        <v>0</v>
      </c>
      <c r="AP17" s="33">
        <f>COUNTIFS(AN46:AN60, AM6,CG46:CG60, $B$28)+COUNTIFS(AQ46:AQ60,AM6,CH46:CH60,$B$28)</f>
        <v>0</v>
      </c>
      <c r="AQ17" s="33">
        <f>COUNTIFS(AN46:AN60, AM6,CG46:CG60, $B$29)+COUNTIFS(AQ46:AQ60,AM6,CH46:CH60,$B$29)</f>
        <v>0</v>
      </c>
      <c r="AR17" s="33">
        <f>COUNTIFS(AN46:AN60, AM6,CG46:CG60, $B$30)+COUNTIFS(AQ46:AQ60,AM6,CH46:CH60,$B$30)</f>
        <v>0</v>
      </c>
      <c r="AS17" s="33">
        <f>SUMIF(AN46:AN60,AM6,AO46:AO60)+SUMIF(AQ46:AQ60,AM6,AP46:AP60)</f>
        <v>0</v>
      </c>
      <c r="AT17" s="33">
        <f>SUMIF(AN46:AN60,AM6,AP46:AP60)+SUMIF(AQ46:AQ60,AM6,AO46:AO60)</f>
        <v>0</v>
      </c>
      <c r="AU17" s="33">
        <f t="shared" si="6"/>
        <v>0</v>
      </c>
      <c r="AV17" s="33">
        <f t="shared" si="7"/>
        <v>0</v>
      </c>
      <c r="AW17" s="28"/>
    </row>
    <row r="18" spans="1:49" ht="21" customHeight="1">
      <c r="A18" s="1" t="s">
        <v>66</v>
      </c>
      <c r="B18" s="1" t="s">
        <v>74</v>
      </c>
      <c r="C18" s="1" t="s">
        <v>25</v>
      </c>
      <c r="E18" s="26"/>
      <c r="F18" s="33">
        <v>5</v>
      </c>
      <c r="G18" s="33" t="str">
        <f>F7</f>
        <v>wrecKing balls</v>
      </c>
      <c r="H18" s="33">
        <f>COUNTIFS($G$46:$G$60, F7,$H$46:$H$60, "&gt;=0")+COUNTIFS($J$46:$J$60,F7,$I$46:$I$60,"&gt;=0")</f>
        <v>0</v>
      </c>
      <c r="I18" s="33">
        <f>COUNTIFS($G$46:$G$60, F7,$BD$46:$BD$60, $B$28)+COUNTIFS($J$46:$J$60,F7,$BE$46:$BE$60,$B$28)</f>
        <v>0</v>
      </c>
      <c r="J18" s="33">
        <f>COUNTIFS($G$46:$G$60, F7,$BD$46:$BD$60, $B$29)+COUNTIFS($J$46:$J$60,F7,$BE$46:$BE$60,$B$29)</f>
        <v>0</v>
      </c>
      <c r="K18" s="33">
        <f>COUNTIFS($G$46:$G$60, F7,$BD$46:$BD$60, $B$30)+COUNTIFS($J$46:$J$60,F7,$BE$46:$BE$60,$B$30)</f>
        <v>0</v>
      </c>
      <c r="L18" s="33">
        <f ca="1">SUMIF($G$46:$G$60,F7,$H$46:$H$60)+SUMIF($J$46:$M$60,F7,$I$46:$I$60)</f>
        <v>0</v>
      </c>
      <c r="M18" s="33">
        <f ca="1">SUMIF($G$46:$G$60,F7,$I$46:$I$60)+SUMIF($J$46:$M$60,F7,$H$46:$H$60)</f>
        <v>0</v>
      </c>
      <c r="N18" s="33">
        <f t="shared" ca="1" si="0"/>
        <v>0</v>
      </c>
      <c r="O18" s="33">
        <f t="shared" si="1"/>
        <v>0</v>
      </c>
      <c r="P18" s="27"/>
      <c r="Q18" s="33">
        <v>5</v>
      </c>
      <c r="R18" s="33" t="str">
        <f>Q7</f>
        <v>Tolli Töggel</v>
      </c>
      <c r="S18" s="33">
        <f>COUNTIFS(R46:R60, Q7,S46:S60, "&gt;=0")+COUNTIFS(U46:U60,Q7,T46:T60,"&gt;=0")</f>
        <v>0</v>
      </c>
      <c r="T18" s="33">
        <f>COUNTIFS(R46:R60, Q7,BG46:BG60, $B$28)+COUNTIFS(U46:U60,Q7,BH46:BH60,$B$28)</f>
        <v>0</v>
      </c>
      <c r="U18" s="33">
        <f>COUNTIFS(R46:R60, Q7,BG46:BG60, $B$29)+COUNTIFS(U46:U60,Q7,BH46:BH60,$B$29)</f>
        <v>0</v>
      </c>
      <c r="V18" s="33">
        <f>COUNTIFS(R46:R60, Q7,BG46:BG60, $B$30)+COUNTIFS(U46:U60,Q7,BH46:BH60,$B$30)</f>
        <v>0</v>
      </c>
      <c r="W18" s="33">
        <f>SUMIF(R46:R60,Q7,S46:S60)+SUMIF(U46:U60,Q7,T46:T60)</f>
        <v>0</v>
      </c>
      <c r="X18" s="33">
        <f>SUMIF(R46:R60,Q7,T46:T60)+SUMIF(U46:U60,Q7,S46:S60)</f>
        <v>0</v>
      </c>
      <c r="Y18" s="33">
        <f t="shared" si="2"/>
        <v>0</v>
      </c>
      <c r="Z18" s="33">
        <f t="shared" si="3"/>
        <v>0</v>
      </c>
      <c r="AA18" s="27"/>
      <c r="AB18" s="33">
        <v>5</v>
      </c>
      <c r="AC18" s="33" t="str">
        <f>AB7</f>
        <v>Q</v>
      </c>
      <c r="AD18" s="33">
        <f>COUNTIFS(AC46:AC60, AB7,AD46:AD60, "&gt;=0")+COUNTIFS(AF46:AF60,AB7,AE46:AE60,"&gt;=0")</f>
        <v>0</v>
      </c>
      <c r="AE18" s="33">
        <f>COUNTIFS(AC46:AC60, AB7,BV46:BV60, $B$28)+COUNTIFS(AF46:AF60,AB7,BW46:BW60,$B$28)</f>
        <v>0</v>
      </c>
      <c r="AF18" s="33">
        <f>COUNTIFS(AC46:AC60, AB7,BV46:BV60, $B$29)+COUNTIFS(AF46:AF60,AB7,BW46:BW60,$B$29)</f>
        <v>0</v>
      </c>
      <c r="AG18" s="33">
        <f>COUNTIFS(AC46:AC60, AB7,BV46:BV60, $B$30)+COUNTIFS(AF46:AF60,AB7,BW46:BW60,$B$30)</f>
        <v>0</v>
      </c>
      <c r="AH18" s="33">
        <f>SUMIF(AC46:AC60,AB7,AD46:AD60)+SUMIF(AF46:AF60,AB7,AE46:AE60)</f>
        <v>0</v>
      </c>
      <c r="AI18" s="33">
        <f>SUMIF(AC46:AC60,AB7,AE46:AE60)+SUMIF(AF46:AF60,AB7,AD46:AD60)</f>
        <v>0</v>
      </c>
      <c r="AJ18" s="33">
        <f t="shared" si="4"/>
        <v>0</v>
      </c>
      <c r="AK18" s="33">
        <f t="shared" si="5"/>
        <v>0</v>
      </c>
      <c r="AL18" s="27"/>
      <c r="AM18" s="33">
        <v>5</v>
      </c>
      <c r="AN18" s="33" t="str">
        <f>AM7</f>
        <v>W</v>
      </c>
      <c r="AO18" s="33">
        <f>COUNTIFS(AN46:AN60, AM7,AO46:AO60, "&gt;=0")+COUNTIFS(AQ46:AQ60,AM7,AP46:AP60,"&gt;=0")</f>
        <v>0</v>
      </c>
      <c r="AP18" s="33">
        <f>COUNTIFS(AN46:AN60, AM7,CG46:CG60, $B$28)+COUNTIFS(AQ46:AQ60,AM7,CH46:CH60,$B$28)</f>
        <v>0</v>
      </c>
      <c r="AQ18" s="33">
        <f>COUNTIFS(AN46:AN60, AM7,CG46:CG60, $B$29)+COUNTIFS(AQ46:AQ60,AM7,CH46:CH60,$B$29)</f>
        <v>0</v>
      </c>
      <c r="AR18" s="33">
        <f>COUNTIFS(AN46:AN60, AM7,CG46:CG60, $B$30)+COUNTIFS(AQ46:AQ60,AM7,CH46:CH60,$B$30)</f>
        <v>0</v>
      </c>
      <c r="AS18" s="33">
        <f>SUMIF(AN46:AN60,AM7,AO46:AO60)+SUMIF(AQ46:AQ60,AM7,AP46:AP60)</f>
        <v>0</v>
      </c>
      <c r="AT18" s="33">
        <f>SUMIF(AN46:AN60,AM7,AP46:AP60)+SUMIF(AQ46:AQ60,AM7,AO46:AO60)</f>
        <v>0</v>
      </c>
      <c r="AU18" s="33">
        <f t="shared" si="6"/>
        <v>0</v>
      </c>
      <c r="AV18" s="33">
        <f t="shared" si="7"/>
        <v>0</v>
      </c>
      <c r="AW18" s="28"/>
    </row>
    <row r="19" spans="1:49" ht="21" customHeight="1">
      <c r="A19" s="1" t="s">
        <v>67</v>
      </c>
      <c r="B19" s="1" t="s">
        <v>75</v>
      </c>
      <c r="C19" s="1" t="s">
        <v>26</v>
      </c>
      <c r="E19" s="26"/>
      <c r="F19" s="33">
        <v>6</v>
      </c>
      <c r="G19" s="33" t="str">
        <f>F8</f>
        <v>Die Drehwürmer</v>
      </c>
      <c r="H19" s="33">
        <f>COUNTIFS($G$46:$G$60, F8,$H$46:$H$60, "&gt;=0")+COUNTIFS($J$46:$J$60,F8,$I$46:$I$60,"&gt;=0")</f>
        <v>0</v>
      </c>
      <c r="I19" s="33">
        <f>COUNTIFS($G$46:$G$60, F8,$BD$46:$BD$60, $B$28)+COUNTIFS($J$46:$J$60,F8,$BE$46:$BE$60,$B$28)</f>
        <v>0</v>
      </c>
      <c r="J19" s="33">
        <f>COUNTIFS($G$46:$G$60, F8,$BD$46:$BD$60, $B$29)+COUNTIFS($J$46:$J$60,F8,$BE$46:$BE$60,$B$29)</f>
        <v>0</v>
      </c>
      <c r="K19" s="33">
        <f>COUNTIFS($G$46:$G$60, F8,$BD$46:$BD$60, $B$30)+COUNTIFS($J$46:$J$60,F8,$BE$46:$BE$60,$B$30)</f>
        <v>0</v>
      </c>
      <c r="L19" s="33">
        <f ca="1">SUMIF($G$46:$G$60,F8,$H$46:$H$60)+SUMIF($J$46:$M$60,F8,$I$46:$I$60)</f>
        <v>0</v>
      </c>
      <c r="M19" s="33">
        <f ca="1">SUMIF($G$46:$G$60,F8,$I$46:$I$60)+SUMIF($J$46:$M$60,F8,$H$46:$H$60)</f>
        <v>0</v>
      </c>
      <c r="N19" s="33">
        <f t="shared" ca="1" si="0"/>
        <v>0</v>
      </c>
      <c r="O19" s="33">
        <f t="shared" si="1"/>
        <v>0</v>
      </c>
      <c r="P19" s="27"/>
      <c r="Q19" s="33">
        <v>6</v>
      </c>
      <c r="R19" s="33" t="str">
        <f>Q8</f>
        <v>Erstitag</v>
      </c>
      <c r="S19" s="33">
        <f>COUNTIFS(R46:R60, Q8,S46:S60, "&gt;=0")+COUNTIFS(U46:U60,Q8,T46:T60,"&gt;=0")</f>
        <v>0</v>
      </c>
      <c r="T19" s="33">
        <f>COUNTIFS(R46:R60, Q8,BG46:BG60, $B$28)+COUNTIFS(U46:U60,Q8,BH46:BH60,$B$28)</f>
        <v>0</v>
      </c>
      <c r="U19" s="33">
        <f>COUNTIFS(R46:R60, Q8,BG46:BG60, $B$29)+COUNTIFS(U46:U60,Q8,BH46:BH60,$B$29)</f>
        <v>0</v>
      </c>
      <c r="V19" s="33">
        <f>COUNTIFS(R46:R60, Q8,BG46:BG60, $B$30)+COUNTIFS(U46:U60,Q8,BH46:BH60,$B$30)</f>
        <v>0</v>
      </c>
      <c r="W19" s="33">
        <f>SUMIF(R46:R60,Q8,S46:S60)+SUMIF(U46:U60,Q8,T46:T60)</f>
        <v>0</v>
      </c>
      <c r="X19" s="33">
        <f>SUMIF(R46:R60,Q8,T46:T60)+SUMIF(U46:U60,Q8,S46:S60)</f>
        <v>0</v>
      </c>
      <c r="Y19" s="33">
        <f t="shared" si="2"/>
        <v>0</v>
      </c>
      <c r="Z19" s="33">
        <f t="shared" si="3"/>
        <v>0</v>
      </c>
      <c r="AA19" s="27"/>
      <c r="AB19" s="33">
        <v>6</v>
      </c>
      <c r="AC19" s="33" t="str">
        <f>AB8</f>
        <v>R</v>
      </c>
      <c r="AD19" s="33">
        <f>COUNTIFS(AC46:AC60, AB8,AD46:AD60, "&gt;=0")+COUNTIFS(AF46:AF60,AB8,AE46:AE60,"&gt;=0")</f>
        <v>0</v>
      </c>
      <c r="AE19" s="33">
        <f>COUNTIFS(AC46:AC60, AB8,BV46:BV60, $B$28)+COUNTIFS(AF46:AF60,AB8,BW46:BW60,$B$28)</f>
        <v>0</v>
      </c>
      <c r="AF19" s="33">
        <f>COUNTIFS(AC46:AC60, AB8,BV46:BV60, $B$29)+COUNTIFS(AF46:AF60,AB8,BW46:BW60,$B$29)</f>
        <v>0</v>
      </c>
      <c r="AG19" s="33">
        <f>COUNTIFS(AC46:AC60, AB8,BV46:BV60, $B$30)+COUNTIFS(AF46:AF60,AB8,BW46:BW60,$B$30)</f>
        <v>0</v>
      </c>
      <c r="AH19" s="33">
        <f>SUMIF(AC46:AC60,AB8,AD46:AD60)+SUMIF(AF46:AF60,AB8,AE46:AE60)</f>
        <v>0</v>
      </c>
      <c r="AI19" s="33">
        <f>SUMIF(AC46:AC60,AB8,AE46:AE60)+SUMIF(AF46:AF60,AB8,AD46:AD60)</f>
        <v>0</v>
      </c>
      <c r="AJ19" s="33">
        <f t="shared" si="4"/>
        <v>0</v>
      </c>
      <c r="AK19" s="33">
        <f t="shared" si="5"/>
        <v>0</v>
      </c>
      <c r="AL19" s="27"/>
      <c r="AM19" s="33">
        <v>6</v>
      </c>
      <c r="AN19" s="33" t="str">
        <f>AM8</f>
        <v>Kickerickie</v>
      </c>
      <c r="AO19" s="33">
        <f>COUNTIFS(AN46:AN60, AM8,AO46:AO60, "&gt;=0")+COUNTIFS(AQ46:AQ60,AM8,AP46:AP60,"&gt;=0")</f>
        <v>0</v>
      </c>
      <c r="AP19" s="33">
        <f>COUNTIFS(AN46:AN60, AM8,CG46:CG60, $B$28)+COUNTIFS(AQ46:AQ60,AM8,CH46:CH60,$B$28)</f>
        <v>0</v>
      </c>
      <c r="AQ19" s="33">
        <f>COUNTIFS(AN46:AN60, AM8,CG46:CG60, $B$29)+COUNTIFS(AQ46:AQ60,AM8,CH46:CH60,$B$29)</f>
        <v>0</v>
      </c>
      <c r="AR19" s="33">
        <f>COUNTIFS(AN46:AN60, AM8,CG46:CG60, $B$30)+COUNTIFS(AQ46:AQ60,AM8,CH46:CH60,$B$30)</f>
        <v>0</v>
      </c>
      <c r="AS19" s="33">
        <f>SUMIF(AN46:AN60,AM8,AO46:AO60)+SUMIF(AQ46:AQ60,AM8,AP46:AP60)</f>
        <v>0</v>
      </c>
      <c r="AT19" s="33">
        <f>SUMIF(AN46:AN60,AM8,AP46:AP60)+SUMIF(AQ46:AQ60,AM8,AO46:AO60)</f>
        <v>0</v>
      </c>
      <c r="AU19" s="33">
        <f t="shared" si="6"/>
        <v>0</v>
      </c>
      <c r="AV19" s="33">
        <f t="shared" si="7"/>
        <v>0</v>
      </c>
      <c r="AW19" s="28"/>
    </row>
    <row r="20" spans="1:49" ht="21" customHeight="1">
      <c r="A20" s="1" t="s">
        <v>71</v>
      </c>
      <c r="B20" s="1" t="s">
        <v>79</v>
      </c>
      <c r="C20" s="1" t="s">
        <v>83</v>
      </c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1"/>
    </row>
    <row r="21" spans="1:49" ht="21" customHeight="1">
      <c r="A21" s="1" t="s">
        <v>68</v>
      </c>
      <c r="B21" s="1" t="s">
        <v>76</v>
      </c>
      <c r="C21" s="1" t="s">
        <v>27</v>
      </c>
    </row>
    <row r="22" spans="1:49" ht="21" customHeight="1">
      <c r="A22" s="1" t="s">
        <v>69</v>
      </c>
      <c r="B22" s="1" t="s">
        <v>77</v>
      </c>
      <c r="C22" s="1" t="s">
        <v>28</v>
      </c>
    </row>
    <row r="23" spans="1:49" ht="21" customHeight="1">
      <c r="A23" s="1" t="s">
        <v>70</v>
      </c>
      <c r="B23" s="1" t="s">
        <v>78</v>
      </c>
      <c r="C23" s="1" t="s">
        <v>29</v>
      </c>
      <c r="H23" s="49"/>
      <c r="I23" s="49"/>
      <c r="J23" s="20"/>
    </row>
    <row r="24" spans="1:49" ht="21" customHeight="1">
      <c r="A24" s="1" t="s">
        <v>37</v>
      </c>
      <c r="B24" s="1" t="s">
        <v>38</v>
      </c>
      <c r="C24" s="1" t="s">
        <v>30</v>
      </c>
      <c r="H24" s="49"/>
      <c r="I24" s="49"/>
      <c r="J24" s="49"/>
      <c r="K24" s="49"/>
      <c r="L24" s="20"/>
    </row>
    <row r="25" spans="1:49" ht="21" customHeight="1">
      <c r="A25" s="1" t="s">
        <v>84</v>
      </c>
      <c r="B25" s="1" t="s">
        <v>85</v>
      </c>
      <c r="C25" s="1" t="s">
        <v>86</v>
      </c>
      <c r="J25" s="20"/>
      <c r="K25" s="20"/>
      <c r="L25" s="20"/>
    </row>
    <row r="26" spans="1:49" ht="21" customHeight="1">
      <c r="J26" s="20"/>
      <c r="K26" s="20"/>
      <c r="L26" s="20"/>
    </row>
    <row r="27" spans="1:49" ht="21" customHeight="1">
      <c r="J27" s="20"/>
      <c r="K27" s="20"/>
      <c r="L27" s="20"/>
    </row>
    <row r="28" spans="1:49" ht="21" customHeight="1">
      <c r="A28" s="19" t="s">
        <v>17</v>
      </c>
      <c r="B28" s="1">
        <v>3</v>
      </c>
    </row>
    <row r="29" spans="1:49" ht="21" customHeight="1">
      <c r="A29" s="19" t="s">
        <v>18</v>
      </c>
      <c r="B29" s="1">
        <v>1</v>
      </c>
    </row>
    <row r="30" spans="1:49" ht="21" customHeight="1">
      <c r="A30" s="19" t="s">
        <v>19</v>
      </c>
      <c r="B30" s="1">
        <v>0</v>
      </c>
      <c r="S30" s="73" t="s">
        <v>112</v>
      </c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22"/>
      <c r="AQ30" s="22"/>
    </row>
    <row r="31" spans="1:49" ht="21" customHeight="1"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</row>
    <row r="32" spans="1:49" ht="21" customHeight="1"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</row>
    <row r="33" spans="6:89" ht="21" customHeight="1"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</row>
    <row r="36" spans="6:89" ht="21" customHeight="1">
      <c r="F36" s="41" t="s">
        <v>13</v>
      </c>
      <c r="G36" s="41"/>
      <c r="H36" s="41"/>
      <c r="I36" s="41"/>
      <c r="J36" s="41"/>
      <c r="K36" s="41"/>
      <c r="L36" s="41"/>
      <c r="M36" s="41"/>
      <c r="N36" s="41"/>
      <c r="O36" s="41"/>
      <c r="Q36" s="41" t="s">
        <v>31</v>
      </c>
      <c r="R36" s="41"/>
      <c r="S36" s="41"/>
      <c r="T36" s="41"/>
      <c r="U36" s="41"/>
      <c r="V36" s="41"/>
      <c r="W36" s="41"/>
      <c r="X36" s="41"/>
      <c r="Y36" s="41"/>
      <c r="Z36" s="41"/>
      <c r="AB36" s="41" t="s">
        <v>32</v>
      </c>
      <c r="AC36" s="41"/>
      <c r="AD36" s="41"/>
      <c r="AE36" s="41"/>
      <c r="AF36" s="41"/>
      <c r="AG36" s="41"/>
      <c r="AH36" s="41"/>
      <c r="AI36" s="41"/>
      <c r="AJ36" s="41"/>
      <c r="AK36" s="41"/>
      <c r="AM36" s="41" t="s">
        <v>33</v>
      </c>
      <c r="AN36" s="41"/>
      <c r="AO36" s="41"/>
      <c r="AP36" s="41"/>
      <c r="AQ36" s="41"/>
      <c r="AR36" s="41"/>
      <c r="AS36" s="41"/>
      <c r="AT36" s="41"/>
      <c r="AU36" s="41"/>
      <c r="AV36" s="41"/>
    </row>
    <row r="37" spans="6:89" ht="21" customHeight="1">
      <c r="F37" s="39" t="s">
        <v>3</v>
      </c>
      <c r="G37" s="39" t="s">
        <v>4</v>
      </c>
      <c r="H37" s="39" t="s">
        <v>5</v>
      </c>
      <c r="I37" s="39" t="s">
        <v>6</v>
      </c>
      <c r="J37" s="39" t="s">
        <v>7</v>
      </c>
      <c r="K37" s="39" t="s">
        <v>8</v>
      </c>
      <c r="L37" s="39" t="s">
        <v>9</v>
      </c>
      <c r="M37" s="39" t="s">
        <v>10</v>
      </c>
      <c r="N37" s="39" t="s">
        <v>11</v>
      </c>
      <c r="O37" s="40" t="s">
        <v>12</v>
      </c>
      <c r="Q37" s="39" t="s">
        <v>3</v>
      </c>
      <c r="R37" s="39" t="s">
        <v>4</v>
      </c>
      <c r="S37" s="39" t="s">
        <v>5</v>
      </c>
      <c r="T37" s="39" t="s">
        <v>6</v>
      </c>
      <c r="U37" s="39" t="s">
        <v>7</v>
      </c>
      <c r="V37" s="39" t="s">
        <v>8</v>
      </c>
      <c r="W37" s="39" t="s">
        <v>9</v>
      </c>
      <c r="X37" s="39" t="s">
        <v>10</v>
      </c>
      <c r="Y37" s="39" t="s">
        <v>11</v>
      </c>
      <c r="Z37" s="40" t="s">
        <v>12</v>
      </c>
      <c r="AB37" s="39" t="s">
        <v>3</v>
      </c>
      <c r="AC37" s="39" t="s">
        <v>4</v>
      </c>
      <c r="AD37" s="39" t="s">
        <v>5</v>
      </c>
      <c r="AE37" s="39" t="s">
        <v>6</v>
      </c>
      <c r="AF37" s="39" t="s">
        <v>7</v>
      </c>
      <c r="AG37" s="39" t="s">
        <v>8</v>
      </c>
      <c r="AH37" s="39" t="s">
        <v>9</v>
      </c>
      <c r="AI37" s="39" t="s">
        <v>10</v>
      </c>
      <c r="AJ37" s="39" t="s">
        <v>11</v>
      </c>
      <c r="AK37" s="40" t="s">
        <v>12</v>
      </c>
      <c r="AM37" s="39" t="s">
        <v>3</v>
      </c>
      <c r="AN37" s="39" t="s">
        <v>4</v>
      </c>
      <c r="AO37" s="39" t="s">
        <v>5</v>
      </c>
      <c r="AP37" s="39" t="s">
        <v>6</v>
      </c>
      <c r="AQ37" s="39" t="s">
        <v>7</v>
      </c>
      <c r="AR37" s="39" t="s">
        <v>8</v>
      </c>
      <c r="AS37" s="39" t="s">
        <v>9</v>
      </c>
      <c r="AT37" s="39" t="s">
        <v>10</v>
      </c>
      <c r="AU37" s="39" t="s">
        <v>11</v>
      </c>
      <c r="AV37" s="40" t="s">
        <v>12</v>
      </c>
    </row>
    <row r="38" spans="6:89" ht="21" customHeight="1">
      <c r="F38" s="42" t="s">
        <v>97</v>
      </c>
      <c r="G38" s="3" t="str" cm="1">
        <f t="array" aca="1" ref="G38:O43" ca="1">_xlfn._xlws.SORT(G14:O19,{9,8,6},-1)</f>
        <v>Dancing Queens</v>
      </c>
      <c r="H38" s="3">
        <f ca="1"/>
        <v>0</v>
      </c>
      <c r="I38" s="3">
        <f ca="1"/>
        <v>0</v>
      </c>
      <c r="J38" s="3">
        <f ca="1"/>
        <v>0</v>
      </c>
      <c r="K38" s="3">
        <f ca="1"/>
        <v>0</v>
      </c>
      <c r="L38" s="3">
        <f ca="1"/>
        <v>0</v>
      </c>
      <c r="M38" s="3">
        <f ca="1"/>
        <v>0</v>
      </c>
      <c r="N38" s="3">
        <f ca="1"/>
        <v>0</v>
      </c>
      <c r="O38" s="4">
        <f ca="1"/>
        <v>0</v>
      </c>
      <c r="Q38" s="42" t="s">
        <v>97</v>
      </c>
      <c r="R38" s="3" t="str" cm="1">
        <f t="array" ref="R38:Z43">_xlfn._xlws.SORT(R14:Z19,{9,8,6},-1)</f>
        <v>Lika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0</v>
      </c>
      <c r="AB38" s="42" t="s">
        <v>97</v>
      </c>
      <c r="AC38" s="3" t="str" cm="1">
        <f t="array" ref="AC38:AK43">_xlfn._xlws.SORT(AC14:AK19,{9,8,6},-1)</f>
        <v>O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4">
        <v>0</v>
      </c>
      <c r="AM38" s="42" t="s">
        <v>97</v>
      </c>
      <c r="AN38" s="3" t="str" cm="1">
        <f t="array" ref="AN38:AV43">_xlfn._xlws.SORT(AN14:AV19,{9,8,6},-1)</f>
        <v>Pasculetti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4">
        <v>0</v>
      </c>
    </row>
    <row r="39" spans="6:89" ht="21" customHeight="1">
      <c r="F39" s="42" t="s">
        <v>98</v>
      </c>
      <c r="G39" s="3" t="str">
        <f ca="1"/>
        <v>Die $chlechten Verl!erer</v>
      </c>
      <c r="H39" s="3">
        <f ca="1"/>
        <v>0</v>
      </c>
      <c r="I39" s="3">
        <f ca="1"/>
        <v>0</v>
      </c>
      <c r="J39" s="3">
        <f ca="1"/>
        <v>0</v>
      </c>
      <c r="K39" s="3">
        <f ca="1"/>
        <v>0</v>
      </c>
      <c r="L39" s="3">
        <f ca="1"/>
        <v>0</v>
      </c>
      <c r="M39" s="3">
        <f ca="1"/>
        <v>0</v>
      </c>
      <c r="N39" s="3">
        <f ca="1"/>
        <v>0</v>
      </c>
      <c r="O39" s="4">
        <f ca="1"/>
        <v>0</v>
      </c>
      <c r="Q39" s="42" t="s">
        <v>98</v>
      </c>
      <c r="R39" s="3" t="str">
        <v>Sonagli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4">
        <v>0</v>
      </c>
      <c r="AB39" s="42" t="s">
        <v>98</v>
      </c>
      <c r="AC39" s="3" t="str">
        <v>M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4">
        <v>0</v>
      </c>
      <c r="AM39" s="42" t="s">
        <v>98</v>
      </c>
      <c r="AN39" s="3" t="str">
        <v>T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4">
        <v>0</v>
      </c>
    </row>
    <row r="40" spans="6:89" ht="21" customHeight="1">
      <c r="F40" s="42" t="s">
        <v>99</v>
      </c>
      <c r="G40" s="3" t="str">
        <f ca="1"/>
        <v>lez'alles</v>
      </c>
      <c r="H40" s="3">
        <f ca="1"/>
        <v>0</v>
      </c>
      <c r="I40" s="3">
        <f ca="1"/>
        <v>0</v>
      </c>
      <c r="J40" s="3">
        <f ca="1"/>
        <v>0</v>
      </c>
      <c r="K40" s="3">
        <f ca="1"/>
        <v>0</v>
      </c>
      <c r="L40" s="3">
        <f ca="1"/>
        <v>0</v>
      </c>
      <c r="M40" s="3">
        <f ca="1"/>
        <v>0</v>
      </c>
      <c r="N40" s="3">
        <f ca="1"/>
        <v>0</v>
      </c>
      <c r="O40" s="4">
        <f ca="1"/>
        <v>0</v>
      </c>
      <c r="Q40" s="42" t="s">
        <v>99</v>
      </c>
      <c r="R40" s="3" t="str">
        <v>Interdis Nuts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4">
        <v>0</v>
      </c>
      <c r="AB40" s="42" t="s">
        <v>99</v>
      </c>
      <c r="AC40" s="3" t="str">
        <v>ReD Team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4">
        <v>0</v>
      </c>
      <c r="AM40" s="42" t="s">
        <v>99</v>
      </c>
      <c r="AN40" s="3" t="str">
        <v>U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4">
        <v>0</v>
      </c>
    </row>
    <row r="41" spans="6:89" ht="21" customHeight="1">
      <c r="F41" s="42" t="s">
        <v>100</v>
      </c>
      <c r="G41" s="3" t="str">
        <f ca="1"/>
        <v>D chläus</v>
      </c>
      <c r="H41" s="3">
        <f ca="1"/>
        <v>0</v>
      </c>
      <c r="I41" s="3">
        <f ca="1"/>
        <v>0</v>
      </c>
      <c r="J41" s="3">
        <f ca="1"/>
        <v>0</v>
      </c>
      <c r="K41" s="3">
        <f ca="1"/>
        <v>0</v>
      </c>
      <c r="L41" s="3">
        <f ca="1"/>
        <v>0</v>
      </c>
      <c r="M41" s="3">
        <f ca="1"/>
        <v>0</v>
      </c>
      <c r="N41" s="3">
        <f ca="1"/>
        <v>0</v>
      </c>
      <c r="O41" s="4">
        <f ca="1"/>
        <v>0</v>
      </c>
      <c r="Q41" s="42" t="s">
        <v>100</v>
      </c>
      <c r="R41" s="3" t="str">
        <v>Gute Frage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4">
        <v>0</v>
      </c>
      <c r="AB41" s="42" t="s">
        <v>100</v>
      </c>
      <c r="AC41" s="3" t="str">
        <v>P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4">
        <v>0</v>
      </c>
      <c r="AM41" s="42" t="s">
        <v>100</v>
      </c>
      <c r="AN41" s="3" t="str">
        <v>V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4">
        <v>0</v>
      </c>
    </row>
    <row r="42" spans="6:89" ht="21" customHeight="1">
      <c r="F42" s="42" t="s">
        <v>101</v>
      </c>
      <c r="G42" s="3" t="str">
        <f ca="1"/>
        <v>wrecKing balls</v>
      </c>
      <c r="H42" s="3">
        <f ca="1"/>
        <v>0</v>
      </c>
      <c r="I42" s="3">
        <f ca="1"/>
        <v>0</v>
      </c>
      <c r="J42" s="3">
        <f ca="1"/>
        <v>0</v>
      </c>
      <c r="K42" s="3">
        <f ca="1"/>
        <v>0</v>
      </c>
      <c r="L42" s="3">
        <f ca="1"/>
        <v>0</v>
      </c>
      <c r="M42" s="3">
        <f ca="1"/>
        <v>0</v>
      </c>
      <c r="N42" s="3">
        <f ca="1"/>
        <v>0</v>
      </c>
      <c r="O42" s="4">
        <f ca="1"/>
        <v>0</v>
      </c>
      <c r="Q42" s="42" t="s">
        <v>101</v>
      </c>
      <c r="R42" s="3" t="str">
        <v>Tolli Töggel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4">
        <v>0</v>
      </c>
      <c r="AB42" s="42" t="s">
        <v>101</v>
      </c>
      <c r="AC42" s="3" t="str">
        <v>Q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4">
        <v>0</v>
      </c>
      <c r="AM42" s="42" t="s">
        <v>101</v>
      </c>
      <c r="AN42" s="3" t="str">
        <v>W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4">
        <v>0</v>
      </c>
    </row>
    <row r="43" spans="6:89" ht="21" customHeight="1">
      <c r="F43" s="42" t="s">
        <v>102</v>
      </c>
      <c r="G43" s="3" t="str">
        <f ca="1"/>
        <v>Die Drehwürmer</v>
      </c>
      <c r="H43" s="3">
        <f ca="1"/>
        <v>0</v>
      </c>
      <c r="I43" s="3">
        <f ca="1"/>
        <v>0</v>
      </c>
      <c r="J43" s="3">
        <f ca="1"/>
        <v>0</v>
      </c>
      <c r="K43" s="3">
        <f ca="1"/>
        <v>0</v>
      </c>
      <c r="L43" s="3">
        <f ca="1"/>
        <v>0</v>
      </c>
      <c r="M43" s="3">
        <f ca="1"/>
        <v>0</v>
      </c>
      <c r="N43" s="3">
        <f ca="1"/>
        <v>0</v>
      </c>
      <c r="O43" s="4">
        <f ca="1"/>
        <v>0</v>
      </c>
      <c r="Q43" s="42" t="s">
        <v>102</v>
      </c>
      <c r="R43" s="3" t="str">
        <v>Erstitag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4">
        <v>0</v>
      </c>
      <c r="AB43" s="42" t="s">
        <v>102</v>
      </c>
      <c r="AC43" s="3" t="str">
        <v>R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4">
        <v>0</v>
      </c>
      <c r="AM43" s="42" t="s">
        <v>102</v>
      </c>
      <c r="AN43" s="3" t="str">
        <v>Kickerickie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4">
        <v>0</v>
      </c>
      <c r="BC43" s="23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5"/>
    </row>
    <row r="44" spans="6:89" ht="21" customHeight="1">
      <c r="BC44" s="26"/>
      <c r="BD44" s="34" t="s">
        <v>13</v>
      </c>
      <c r="BE44" s="34"/>
      <c r="BF44" s="27"/>
      <c r="BG44" s="34" t="s">
        <v>31</v>
      </c>
      <c r="BH44" s="34"/>
      <c r="BI44" s="27"/>
      <c r="BJ44" s="34"/>
      <c r="BK44" s="34"/>
      <c r="BL44" s="27"/>
      <c r="BM44" s="34"/>
      <c r="BN44" s="34"/>
      <c r="BO44" s="27"/>
      <c r="BP44" s="27"/>
      <c r="BQ44" s="35"/>
      <c r="BR44" s="35"/>
      <c r="BS44" s="27"/>
      <c r="BT44" s="27"/>
      <c r="BU44" s="35"/>
      <c r="BV44" s="34" t="s">
        <v>32</v>
      </c>
      <c r="BW44" s="34"/>
      <c r="BX44" s="27"/>
      <c r="BY44" s="27"/>
      <c r="BZ44" s="27"/>
      <c r="CA44" s="27"/>
      <c r="CB44" s="27"/>
      <c r="CC44" s="35"/>
      <c r="CD44" s="35"/>
      <c r="CE44" s="27"/>
      <c r="CF44" s="27"/>
      <c r="CG44" s="34" t="s">
        <v>33</v>
      </c>
      <c r="CH44" s="34"/>
      <c r="CI44" s="28"/>
      <c r="CJ44" s="21"/>
      <c r="CK44" s="21"/>
    </row>
    <row r="45" spans="6:89" ht="21" customHeight="1">
      <c r="G45" s="3" t="s">
        <v>14</v>
      </c>
      <c r="H45" s="2" t="s">
        <v>15</v>
      </c>
      <c r="I45" s="2"/>
      <c r="J45" s="2" t="s">
        <v>16</v>
      </c>
      <c r="K45" s="2"/>
      <c r="L45" s="2"/>
      <c r="M45" s="2"/>
      <c r="R45" s="3" t="s">
        <v>14</v>
      </c>
      <c r="S45" s="2" t="s">
        <v>15</v>
      </c>
      <c r="T45" s="2"/>
      <c r="U45" s="2" t="s">
        <v>16</v>
      </c>
      <c r="V45" s="2"/>
      <c r="W45" s="2"/>
      <c r="X45" s="2"/>
      <c r="AC45" s="3" t="s">
        <v>14</v>
      </c>
      <c r="AD45" s="2" t="s">
        <v>15</v>
      </c>
      <c r="AE45" s="2"/>
      <c r="AF45" s="2" t="s">
        <v>16</v>
      </c>
      <c r="AG45" s="2"/>
      <c r="AH45" s="2"/>
      <c r="AI45" s="2"/>
      <c r="AN45" s="3" t="s">
        <v>14</v>
      </c>
      <c r="AO45" s="2" t="s">
        <v>15</v>
      </c>
      <c r="AP45" s="2"/>
      <c r="AQ45" s="2" t="s">
        <v>16</v>
      </c>
      <c r="AR45" s="2"/>
      <c r="AS45" s="2"/>
      <c r="AT45" s="2"/>
      <c r="BC45" s="26"/>
      <c r="BD45" s="27" t="s">
        <v>20</v>
      </c>
      <c r="BE45" s="27" t="s">
        <v>21</v>
      </c>
      <c r="BF45" s="27"/>
      <c r="BG45" s="27" t="s">
        <v>20</v>
      </c>
      <c r="BH45" s="27" t="s">
        <v>21</v>
      </c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 t="s">
        <v>20</v>
      </c>
      <c r="BW45" s="27" t="s">
        <v>21</v>
      </c>
      <c r="BX45" s="27"/>
      <c r="BY45" s="27"/>
      <c r="BZ45" s="27"/>
      <c r="CA45" s="27"/>
      <c r="CB45" s="27"/>
      <c r="CC45" s="27"/>
      <c r="CD45" s="27"/>
      <c r="CE45" s="27"/>
      <c r="CF45" s="27"/>
      <c r="CG45" s="27" t="s">
        <v>20</v>
      </c>
      <c r="CH45" s="27" t="s">
        <v>21</v>
      </c>
      <c r="CI45" s="28"/>
      <c r="CJ45" s="20"/>
      <c r="CK45" s="20"/>
    </row>
    <row r="46" spans="6:89" ht="21" customHeight="1">
      <c r="G46" s="43" t="str">
        <f>F3</f>
        <v>Dancing Queens</v>
      </c>
      <c r="H46" s="8"/>
      <c r="I46" s="9"/>
      <c r="J46" s="45" t="str">
        <f>F8</f>
        <v>Die Drehwürmer</v>
      </c>
      <c r="K46" s="45"/>
      <c r="L46" s="45"/>
      <c r="M46" s="45"/>
      <c r="O46" s="22"/>
      <c r="R46" s="3" t="str">
        <f>Q3</f>
        <v>Lika</v>
      </c>
      <c r="S46" s="8"/>
      <c r="T46" s="9"/>
      <c r="U46" s="2" t="str">
        <f>Q8</f>
        <v>Erstitag</v>
      </c>
      <c r="V46" s="2"/>
      <c r="W46" s="2"/>
      <c r="X46" s="2"/>
      <c r="AC46" s="3" t="str">
        <f>AB3</f>
        <v>O</v>
      </c>
      <c r="AD46" s="8"/>
      <c r="AE46" s="9"/>
      <c r="AF46" s="2" t="str">
        <f>AB8</f>
        <v>R</v>
      </c>
      <c r="AG46" s="2"/>
      <c r="AH46" s="2"/>
      <c r="AI46" s="2"/>
      <c r="AN46" s="3" t="str">
        <f>AM3</f>
        <v>Pasculetti</v>
      </c>
      <c r="AO46" s="8"/>
      <c r="AP46" s="9"/>
      <c r="AQ46" s="2" t="str">
        <f>AM8</f>
        <v>Kickerickie</v>
      </c>
      <c r="AR46" s="2"/>
      <c r="AS46" s="2"/>
      <c r="AT46" s="2"/>
      <c r="BC46" s="26"/>
      <c r="BD46" s="27" t="str" cm="1">
        <f t="array" ref="BD46">_xlfn.IFS(ISBLANK(H46), " ", H46&gt;I46,$B$28,H46=I46,$B$29,H46&lt;I46,$B$30)</f>
        <v xml:space="preserve"> </v>
      </c>
      <c r="BE46" s="27" t="str" cm="1">
        <f t="array" ref="BE46">_xlfn.IFS(ISBLANK(H46), " ", H46&lt;I46,$B$28,H46=I46,$B$29,H46&gt;I46,$B$30)</f>
        <v xml:space="preserve"> </v>
      </c>
      <c r="BF46" s="27"/>
      <c r="BG46" s="27" t="str" cm="1">
        <f t="array" ref="BG46">_xlfn.IFS(ISBLANK(S46), " ", S46&gt;T46,$B$28,S46=T46,$B$29,S46&lt;T46,$B$30)</f>
        <v xml:space="preserve"> </v>
      </c>
      <c r="BH46" s="27" t="str" cm="1">
        <f t="array" ref="BH46">_xlfn.IFS(ISBLANK(T46), " ", S46&lt;T46,$B$28,S46=T46,$B$29,S46&gt;T46,$B$30)</f>
        <v xml:space="preserve"> </v>
      </c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 t="str" cm="1">
        <f t="array" ref="BV46">_xlfn.IFS(ISBLANK(AD46), " ", AD46&gt;AE46,$B$28,AD46=AE46,$B$29,AD46&lt;AE46,$B$30)</f>
        <v xml:space="preserve"> </v>
      </c>
      <c r="BW46" s="27" t="str" cm="1">
        <f t="array" ref="BW46">_xlfn.IFS(ISBLANK(AE46), " ", AD46&lt;AE46,$B$28,AD46=AE46,$B$29,AD46&gt;AE46,$B$30)</f>
        <v xml:space="preserve"> </v>
      </c>
      <c r="BX46" s="27"/>
      <c r="BY46" s="27"/>
      <c r="BZ46" s="27"/>
      <c r="CA46" s="27"/>
      <c r="CB46" s="27"/>
      <c r="CC46" s="27"/>
      <c r="CD46" s="27"/>
      <c r="CE46" s="27"/>
      <c r="CF46" s="27"/>
      <c r="CG46" s="27" t="str" cm="1">
        <f t="array" ref="CG46">_xlfn.IFS(ISBLANK(AO46), " ", AO46&gt;AP46,$B$28,AO46=AP46,$B$29,AT46&lt;AP46,$B$30)</f>
        <v xml:space="preserve"> </v>
      </c>
      <c r="CH46" s="27" t="str" cm="1">
        <f t="array" ref="CH46">_xlfn.IFS(ISBLANK(AO46), " ", AO46&lt;AP46,$B$28,AO46=AP46,$B$29,AO46&gt;AP46,$B$30)</f>
        <v xml:space="preserve"> </v>
      </c>
      <c r="CI46" s="28"/>
      <c r="CJ46" s="20"/>
      <c r="CK46" s="20"/>
    </row>
    <row r="47" spans="6:89" ht="21" customHeight="1">
      <c r="G47" s="44" t="str">
        <f>F4</f>
        <v>Die $chlechten Verl!erer</v>
      </c>
      <c r="H47" s="17"/>
      <c r="I47" s="18"/>
      <c r="J47" s="46" t="str">
        <f>F7</f>
        <v>wrecKing balls</v>
      </c>
      <c r="K47" s="47"/>
      <c r="L47" s="47"/>
      <c r="M47" s="48"/>
      <c r="R47" s="16" t="str">
        <f>Q4</f>
        <v>Sonagli</v>
      </c>
      <c r="S47" s="17"/>
      <c r="T47" s="18"/>
      <c r="U47" s="10" t="str">
        <f>Q7</f>
        <v>Tolli Töggel</v>
      </c>
      <c r="V47" s="11"/>
      <c r="W47" s="11"/>
      <c r="X47" s="12"/>
      <c r="AC47" s="16" t="str">
        <f>AB4</f>
        <v>M</v>
      </c>
      <c r="AD47" s="17"/>
      <c r="AE47" s="18"/>
      <c r="AF47" s="10" t="str">
        <f>AB7</f>
        <v>Q</v>
      </c>
      <c r="AG47" s="11"/>
      <c r="AH47" s="11"/>
      <c r="AI47" s="12"/>
      <c r="AN47" s="16" t="str">
        <f>AM4</f>
        <v>T</v>
      </c>
      <c r="AO47" s="17"/>
      <c r="AP47" s="18"/>
      <c r="AQ47" s="10" t="str">
        <f>AM7</f>
        <v>W</v>
      </c>
      <c r="AR47" s="11"/>
      <c r="AS47" s="11"/>
      <c r="AT47" s="12"/>
      <c r="BC47" s="26"/>
      <c r="BD47" s="27" t="str" cm="1">
        <f t="array" ref="BD47">_xlfn.IFS(ISBLANK(H47), " ", H47&gt;I47,$B$28,H47=I47,$B$29,H47&lt;I47,$B$30)</f>
        <v xml:space="preserve"> </v>
      </c>
      <c r="BE47" s="27" t="str" cm="1">
        <f t="array" ref="BE47">_xlfn.IFS(ISBLANK(H47), " ", H47&lt;I47,$B$28,H47=I47,$B$29,H47&gt;I47,$B$30)</f>
        <v xml:space="preserve"> </v>
      </c>
      <c r="BF47" s="27"/>
      <c r="BG47" s="27" t="str" cm="1">
        <f t="array" ref="BG47">_xlfn.IFS(ISBLANK(S47), " ", S47&gt;T47,$B$28,S47=T47,$B$29,S47&lt;T47,$B$30)</f>
        <v xml:space="preserve"> </v>
      </c>
      <c r="BH47" s="27" t="str" cm="1">
        <f t="array" ref="BH47">_xlfn.IFS(ISBLANK(T47), " ", S47&lt;T47,$B$28,S47=T47,$B$29,S47&gt;T47,$B$30)</f>
        <v xml:space="preserve"> </v>
      </c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 t="str" cm="1">
        <f t="array" ref="BV47">_xlfn.IFS(ISBLANK(AD47), " ", AD47&gt;AE47,$B$28,AD47=AE47,$B$29,AD47&lt;AE47,$B$30)</f>
        <v xml:space="preserve"> </v>
      </c>
      <c r="BW47" s="27" t="str" cm="1">
        <f t="array" ref="BW47">_xlfn.IFS(ISBLANK(AE47), " ", AD47&lt;AE47,$B$28,AD47=AE47,$B$29,AD47&gt;AE47,$B$30)</f>
        <v xml:space="preserve"> </v>
      </c>
      <c r="BX47" s="27"/>
      <c r="BY47" s="27"/>
      <c r="BZ47" s="27"/>
      <c r="CA47" s="27"/>
      <c r="CB47" s="27"/>
      <c r="CC47" s="27"/>
      <c r="CD47" s="27"/>
      <c r="CE47" s="27"/>
      <c r="CF47" s="27"/>
      <c r="CG47" s="27" t="str" cm="1">
        <f t="array" ref="CG47">_xlfn.IFS(ISBLANK(AO47), " ", AO47&gt;AP47,$B$28,AO47=AP47,$B$29,AT47&lt;AP47,$B$30)</f>
        <v xml:space="preserve"> </v>
      </c>
      <c r="CH47" s="27" t="str" cm="1">
        <f t="array" ref="CH47">_xlfn.IFS(ISBLANK(AO47), " ", AO47&lt;AP47,$B$28,AO47=AP47,$B$29,AO47&gt;AP47,$B$30)</f>
        <v xml:space="preserve"> </v>
      </c>
      <c r="CI47" s="28"/>
      <c r="CJ47" s="20"/>
      <c r="CK47" s="20"/>
    </row>
    <row r="48" spans="6:89" ht="21" customHeight="1">
      <c r="G48" s="43" t="str">
        <f>F5</f>
        <v>lez'alles</v>
      </c>
      <c r="H48" s="8"/>
      <c r="I48" s="9"/>
      <c r="J48" s="13" t="str">
        <f>F6</f>
        <v>D chläus</v>
      </c>
      <c r="K48" s="14"/>
      <c r="L48" s="14"/>
      <c r="M48" s="15"/>
      <c r="R48" s="3" t="str">
        <f>Q5</f>
        <v>Interdis Nuts</v>
      </c>
      <c r="S48" s="8"/>
      <c r="T48" s="9"/>
      <c r="U48" s="5" t="str">
        <f>Q6</f>
        <v>Gute Frage</v>
      </c>
      <c r="V48" s="6"/>
      <c r="W48" s="6"/>
      <c r="X48" s="7"/>
      <c r="AC48" s="3" t="str">
        <f>AB5</f>
        <v>ReD Team</v>
      </c>
      <c r="AD48" s="8"/>
      <c r="AE48" s="9"/>
      <c r="AF48" s="5" t="str">
        <f>AB6</f>
        <v>P</v>
      </c>
      <c r="AG48" s="6"/>
      <c r="AH48" s="6"/>
      <c r="AI48" s="7"/>
      <c r="AN48" s="3" t="str">
        <f>AM5</f>
        <v>U</v>
      </c>
      <c r="AO48" s="8"/>
      <c r="AP48" s="9"/>
      <c r="AQ48" s="5" t="str">
        <f>AM6</f>
        <v>V</v>
      </c>
      <c r="AR48" s="6"/>
      <c r="AS48" s="6"/>
      <c r="AT48" s="7"/>
      <c r="BC48" s="26"/>
      <c r="BD48" s="27" t="str" cm="1">
        <f t="array" ref="BD48">_xlfn.IFS(ISBLANK(H48), " ", H48&gt;I48,$B$28,H48=I48,$B$29,H48&lt;I48,$B$30)</f>
        <v xml:space="preserve"> </v>
      </c>
      <c r="BE48" s="27" t="str" cm="1">
        <f t="array" ref="BE48">_xlfn.IFS(ISBLANK(H48), " ", H48&lt;I48,$B$28,H48=I48,$B$29,H48&gt;I48,$B$30)</f>
        <v xml:space="preserve"> </v>
      </c>
      <c r="BF48" s="27"/>
      <c r="BG48" s="27" t="str" cm="1">
        <f t="array" ref="BG48">_xlfn.IFS(ISBLANK(S48), " ", S48&gt;T48,$B$28,S48=T48,$B$29,S48&lt;T48,$B$30)</f>
        <v xml:space="preserve"> </v>
      </c>
      <c r="BH48" s="27" t="str" cm="1">
        <f t="array" ref="BH48">_xlfn.IFS(ISBLANK(T48), " ", S48&lt;T48,$B$28,S48=T48,$B$29,S48&gt;T48,$B$30)</f>
        <v xml:space="preserve"> </v>
      </c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 t="str" cm="1">
        <f t="array" ref="BV48">_xlfn.IFS(ISBLANK(AD48), " ", AD48&gt;AE48,$B$28,AD48=AE48,$B$29,AD48&lt;AE48,$B$30)</f>
        <v xml:space="preserve"> </v>
      </c>
      <c r="BW48" s="27" t="str" cm="1">
        <f t="array" ref="BW48">_xlfn.IFS(ISBLANK(AE48), " ", AD48&lt;AE48,$B$28,AD48=AE48,$B$29,AD48&gt;AE48,$B$30)</f>
        <v xml:space="preserve"> </v>
      </c>
      <c r="BX48" s="27"/>
      <c r="BY48" s="27"/>
      <c r="BZ48" s="27"/>
      <c r="CA48" s="27"/>
      <c r="CB48" s="27"/>
      <c r="CC48" s="27"/>
      <c r="CD48" s="27"/>
      <c r="CE48" s="27"/>
      <c r="CF48" s="27"/>
      <c r="CG48" s="27" t="str" cm="1">
        <f t="array" ref="CG48">_xlfn.IFS(ISBLANK(AO48), " ", AO48&gt;AP48,$B$28,AO48=AP48,$B$29,AT48&lt;AP48,$B$30)</f>
        <v xml:space="preserve"> </v>
      </c>
      <c r="CH48" s="27" t="str" cm="1">
        <f t="array" ref="CH48">_xlfn.IFS(ISBLANK(AO48), " ", AO48&lt;AP48,$B$28,AO48=AP48,$B$29,AO48&gt;AP48,$B$30)</f>
        <v xml:space="preserve"> </v>
      </c>
      <c r="CI48" s="28"/>
      <c r="CJ48" s="20"/>
      <c r="CK48" s="20"/>
    </row>
    <row r="49" spans="7:89" ht="21" customHeight="1">
      <c r="G49" s="44" t="str">
        <f>J47</f>
        <v>wrecKing balls</v>
      </c>
      <c r="H49" s="17"/>
      <c r="I49" s="18"/>
      <c r="J49" s="46" t="str">
        <f>G46</f>
        <v>Dancing Queens</v>
      </c>
      <c r="K49" s="47"/>
      <c r="L49" s="47"/>
      <c r="M49" s="48"/>
      <c r="R49" s="16" t="str">
        <f>U47</f>
        <v>Tolli Töggel</v>
      </c>
      <c r="S49" s="17"/>
      <c r="T49" s="18"/>
      <c r="U49" s="10" t="str">
        <f>R46</f>
        <v>Lika</v>
      </c>
      <c r="V49" s="11"/>
      <c r="W49" s="11"/>
      <c r="X49" s="12"/>
      <c r="AC49" s="16" t="str">
        <f>AF47</f>
        <v>Q</v>
      </c>
      <c r="AD49" s="17"/>
      <c r="AE49" s="18"/>
      <c r="AF49" s="10" t="str">
        <f>AC46</f>
        <v>O</v>
      </c>
      <c r="AG49" s="11"/>
      <c r="AH49" s="11"/>
      <c r="AI49" s="12"/>
      <c r="AN49" s="16" t="str">
        <f>AQ47</f>
        <v>W</v>
      </c>
      <c r="AO49" s="17"/>
      <c r="AP49" s="18"/>
      <c r="AQ49" s="10" t="str">
        <f>AN46</f>
        <v>Pasculetti</v>
      </c>
      <c r="AR49" s="11"/>
      <c r="AS49" s="11"/>
      <c r="AT49" s="12"/>
      <c r="BC49" s="26"/>
      <c r="BD49" s="27" t="str" cm="1">
        <f t="array" ref="BD49">_xlfn.IFS(ISBLANK(H49), " ", H49&gt;I49,$B$28,H49=I49,$B$29,H49&lt;I49,$B$30)</f>
        <v xml:space="preserve"> </v>
      </c>
      <c r="BE49" s="27" t="str" cm="1">
        <f t="array" ref="BE49">_xlfn.IFS(ISBLANK(H49), " ", H49&lt;I49,$B$28,H49=I49,$B$29,H49&gt;I49,$B$30)</f>
        <v xml:space="preserve"> </v>
      </c>
      <c r="BF49" s="27"/>
      <c r="BG49" s="27" t="str" cm="1">
        <f t="array" ref="BG49">_xlfn.IFS(ISBLANK(S49), " ", S49&gt;T49,$B$28,S49=T49,$B$29,S49&lt;T49,$B$30)</f>
        <v xml:space="preserve"> </v>
      </c>
      <c r="BH49" s="27" t="str" cm="1">
        <f t="array" ref="BH49">_xlfn.IFS(ISBLANK(T49), " ", S49&lt;T49,$B$28,S49=T49,$B$29,S49&gt;T49,$B$30)</f>
        <v xml:space="preserve"> </v>
      </c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 t="str" cm="1">
        <f t="array" ref="BV49">_xlfn.IFS(ISBLANK(AD49), " ", AD49&gt;AE49,$B$28,AD49=AE49,$B$29,AD49&lt;AE49,$B$30)</f>
        <v xml:space="preserve"> </v>
      </c>
      <c r="BW49" s="27" t="str" cm="1">
        <f t="array" ref="BW49">_xlfn.IFS(ISBLANK(AE49), " ", AD49&lt;AE49,$B$28,AD49=AE49,$B$29,AD49&gt;AE49,$B$30)</f>
        <v xml:space="preserve"> </v>
      </c>
      <c r="BX49" s="27"/>
      <c r="BY49" s="27"/>
      <c r="BZ49" s="27"/>
      <c r="CA49" s="27"/>
      <c r="CB49" s="27"/>
      <c r="CC49" s="27"/>
      <c r="CD49" s="27"/>
      <c r="CE49" s="27"/>
      <c r="CF49" s="27"/>
      <c r="CG49" s="27" t="str" cm="1">
        <f t="array" ref="CG49">_xlfn.IFS(ISBLANK(AO49), " ", AO49&gt;AP49,$B$28,AO49=AP49,$B$29,AT49&lt;AP49,$B$30)</f>
        <v xml:space="preserve"> </v>
      </c>
      <c r="CH49" s="27" t="str" cm="1">
        <f t="array" ref="CH49">_xlfn.IFS(ISBLANK(AO49), " ", AO49&lt;AP49,$B$28,AO49=AP49,$B$29,AO49&gt;AP49,$B$30)</f>
        <v xml:space="preserve"> </v>
      </c>
      <c r="CI49" s="28"/>
      <c r="CJ49" s="20"/>
      <c r="CK49" s="20"/>
    </row>
    <row r="50" spans="7:89" ht="21" customHeight="1">
      <c r="G50" s="43" t="str">
        <f>J48</f>
        <v>D chläus</v>
      </c>
      <c r="H50" s="8"/>
      <c r="I50" s="9"/>
      <c r="J50" s="13" t="str">
        <f>J46</f>
        <v>Die Drehwürmer</v>
      </c>
      <c r="K50" s="14"/>
      <c r="L50" s="14"/>
      <c r="M50" s="15"/>
      <c r="R50" s="3" t="str">
        <f>U48</f>
        <v>Gute Frage</v>
      </c>
      <c r="S50" s="8"/>
      <c r="T50" s="9"/>
      <c r="U50" s="5" t="str">
        <f>U46</f>
        <v>Erstitag</v>
      </c>
      <c r="V50" s="6"/>
      <c r="W50" s="6"/>
      <c r="X50" s="7"/>
      <c r="AC50" s="3" t="str">
        <f>AF48</f>
        <v>P</v>
      </c>
      <c r="AD50" s="8"/>
      <c r="AE50" s="9"/>
      <c r="AF50" s="5" t="str">
        <f>AF46</f>
        <v>R</v>
      </c>
      <c r="AG50" s="6"/>
      <c r="AH50" s="6"/>
      <c r="AI50" s="7"/>
      <c r="AN50" s="3" t="str">
        <f>AQ48</f>
        <v>V</v>
      </c>
      <c r="AO50" s="8"/>
      <c r="AP50" s="9"/>
      <c r="AQ50" s="5" t="str">
        <f>AQ46</f>
        <v>Kickerickie</v>
      </c>
      <c r="AR50" s="6"/>
      <c r="AS50" s="6"/>
      <c r="AT50" s="7"/>
      <c r="BC50" s="26"/>
      <c r="BD50" s="27" t="str" cm="1">
        <f t="array" ref="BD50">_xlfn.IFS(ISBLANK(H50), " ", H50&gt;I50,$B$28,H50=I50,$B$29,H50&lt;I50,$B$30)</f>
        <v xml:space="preserve"> </v>
      </c>
      <c r="BE50" s="27" t="str" cm="1">
        <f t="array" ref="BE50">_xlfn.IFS(ISBLANK(H50), " ", H50&lt;I50,$B$28,H50=I50,$B$29,H50&gt;I50,$B$30)</f>
        <v xml:space="preserve"> </v>
      </c>
      <c r="BF50" s="27"/>
      <c r="BG50" s="27" t="str" cm="1">
        <f t="array" ref="BG50">_xlfn.IFS(ISBLANK(S50), " ", S50&gt;T50,$B$28,S50=T50,$B$29,S50&lt;T50,$B$30)</f>
        <v xml:space="preserve"> </v>
      </c>
      <c r="BH50" s="27" t="str" cm="1">
        <f t="array" ref="BH50">_xlfn.IFS(ISBLANK(T50), " ", S50&lt;T50,$B$28,S50=T50,$B$29,S50&gt;T50,$B$30)</f>
        <v xml:space="preserve"> </v>
      </c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 t="str" cm="1">
        <f t="array" ref="BV50">_xlfn.IFS(ISBLANK(AD50), " ", AD50&gt;AE50,$B$28,AD50=AE50,$B$29,AD50&lt;AE50,$B$30)</f>
        <v xml:space="preserve"> </v>
      </c>
      <c r="BW50" s="27" t="str" cm="1">
        <f t="array" ref="BW50">_xlfn.IFS(ISBLANK(AE50), " ", AD50&lt;AE50,$B$28,AD50=AE50,$B$29,AD50&gt;AE50,$B$30)</f>
        <v xml:space="preserve"> </v>
      </c>
      <c r="BX50" s="27"/>
      <c r="BY50" s="27"/>
      <c r="BZ50" s="27"/>
      <c r="CA50" s="27"/>
      <c r="CB50" s="27"/>
      <c r="CC50" s="27"/>
      <c r="CD50" s="27"/>
      <c r="CE50" s="27"/>
      <c r="CF50" s="27"/>
      <c r="CG50" s="27" t="str" cm="1">
        <f t="array" ref="CG50">_xlfn.IFS(ISBLANK(AO50), " ", AO50&gt;AP50,$B$28,AO50=AP50,$B$29,AT50&lt;AP50,$B$30)</f>
        <v xml:space="preserve"> </v>
      </c>
      <c r="CH50" s="27" t="str" cm="1">
        <f t="array" ref="CH50">_xlfn.IFS(ISBLANK(AO50), " ", AO50&lt;AP50,$B$28,AO50=AP50,$B$29,AO50&gt;AP50,$B$30)</f>
        <v xml:space="preserve"> </v>
      </c>
      <c r="CI50" s="28"/>
      <c r="CJ50" s="20"/>
      <c r="CK50" s="20"/>
    </row>
    <row r="51" spans="7:89" ht="21" customHeight="1">
      <c r="G51" s="44" t="str">
        <f>G48</f>
        <v>lez'alles</v>
      </c>
      <c r="H51" s="17"/>
      <c r="I51" s="18"/>
      <c r="J51" s="46" t="str">
        <f>G47</f>
        <v>Die $chlechten Verl!erer</v>
      </c>
      <c r="K51" s="47"/>
      <c r="L51" s="47"/>
      <c r="M51" s="48"/>
      <c r="R51" s="16" t="str">
        <f>R48</f>
        <v>Interdis Nuts</v>
      </c>
      <c r="S51" s="17"/>
      <c r="T51" s="18"/>
      <c r="U51" s="10" t="str">
        <f>R47</f>
        <v>Sonagli</v>
      </c>
      <c r="V51" s="11"/>
      <c r="W51" s="11"/>
      <c r="X51" s="12"/>
      <c r="AC51" s="16" t="str">
        <f>AC48</f>
        <v>ReD Team</v>
      </c>
      <c r="AD51" s="17"/>
      <c r="AE51" s="18"/>
      <c r="AF51" s="10" t="str">
        <f>AC47</f>
        <v>M</v>
      </c>
      <c r="AG51" s="11"/>
      <c r="AH51" s="11"/>
      <c r="AI51" s="12"/>
      <c r="AN51" s="16" t="str">
        <f>AN48</f>
        <v>U</v>
      </c>
      <c r="AO51" s="17"/>
      <c r="AP51" s="18"/>
      <c r="AQ51" s="10" t="str">
        <f>AN47</f>
        <v>T</v>
      </c>
      <c r="AR51" s="11"/>
      <c r="AS51" s="11"/>
      <c r="AT51" s="12"/>
      <c r="BC51" s="26"/>
      <c r="BD51" s="27" t="str" cm="1">
        <f t="array" ref="BD51">_xlfn.IFS(ISBLANK(H51), " ", H51&gt;I51,$B$28,H51=I51,$B$29,H51&lt;I51,$B$30)</f>
        <v xml:space="preserve"> </v>
      </c>
      <c r="BE51" s="27" t="str" cm="1">
        <f t="array" ref="BE51">_xlfn.IFS(ISBLANK(H51), " ", H51&lt;I51,$B$28,H51=I51,$B$29,H51&gt;I51,$B$30)</f>
        <v xml:space="preserve"> </v>
      </c>
      <c r="BF51" s="27"/>
      <c r="BG51" s="27" t="str" cm="1">
        <f t="array" ref="BG51">_xlfn.IFS(ISBLANK(S51), " ", S51&gt;T51,$B$28,S51=T51,$B$29,S51&lt;T51,$B$30)</f>
        <v xml:space="preserve"> </v>
      </c>
      <c r="BH51" s="27" t="str" cm="1">
        <f t="array" ref="BH51">_xlfn.IFS(ISBLANK(T51), " ", S51&lt;T51,$B$28,S51=T51,$B$29,S51&gt;T51,$B$30)</f>
        <v xml:space="preserve"> </v>
      </c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 t="str" cm="1">
        <f t="array" ref="BV51">_xlfn.IFS(ISBLANK(AD51), " ", AD51&gt;AE51,$B$28,AD51=AE51,$B$29,AD51&lt;AE51,$B$30)</f>
        <v xml:space="preserve"> </v>
      </c>
      <c r="BW51" s="27" t="str" cm="1">
        <f t="array" ref="BW51">_xlfn.IFS(ISBLANK(AE51), " ", AD51&lt;AE51,$B$28,AD51=AE51,$B$29,AD51&gt;AE51,$B$30)</f>
        <v xml:space="preserve"> </v>
      </c>
      <c r="BX51" s="27"/>
      <c r="BY51" s="27"/>
      <c r="BZ51" s="27"/>
      <c r="CA51" s="27"/>
      <c r="CB51" s="27"/>
      <c r="CC51" s="27"/>
      <c r="CD51" s="27"/>
      <c r="CE51" s="27"/>
      <c r="CF51" s="27"/>
      <c r="CG51" s="27" t="str" cm="1">
        <f t="array" ref="CG51">_xlfn.IFS(ISBLANK(AO51), " ", AO51&gt;AP51,$B$28,AO51=AP51,$B$29,AT51&lt;AP51,$B$30)</f>
        <v xml:space="preserve"> </v>
      </c>
      <c r="CH51" s="27" t="str" cm="1">
        <f t="array" ref="CH51">_xlfn.IFS(ISBLANK(AO51), " ", AO51&lt;AP51,$B$28,AO51=AP51,$B$29,AO51&gt;AP51,$B$30)</f>
        <v xml:space="preserve"> </v>
      </c>
      <c r="CI51" s="28"/>
      <c r="CJ51" s="20"/>
      <c r="CK51" s="20"/>
    </row>
    <row r="52" spans="7:89" ht="21" customHeight="1">
      <c r="G52" s="43" t="str">
        <f>G46</f>
        <v>Dancing Queens</v>
      </c>
      <c r="H52" s="8"/>
      <c r="I52" s="9"/>
      <c r="J52" s="13" t="str">
        <f>J48</f>
        <v>D chläus</v>
      </c>
      <c r="K52" s="14"/>
      <c r="L52" s="14"/>
      <c r="M52" s="15"/>
      <c r="R52" s="3" t="str">
        <f>R46</f>
        <v>Lika</v>
      </c>
      <c r="S52" s="8"/>
      <c r="T52" s="9"/>
      <c r="U52" s="5" t="str">
        <f>U48</f>
        <v>Gute Frage</v>
      </c>
      <c r="V52" s="6"/>
      <c r="W52" s="6"/>
      <c r="X52" s="7"/>
      <c r="AC52" s="3" t="str">
        <f>AC46</f>
        <v>O</v>
      </c>
      <c r="AD52" s="8"/>
      <c r="AE52" s="9"/>
      <c r="AF52" s="5" t="str">
        <f>AF48</f>
        <v>P</v>
      </c>
      <c r="AG52" s="6"/>
      <c r="AH52" s="6"/>
      <c r="AI52" s="7"/>
      <c r="AN52" s="3" t="str">
        <f>AN46</f>
        <v>Pasculetti</v>
      </c>
      <c r="AO52" s="8"/>
      <c r="AP52" s="9"/>
      <c r="AQ52" s="5" t="str">
        <f>AQ48</f>
        <v>V</v>
      </c>
      <c r="AR52" s="6"/>
      <c r="AS52" s="6"/>
      <c r="AT52" s="7"/>
      <c r="BC52" s="26"/>
      <c r="BD52" s="27" t="str" cm="1">
        <f t="array" ref="BD52">_xlfn.IFS(ISBLANK(H52), " ", H52&gt;I52,$B$28,H52=I52,$B$29,H52&lt;I52,$B$30)</f>
        <v xml:space="preserve"> </v>
      </c>
      <c r="BE52" s="27" t="str" cm="1">
        <f t="array" ref="BE52">_xlfn.IFS(ISBLANK(H52), " ", H52&lt;I52,$B$28,H52=I52,$B$29,H52&gt;I52,$B$30)</f>
        <v xml:space="preserve"> </v>
      </c>
      <c r="BF52" s="27"/>
      <c r="BG52" s="27" t="str" cm="1">
        <f t="array" ref="BG52">_xlfn.IFS(ISBLANK(S52), " ", S52&gt;T52,$B$28,S52=T52,$B$29,S52&lt;T52,$B$30)</f>
        <v xml:space="preserve"> </v>
      </c>
      <c r="BH52" s="27" t="str" cm="1">
        <f t="array" ref="BH52">_xlfn.IFS(ISBLANK(T52), " ", S52&lt;T52,$B$28,S52=T52,$B$29,S52&gt;T52,$B$30)</f>
        <v xml:space="preserve"> </v>
      </c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 t="str" cm="1">
        <f t="array" ref="BV52">_xlfn.IFS(ISBLANK(AD52), " ", AD52&gt;AE52,$B$28,AD52=AE52,$B$29,AD52&lt;AE52,$B$30)</f>
        <v xml:space="preserve"> </v>
      </c>
      <c r="BW52" s="27" t="str" cm="1">
        <f t="array" ref="BW52">_xlfn.IFS(ISBLANK(AE52), " ", AD52&lt;AE52,$B$28,AD52=AE52,$B$29,AD52&gt;AE52,$B$30)</f>
        <v xml:space="preserve"> </v>
      </c>
      <c r="BX52" s="27"/>
      <c r="BY52" s="27"/>
      <c r="BZ52" s="27"/>
      <c r="CA52" s="27"/>
      <c r="CB52" s="27"/>
      <c r="CC52" s="27"/>
      <c r="CD52" s="27"/>
      <c r="CE52" s="27"/>
      <c r="CF52" s="27"/>
      <c r="CG52" s="27" t="str" cm="1">
        <f t="array" ref="CG52">_xlfn.IFS(ISBLANK(AO52), " ", AO52&gt;AP52,$B$28,AO52=AP52,$B$29,AT52&lt;AP52,$B$30)</f>
        <v xml:space="preserve"> </v>
      </c>
      <c r="CH52" s="27" t="str" cm="1">
        <f t="array" ref="CH52">_xlfn.IFS(ISBLANK(AO52), " ", AO52&lt;AP52,$B$28,AO52=AP52,$B$29,AO52&gt;AP52,$B$30)</f>
        <v xml:space="preserve"> </v>
      </c>
      <c r="CI52" s="28"/>
      <c r="CJ52" s="20"/>
      <c r="CK52" s="20"/>
    </row>
    <row r="53" spans="7:89" ht="21" customHeight="1">
      <c r="G53" s="44" t="str">
        <f>J47</f>
        <v>wrecKing balls</v>
      </c>
      <c r="H53" s="17"/>
      <c r="I53" s="18"/>
      <c r="J53" s="46" t="str">
        <f>G48</f>
        <v>lez'alles</v>
      </c>
      <c r="K53" s="47"/>
      <c r="L53" s="47"/>
      <c r="M53" s="48"/>
      <c r="R53" s="16" t="str">
        <f>U47</f>
        <v>Tolli Töggel</v>
      </c>
      <c r="S53" s="17"/>
      <c r="T53" s="18"/>
      <c r="U53" s="10" t="str">
        <f>R48</f>
        <v>Interdis Nuts</v>
      </c>
      <c r="V53" s="11"/>
      <c r="W53" s="11"/>
      <c r="X53" s="12"/>
      <c r="AC53" s="16" t="str">
        <f>AF47</f>
        <v>Q</v>
      </c>
      <c r="AD53" s="17"/>
      <c r="AE53" s="18"/>
      <c r="AF53" s="10" t="str">
        <f>AC48</f>
        <v>ReD Team</v>
      </c>
      <c r="AG53" s="11"/>
      <c r="AH53" s="11"/>
      <c r="AI53" s="12"/>
      <c r="AN53" s="16" t="str">
        <f>AQ47</f>
        <v>W</v>
      </c>
      <c r="AO53" s="17"/>
      <c r="AP53" s="18"/>
      <c r="AQ53" s="10" t="str">
        <f>AN48</f>
        <v>U</v>
      </c>
      <c r="AR53" s="11"/>
      <c r="AS53" s="11"/>
      <c r="AT53" s="12"/>
      <c r="BC53" s="26"/>
      <c r="BD53" s="27" t="str" cm="1">
        <f t="array" ref="BD53">_xlfn.IFS(ISBLANK(H53), " ", H53&gt;I53,$B$28,H53=I53,$B$29,H53&lt;I53,$B$30)</f>
        <v xml:space="preserve"> </v>
      </c>
      <c r="BE53" s="27" t="str" cm="1">
        <f t="array" ref="BE53">_xlfn.IFS(ISBLANK(H53), " ", H53&lt;I53,$B$28,H53=I53,$B$29,H53&gt;I53,$B$30)</f>
        <v xml:space="preserve"> </v>
      </c>
      <c r="BF53" s="27"/>
      <c r="BG53" s="27" t="str" cm="1">
        <f t="array" ref="BG53">_xlfn.IFS(ISBLANK(S53), " ", S53&gt;T53,$B$28,S53=T53,$B$29,S53&lt;T53,$B$30)</f>
        <v xml:space="preserve"> </v>
      </c>
      <c r="BH53" s="27" t="str" cm="1">
        <f t="array" ref="BH53">_xlfn.IFS(ISBLANK(T53), " ", S53&lt;T53,$B$28,S53=T53,$B$29,S53&gt;T53,$B$30)</f>
        <v xml:space="preserve"> </v>
      </c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 t="str" cm="1">
        <f t="array" ref="BV53">_xlfn.IFS(ISBLANK(AD53), " ", AD53&gt;AE53,$B$28,AD53=AE53,$B$29,AD53&lt;AE53,$B$30)</f>
        <v xml:space="preserve"> </v>
      </c>
      <c r="BW53" s="27" t="str" cm="1">
        <f t="array" ref="BW53">_xlfn.IFS(ISBLANK(AE53), " ", AD53&lt;AE53,$B$28,AD53=AE53,$B$29,AD53&gt;AE53,$B$30)</f>
        <v xml:space="preserve"> </v>
      </c>
      <c r="BX53" s="27"/>
      <c r="BY53" s="27"/>
      <c r="BZ53" s="27"/>
      <c r="CA53" s="27"/>
      <c r="CB53" s="27"/>
      <c r="CC53" s="27"/>
      <c r="CD53" s="27"/>
      <c r="CE53" s="27"/>
      <c r="CF53" s="27"/>
      <c r="CG53" s="27" t="str" cm="1">
        <f t="array" ref="CG53">_xlfn.IFS(ISBLANK(AO53), " ", AO53&gt;AP53,$B$28,AO53=AP53,$B$29,AT53&lt;AP53,$B$30)</f>
        <v xml:space="preserve"> </v>
      </c>
      <c r="CH53" s="27" t="str" cm="1">
        <f t="array" ref="CH53">_xlfn.IFS(ISBLANK(AO53), " ", AO53&lt;AP53,$B$28,AO53=AP53,$B$29,AO53&gt;AP53,$B$30)</f>
        <v xml:space="preserve"> </v>
      </c>
      <c r="CI53" s="28"/>
      <c r="CJ53" s="20"/>
      <c r="CK53" s="20"/>
    </row>
    <row r="54" spans="7:89" ht="21" customHeight="1">
      <c r="G54" s="43" t="str">
        <f>J46</f>
        <v>Die Drehwürmer</v>
      </c>
      <c r="H54" s="8"/>
      <c r="I54" s="9"/>
      <c r="J54" s="13" t="str">
        <f>G47</f>
        <v>Die $chlechten Verl!erer</v>
      </c>
      <c r="K54" s="14"/>
      <c r="L54" s="14"/>
      <c r="M54" s="15"/>
      <c r="R54" s="3" t="str">
        <f>U46</f>
        <v>Erstitag</v>
      </c>
      <c r="S54" s="8"/>
      <c r="T54" s="9"/>
      <c r="U54" s="5" t="str">
        <f>R47</f>
        <v>Sonagli</v>
      </c>
      <c r="V54" s="6"/>
      <c r="W54" s="6"/>
      <c r="X54" s="7"/>
      <c r="AC54" s="3" t="str">
        <f>AF46</f>
        <v>R</v>
      </c>
      <c r="AD54" s="8"/>
      <c r="AE54" s="9"/>
      <c r="AF54" s="5" t="str">
        <f>AC47</f>
        <v>M</v>
      </c>
      <c r="AG54" s="6"/>
      <c r="AH54" s="6"/>
      <c r="AI54" s="7"/>
      <c r="AN54" s="3" t="str">
        <f>AQ46</f>
        <v>Kickerickie</v>
      </c>
      <c r="AO54" s="8"/>
      <c r="AP54" s="9"/>
      <c r="AQ54" s="5" t="str">
        <f>AN47</f>
        <v>T</v>
      </c>
      <c r="AR54" s="6"/>
      <c r="AS54" s="6"/>
      <c r="AT54" s="7"/>
      <c r="BC54" s="26"/>
      <c r="BD54" s="27" t="str" cm="1">
        <f t="array" ref="BD54">_xlfn.IFS(ISBLANK(H54), " ", H54&gt;I54,$B$28,H54=I54,$B$29,H54&lt;I54,$B$30)</f>
        <v xml:space="preserve"> </v>
      </c>
      <c r="BE54" s="27" t="str" cm="1">
        <f t="array" ref="BE54">_xlfn.IFS(ISBLANK(H54), " ", H54&lt;I54,$B$28,H54=I54,$B$29,H54&gt;I54,$B$30)</f>
        <v xml:space="preserve"> </v>
      </c>
      <c r="BF54" s="27"/>
      <c r="BG54" s="27" t="str" cm="1">
        <f t="array" ref="BG54">_xlfn.IFS(ISBLANK(S54), " ", S54&gt;T54,$B$28,S54=T54,$B$29,S54&lt;T54,$B$30)</f>
        <v xml:space="preserve"> </v>
      </c>
      <c r="BH54" s="27" t="str" cm="1">
        <f t="array" ref="BH54">_xlfn.IFS(ISBLANK(T54), " ", S54&lt;T54,$B$28,S54=T54,$B$29,S54&gt;T54,$B$30)</f>
        <v xml:space="preserve"> </v>
      </c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 t="str" cm="1">
        <f t="array" ref="BV54">_xlfn.IFS(ISBLANK(AD54), " ", AD54&gt;AE54,$B$28,AD54=AE54,$B$29,AD54&lt;AE54,$B$30)</f>
        <v xml:space="preserve"> </v>
      </c>
      <c r="BW54" s="27" t="str" cm="1">
        <f t="array" ref="BW54">_xlfn.IFS(ISBLANK(AE54), " ", AD54&lt;AE54,$B$28,AD54=AE54,$B$29,AD54&gt;AE54,$B$30)</f>
        <v xml:space="preserve"> </v>
      </c>
      <c r="BX54" s="27"/>
      <c r="BY54" s="27"/>
      <c r="BZ54" s="27"/>
      <c r="CA54" s="27"/>
      <c r="CB54" s="27"/>
      <c r="CC54" s="27"/>
      <c r="CD54" s="27"/>
      <c r="CE54" s="27"/>
      <c r="CF54" s="27"/>
      <c r="CG54" s="27" t="str" cm="1">
        <f t="array" ref="CG54">_xlfn.IFS(ISBLANK(AO54), " ", AO54&gt;AP54,$B$28,AO54=AP54,$B$29,AT54&lt;AP54,$B$30)</f>
        <v xml:space="preserve"> </v>
      </c>
      <c r="CH54" s="27" t="str" cm="1">
        <f t="array" ref="CH54">_xlfn.IFS(ISBLANK(AO54), " ", AO54&lt;AP54,$B$28,AO54=AP54,$B$29,AO54&gt;AP54,$B$30)</f>
        <v xml:space="preserve"> </v>
      </c>
      <c r="CI54" s="28"/>
      <c r="CJ54" s="20"/>
      <c r="CK54" s="20"/>
    </row>
    <row r="55" spans="7:89" ht="21" customHeight="1">
      <c r="G55" s="44" t="str">
        <f>G48</f>
        <v>lez'alles</v>
      </c>
      <c r="H55" s="17"/>
      <c r="I55" s="18"/>
      <c r="J55" s="46" t="str">
        <f>G46</f>
        <v>Dancing Queens</v>
      </c>
      <c r="K55" s="47"/>
      <c r="L55" s="47"/>
      <c r="M55" s="48"/>
      <c r="R55" s="16" t="str">
        <f>R48</f>
        <v>Interdis Nuts</v>
      </c>
      <c r="S55" s="17"/>
      <c r="T55" s="18"/>
      <c r="U55" s="10" t="str">
        <f>R46</f>
        <v>Lika</v>
      </c>
      <c r="V55" s="11"/>
      <c r="W55" s="11"/>
      <c r="X55" s="12"/>
      <c r="AC55" s="16" t="str">
        <f>AC48</f>
        <v>ReD Team</v>
      </c>
      <c r="AD55" s="17"/>
      <c r="AE55" s="18"/>
      <c r="AF55" s="10" t="str">
        <f>AC46</f>
        <v>O</v>
      </c>
      <c r="AG55" s="11"/>
      <c r="AH55" s="11"/>
      <c r="AI55" s="12"/>
      <c r="AN55" s="16" t="str">
        <f>AN48</f>
        <v>U</v>
      </c>
      <c r="AO55" s="17"/>
      <c r="AP55" s="18"/>
      <c r="AQ55" s="10" t="str">
        <f>AN46</f>
        <v>Pasculetti</v>
      </c>
      <c r="AR55" s="11"/>
      <c r="AS55" s="11"/>
      <c r="AT55" s="12"/>
      <c r="BC55" s="26"/>
      <c r="BD55" s="27" t="str" cm="1">
        <f t="array" ref="BD55">_xlfn.IFS(ISBLANK(H55), " ", H55&gt;I55,$B$28,H55=I55,$B$29,H55&lt;I55,$B$30)</f>
        <v xml:space="preserve"> </v>
      </c>
      <c r="BE55" s="27" t="str" cm="1">
        <f t="array" ref="BE55">_xlfn.IFS(ISBLANK(H55), " ", H55&lt;I55,$B$28,H55=I55,$B$29,H55&gt;I55,$B$30)</f>
        <v xml:space="preserve"> </v>
      </c>
      <c r="BF55" s="27"/>
      <c r="BG55" s="27" t="str" cm="1">
        <f t="array" ref="BG55">_xlfn.IFS(ISBLANK(S55), " ", S55&gt;T55,$B$28,S55=T55,$B$29,S55&lt;T55,$B$30)</f>
        <v xml:space="preserve"> </v>
      </c>
      <c r="BH55" s="27" t="str" cm="1">
        <f t="array" ref="BH55">_xlfn.IFS(ISBLANK(T55), " ", S55&lt;T55,$B$28,S55=T55,$B$29,S55&gt;T55,$B$30)</f>
        <v xml:space="preserve"> </v>
      </c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 t="str" cm="1">
        <f t="array" ref="BV55">_xlfn.IFS(ISBLANK(AD55), " ", AD55&gt;AE55,$B$28,AD55=AE55,$B$29,AD55&lt;AE55,$B$30)</f>
        <v xml:space="preserve"> </v>
      </c>
      <c r="BW55" s="27" t="str" cm="1">
        <f t="array" ref="BW55">_xlfn.IFS(ISBLANK(AE55), " ", AD55&lt;AE55,$B$28,AD55=AE55,$B$29,AD55&gt;AE55,$B$30)</f>
        <v xml:space="preserve"> </v>
      </c>
      <c r="BX55" s="27"/>
      <c r="BY55" s="27"/>
      <c r="BZ55" s="27"/>
      <c r="CA55" s="27"/>
      <c r="CB55" s="27"/>
      <c r="CC55" s="27"/>
      <c r="CD55" s="27"/>
      <c r="CE55" s="27"/>
      <c r="CF55" s="27"/>
      <c r="CG55" s="27" t="str" cm="1">
        <f t="array" ref="CG55">_xlfn.IFS(ISBLANK(AO55), " ", AO55&gt;AP55,$B$28,AO55=AP55,$B$29,AT55&lt;AP55,$B$30)</f>
        <v xml:space="preserve"> </v>
      </c>
      <c r="CH55" s="27" t="str" cm="1">
        <f t="array" ref="CH55">_xlfn.IFS(ISBLANK(AO55), " ", AO55&lt;AP55,$B$28,AO55=AP55,$B$29,AO55&gt;AP55,$B$30)</f>
        <v xml:space="preserve"> </v>
      </c>
      <c r="CI55" s="28"/>
      <c r="CJ55" s="20"/>
      <c r="CK55" s="20"/>
    </row>
    <row r="56" spans="7:89" ht="21" customHeight="1">
      <c r="G56" s="43" t="str">
        <f>G47</f>
        <v>Die $chlechten Verl!erer</v>
      </c>
      <c r="H56" s="8"/>
      <c r="I56" s="9"/>
      <c r="J56" s="13" t="str">
        <f>J48</f>
        <v>D chläus</v>
      </c>
      <c r="K56" s="14"/>
      <c r="L56" s="14"/>
      <c r="M56" s="15"/>
      <c r="R56" s="3" t="str">
        <f>R47</f>
        <v>Sonagli</v>
      </c>
      <c r="S56" s="8"/>
      <c r="T56" s="9"/>
      <c r="U56" s="5" t="str">
        <f>U48</f>
        <v>Gute Frage</v>
      </c>
      <c r="V56" s="6"/>
      <c r="W56" s="6"/>
      <c r="X56" s="7"/>
      <c r="AC56" s="3" t="str">
        <f>AC47</f>
        <v>M</v>
      </c>
      <c r="AD56" s="8"/>
      <c r="AE56" s="9"/>
      <c r="AF56" s="5" t="str">
        <f>AF48</f>
        <v>P</v>
      </c>
      <c r="AG56" s="6"/>
      <c r="AH56" s="6"/>
      <c r="AI56" s="7"/>
      <c r="AN56" s="3" t="str">
        <f>AN47</f>
        <v>T</v>
      </c>
      <c r="AO56" s="8"/>
      <c r="AP56" s="9"/>
      <c r="AQ56" s="5" t="str">
        <f>AQ48</f>
        <v>V</v>
      </c>
      <c r="AR56" s="6"/>
      <c r="AS56" s="6"/>
      <c r="AT56" s="7"/>
      <c r="BC56" s="26"/>
      <c r="BD56" s="27" t="str" cm="1">
        <f t="array" ref="BD56">_xlfn.IFS(ISBLANK(H56), " ", H56&gt;I56,$B$28,H56=I56,$B$29,H56&lt;I56,$B$30)</f>
        <v xml:space="preserve"> </v>
      </c>
      <c r="BE56" s="27" t="str" cm="1">
        <f t="array" ref="BE56">_xlfn.IFS(ISBLANK(H56), " ", H56&lt;I56,$B$28,H56=I56,$B$29,H56&gt;I56,$B$30)</f>
        <v xml:space="preserve"> </v>
      </c>
      <c r="BF56" s="27"/>
      <c r="BG56" s="27" t="str" cm="1">
        <f t="array" ref="BG56">_xlfn.IFS(ISBLANK(S56), " ", S56&gt;T56,$B$28,S56=T56,$B$29,S56&lt;T56,$B$30)</f>
        <v xml:space="preserve"> </v>
      </c>
      <c r="BH56" s="27" t="str" cm="1">
        <f t="array" ref="BH56">_xlfn.IFS(ISBLANK(T56), " ", S56&lt;T56,$B$28,S56=T56,$B$29,S56&gt;T56,$B$30)</f>
        <v xml:space="preserve"> </v>
      </c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 t="str" cm="1">
        <f t="array" ref="BV56">_xlfn.IFS(ISBLANK(AD56), " ", AD56&gt;AE56,$B$28,AD56=AE56,$B$29,AD56&lt;AE56,$B$30)</f>
        <v xml:space="preserve"> </v>
      </c>
      <c r="BW56" s="27" t="str" cm="1">
        <f t="array" ref="BW56">_xlfn.IFS(ISBLANK(AE56), " ", AD56&lt;AE56,$B$28,AD56=AE56,$B$29,AD56&gt;AE56,$B$30)</f>
        <v xml:space="preserve"> </v>
      </c>
      <c r="BX56" s="27"/>
      <c r="BY56" s="27"/>
      <c r="BZ56" s="27"/>
      <c r="CA56" s="27"/>
      <c r="CB56" s="27"/>
      <c r="CC56" s="27"/>
      <c r="CD56" s="27"/>
      <c r="CE56" s="27"/>
      <c r="CF56" s="27"/>
      <c r="CG56" s="27" t="str" cm="1">
        <f t="array" ref="CG56">_xlfn.IFS(ISBLANK(AO56), " ", AO56&gt;AP56,$B$28,AO56=AP56,$B$29,AT56&lt;AP56,$B$30)</f>
        <v xml:space="preserve"> </v>
      </c>
      <c r="CH56" s="27" t="str" cm="1">
        <f t="array" ref="CH56">_xlfn.IFS(ISBLANK(AO56), " ", AO56&lt;AP56,$B$28,AO56=AP56,$B$29,AO56&gt;AP56,$B$30)</f>
        <v xml:space="preserve"> </v>
      </c>
      <c r="CI56" s="28"/>
      <c r="CJ56" s="20"/>
      <c r="CK56" s="20"/>
    </row>
    <row r="57" spans="7:89" ht="21" customHeight="1">
      <c r="G57" s="44" t="str">
        <f>J46</f>
        <v>Die Drehwürmer</v>
      </c>
      <c r="H57" s="17"/>
      <c r="I57" s="18"/>
      <c r="J57" s="46" t="str">
        <f>J47</f>
        <v>wrecKing balls</v>
      </c>
      <c r="K57" s="47"/>
      <c r="L57" s="47"/>
      <c r="M57" s="48"/>
      <c r="R57" s="16" t="str">
        <f>U46</f>
        <v>Erstitag</v>
      </c>
      <c r="S57" s="17"/>
      <c r="T57" s="18"/>
      <c r="U57" s="10" t="str">
        <f>U47</f>
        <v>Tolli Töggel</v>
      </c>
      <c r="V57" s="11"/>
      <c r="W57" s="11"/>
      <c r="X57" s="12"/>
      <c r="AC57" s="16" t="str">
        <f>AF46</f>
        <v>R</v>
      </c>
      <c r="AD57" s="17"/>
      <c r="AE57" s="18"/>
      <c r="AF57" s="10" t="str">
        <f>AF47</f>
        <v>Q</v>
      </c>
      <c r="AG57" s="11"/>
      <c r="AH57" s="11"/>
      <c r="AI57" s="12"/>
      <c r="AN57" s="16" t="str">
        <f>AQ46</f>
        <v>Kickerickie</v>
      </c>
      <c r="AO57" s="17"/>
      <c r="AP57" s="18"/>
      <c r="AQ57" s="10" t="str">
        <f>AQ47</f>
        <v>W</v>
      </c>
      <c r="AR57" s="11"/>
      <c r="AS57" s="11"/>
      <c r="AT57" s="12"/>
      <c r="BC57" s="26"/>
      <c r="BD57" s="27" t="str" cm="1">
        <f t="array" ref="BD57">_xlfn.IFS(ISBLANK(H57), " ", H57&gt;I57,$B$28,H57=I57,$B$29,H57&lt;I57,$B$30)</f>
        <v xml:space="preserve"> </v>
      </c>
      <c r="BE57" s="27" t="str" cm="1">
        <f t="array" ref="BE57">_xlfn.IFS(ISBLANK(H57), " ", H57&lt;I57,$B$28,H57=I57,$B$29,H57&gt;I57,$B$30)</f>
        <v xml:space="preserve"> </v>
      </c>
      <c r="BF57" s="27"/>
      <c r="BG57" s="27" t="str" cm="1">
        <f t="array" ref="BG57">_xlfn.IFS(ISBLANK(S57), " ", S57&gt;T57,$B$28,S57=T57,$B$29,S57&lt;T57,$B$30)</f>
        <v xml:space="preserve"> </v>
      </c>
      <c r="BH57" s="27" t="str" cm="1">
        <f t="array" ref="BH57">_xlfn.IFS(ISBLANK(T57), " ", S57&lt;T57,$B$28,S57=T57,$B$29,S57&gt;T57,$B$30)</f>
        <v xml:space="preserve"> </v>
      </c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 t="str" cm="1">
        <f t="array" ref="BV57">_xlfn.IFS(ISBLANK(AD57), " ", AD57&gt;AE57,$B$28,AD57=AE57,$B$29,AD57&lt;AE57,$B$30)</f>
        <v xml:space="preserve"> </v>
      </c>
      <c r="BW57" s="27" t="str" cm="1">
        <f t="array" ref="BW57">_xlfn.IFS(ISBLANK(AE57), " ", AD57&lt;AE57,$B$28,AD57=AE57,$B$29,AD57&gt;AE57,$B$30)</f>
        <v xml:space="preserve"> </v>
      </c>
      <c r="BX57" s="27"/>
      <c r="BY57" s="27"/>
      <c r="BZ57" s="27"/>
      <c r="CA57" s="27"/>
      <c r="CB57" s="27"/>
      <c r="CC57" s="27"/>
      <c r="CD57" s="27"/>
      <c r="CE57" s="27"/>
      <c r="CF57" s="27"/>
      <c r="CG57" s="27" t="str" cm="1">
        <f t="array" ref="CG57">_xlfn.IFS(ISBLANK(AO57), " ", AO57&gt;AP57,$B$28,AO57=AP57,$B$29,AT57&lt;AP57,$B$30)</f>
        <v xml:space="preserve"> </v>
      </c>
      <c r="CH57" s="27" t="str" cm="1">
        <f t="array" ref="CH57">_xlfn.IFS(ISBLANK(AO57), " ", AO57&lt;AP57,$B$28,AO57=AP57,$B$29,AO57&gt;AP57,$B$30)</f>
        <v xml:space="preserve"> </v>
      </c>
      <c r="CI57" s="28"/>
      <c r="CJ57" s="20"/>
      <c r="CK57" s="20"/>
    </row>
    <row r="58" spans="7:89" ht="21" customHeight="1">
      <c r="G58" s="43" t="str">
        <f>G46</f>
        <v>Dancing Queens</v>
      </c>
      <c r="H58" s="8"/>
      <c r="I58" s="9"/>
      <c r="J58" s="13" t="str">
        <f>G47</f>
        <v>Die $chlechten Verl!erer</v>
      </c>
      <c r="K58" s="14"/>
      <c r="L58" s="14"/>
      <c r="M58" s="15"/>
      <c r="R58" s="3" t="str">
        <f>R46</f>
        <v>Lika</v>
      </c>
      <c r="S58" s="8"/>
      <c r="T58" s="9"/>
      <c r="U58" s="5" t="str">
        <f>R47</f>
        <v>Sonagli</v>
      </c>
      <c r="V58" s="6"/>
      <c r="W58" s="6"/>
      <c r="X58" s="7"/>
      <c r="AC58" s="3" t="str">
        <f>AC46</f>
        <v>O</v>
      </c>
      <c r="AD58" s="8"/>
      <c r="AE58" s="9"/>
      <c r="AF58" s="5" t="str">
        <f>AC47</f>
        <v>M</v>
      </c>
      <c r="AG58" s="6"/>
      <c r="AH58" s="6"/>
      <c r="AI58" s="7"/>
      <c r="AN58" s="3" t="str">
        <f>AN46</f>
        <v>Pasculetti</v>
      </c>
      <c r="AO58" s="8"/>
      <c r="AP58" s="9"/>
      <c r="AQ58" s="5" t="str">
        <f>AN47</f>
        <v>T</v>
      </c>
      <c r="AR58" s="6"/>
      <c r="AS58" s="6"/>
      <c r="AT58" s="7"/>
      <c r="BC58" s="26"/>
      <c r="BD58" s="27" t="str" cm="1">
        <f t="array" ref="BD58">_xlfn.IFS(ISBLANK(H58), " ", H58&gt;I58,$B$28,H58=I58,$B$29,H58&lt;I58,$B$30)</f>
        <v xml:space="preserve"> </v>
      </c>
      <c r="BE58" s="27" t="str" cm="1">
        <f t="array" ref="BE58">_xlfn.IFS(ISBLANK(H58), " ", H58&lt;I58,$B$28,H58=I58,$B$29,H58&gt;I58,$B$30)</f>
        <v xml:space="preserve"> </v>
      </c>
      <c r="BF58" s="27"/>
      <c r="BG58" s="27" t="str" cm="1">
        <f t="array" ref="BG58">_xlfn.IFS(ISBLANK(S58), " ", S58&gt;T58,$B$28,S58=T58,$B$29,S58&lt;T58,$B$30)</f>
        <v xml:space="preserve"> </v>
      </c>
      <c r="BH58" s="27" t="str" cm="1">
        <f t="array" ref="BH58">_xlfn.IFS(ISBLANK(T58), " ", S58&lt;T58,$B$28,S58=T58,$B$29,S58&gt;T58,$B$30)</f>
        <v xml:space="preserve"> </v>
      </c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 t="str" cm="1">
        <f t="array" ref="BV58">_xlfn.IFS(ISBLANK(AD58), " ", AD58&gt;AE58,$B$28,AD58=AE58,$B$29,AD58&lt;AE58,$B$30)</f>
        <v xml:space="preserve"> </v>
      </c>
      <c r="BW58" s="27" t="str" cm="1">
        <f t="array" ref="BW58">_xlfn.IFS(ISBLANK(AE58), " ", AD58&lt;AE58,$B$28,AD58=AE58,$B$29,AD58&gt;AE58,$B$30)</f>
        <v xml:space="preserve"> </v>
      </c>
      <c r="BX58" s="27"/>
      <c r="BY58" s="27"/>
      <c r="BZ58" s="27"/>
      <c r="CA58" s="27"/>
      <c r="CB58" s="27"/>
      <c r="CC58" s="27"/>
      <c r="CD58" s="27"/>
      <c r="CE58" s="27"/>
      <c r="CF58" s="27"/>
      <c r="CG58" s="27" t="str" cm="1">
        <f t="array" ref="CG58">_xlfn.IFS(ISBLANK(AO58), " ", AO58&gt;AP58,$B$28,AO58=AP58,$B$29,AT58&lt;AP58,$B$30)</f>
        <v xml:space="preserve"> </v>
      </c>
      <c r="CH58" s="27" t="str" cm="1">
        <f t="array" ref="CH58">_xlfn.IFS(ISBLANK(AO58), " ", AO58&lt;AP58,$B$28,AO58=AP58,$B$29,AO58&gt;AP58,$B$30)</f>
        <v xml:space="preserve"> </v>
      </c>
      <c r="CI58" s="28"/>
      <c r="CJ58" s="20"/>
      <c r="CK58" s="20"/>
    </row>
    <row r="59" spans="7:89" ht="21" customHeight="1">
      <c r="G59" s="44" t="str">
        <f>J46</f>
        <v>Die Drehwürmer</v>
      </c>
      <c r="H59" s="17"/>
      <c r="I59" s="18"/>
      <c r="J59" s="46" t="str">
        <f>G48</f>
        <v>lez'alles</v>
      </c>
      <c r="K59" s="47"/>
      <c r="L59" s="47"/>
      <c r="M59" s="48"/>
      <c r="R59" s="16" t="str">
        <f>U46</f>
        <v>Erstitag</v>
      </c>
      <c r="S59" s="17"/>
      <c r="T59" s="18"/>
      <c r="U59" s="10" t="str">
        <f>R48</f>
        <v>Interdis Nuts</v>
      </c>
      <c r="V59" s="11"/>
      <c r="W59" s="11"/>
      <c r="X59" s="12"/>
      <c r="AC59" s="16" t="str">
        <f>AF46</f>
        <v>R</v>
      </c>
      <c r="AD59" s="17"/>
      <c r="AE59" s="18"/>
      <c r="AF59" s="10" t="str">
        <f>AC48</f>
        <v>ReD Team</v>
      </c>
      <c r="AG59" s="11"/>
      <c r="AH59" s="11"/>
      <c r="AI59" s="12"/>
      <c r="AN59" s="16" t="str">
        <f>AQ46</f>
        <v>Kickerickie</v>
      </c>
      <c r="AO59" s="17"/>
      <c r="AP59" s="18"/>
      <c r="AQ59" s="10" t="str">
        <f>AN48</f>
        <v>U</v>
      </c>
      <c r="AR59" s="11"/>
      <c r="AS59" s="11"/>
      <c r="AT59" s="12"/>
      <c r="BC59" s="26"/>
      <c r="BD59" s="27" t="str" cm="1">
        <f t="array" ref="BD59">_xlfn.IFS(ISBLANK(H59), " ", H59&gt;I59,$B$28,H59=I59,$B$29,H59&lt;I59,$B$30)</f>
        <v xml:space="preserve"> </v>
      </c>
      <c r="BE59" s="27" t="str" cm="1">
        <f t="array" ref="BE59">_xlfn.IFS(ISBLANK(H59), " ", H59&lt;I59,$B$28,H59=I59,$B$29,H59&gt;I59,$B$30)</f>
        <v xml:space="preserve"> </v>
      </c>
      <c r="BF59" s="27"/>
      <c r="BG59" s="27" t="str" cm="1">
        <f t="array" ref="BG59">_xlfn.IFS(ISBLANK(S59), " ", S59&gt;T59,$B$28,S59=T59,$B$29,S59&lt;T59,$B$30)</f>
        <v xml:space="preserve"> </v>
      </c>
      <c r="BH59" s="27" t="str" cm="1">
        <f t="array" ref="BH59">_xlfn.IFS(ISBLANK(T59), " ", S59&lt;T59,$B$28,S59=T59,$B$29,S59&gt;T59,$B$30)</f>
        <v xml:space="preserve"> </v>
      </c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 t="str" cm="1">
        <f t="array" ref="BV59">_xlfn.IFS(ISBLANK(AD59), " ", AD59&gt;AE59,$B$28,AD59=AE59,$B$29,AD59&lt;AE59,$B$30)</f>
        <v xml:space="preserve"> </v>
      </c>
      <c r="BW59" s="27" t="str" cm="1">
        <f t="array" ref="BW59">_xlfn.IFS(ISBLANK(AE59), " ", AD59&lt;AE59,$B$28,AD59=AE59,$B$29,AD59&gt;AE59,$B$30)</f>
        <v xml:space="preserve"> </v>
      </c>
      <c r="BX59" s="27"/>
      <c r="BY59" s="27"/>
      <c r="BZ59" s="27"/>
      <c r="CA59" s="27"/>
      <c r="CB59" s="27"/>
      <c r="CC59" s="27"/>
      <c r="CD59" s="27"/>
      <c r="CE59" s="27"/>
      <c r="CF59" s="27"/>
      <c r="CG59" s="27" t="str" cm="1">
        <f t="array" ref="CG59">_xlfn.IFS(ISBLANK(AO59), " ", AO59&gt;AP59,$B$28,AO59=AP59,$B$29,AT59&lt;AP59,$B$30)</f>
        <v xml:space="preserve"> </v>
      </c>
      <c r="CH59" s="27" t="str" cm="1">
        <f t="array" ref="CH59">_xlfn.IFS(ISBLANK(AO59), " ", AO59&lt;AP59,$B$28,AO59=AP59,$B$29,AO59&gt;AP59,$B$30)</f>
        <v xml:space="preserve"> </v>
      </c>
      <c r="CI59" s="28"/>
      <c r="CJ59" s="20"/>
      <c r="CK59" s="20"/>
    </row>
    <row r="60" spans="7:89" ht="21" customHeight="1">
      <c r="G60" s="43" t="str">
        <f>J48</f>
        <v>D chläus</v>
      </c>
      <c r="H60" s="8"/>
      <c r="I60" s="9"/>
      <c r="J60" s="13" t="str">
        <f>J47</f>
        <v>wrecKing balls</v>
      </c>
      <c r="K60" s="14"/>
      <c r="L60" s="14"/>
      <c r="M60" s="15"/>
      <c r="R60" s="3" t="str">
        <f>U48</f>
        <v>Gute Frage</v>
      </c>
      <c r="S60" s="8"/>
      <c r="T60" s="9"/>
      <c r="U60" s="5" t="str">
        <f>U47</f>
        <v>Tolli Töggel</v>
      </c>
      <c r="V60" s="6"/>
      <c r="W60" s="6"/>
      <c r="X60" s="7"/>
      <c r="AC60" s="3" t="str">
        <f>AF48</f>
        <v>P</v>
      </c>
      <c r="AD60" s="8"/>
      <c r="AE60" s="9"/>
      <c r="AF60" s="5" t="str">
        <f>AF47</f>
        <v>Q</v>
      </c>
      <c r="AG60" s="6"/>
      <c r="AH60" s="6"/>
      <c r="AI60" s="7"/>
      <c r="AN60" s="3" t="str">
        <f>AQ48</f>
        <v>V</v>
      </c>
      <c r="AO60" s="8"/>
      <c r="AP60" s="9"/>
      <c r="AQ60" s="5" t="str">
        <f>AQ47</f>
        <v>W</v>
      </c>
      <c r="AR60" s="6"/>
      <c r="AS60" s="6"/>
      <c r="AT60" s="7"/>
      <c r="BC60" s="26"/>
      <c r="BD60" s="27" t="str" cm="1">
        <f t="array" ref="BD60">_xlfn.IFS(ISBLANK(H60), " ", H60&gt;I60,$B$28,H60=I60,$B$29,H60&lt;I60,$B$30)</f>
        <v xml:space="preserve"> </v>
      </c>
      <c r="BE60" s="27" t="str" cm="1">
        <f t="array" ref="BE60">_xlfn.IFS(ISBLANK(H60), " ", H60&lt;I60,$B$28,H60=I60,$B$29,H60&gt;I60,$B$30)</f>
        <v xml:space="preserve"> </v>
      </c>
      <c r="BF60" s="27"/>
      <c r="BG60" s="27" t="str" cm="1">
        <f t="array" ref="BG60">_xlfn.IFS(ISBLANK(S60), " ", S60&gt;T60,$B$28,S60=T60,$B$29,S60&lt;T60,$B$30)</f>
        <v xml:space="preserve"> </v>
      </c>
      <c r="BH60" s="27" t="str" cm="1">
        <f t="array" ref="BH60">_xlfn.IFS(ISBLANK(T60), " ", S60&lt;T60,$B$28,S60=T60,$B$29,S60&gt;T60,$B$30)</f>
        <v xml:space="preserve"> </v>
      </c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 t="str" cm="1">
        <f t="array" ref="BV60">_xlfn.IFS(ISBLANK(AD60), " ", AD60&gt;AE60,$B$28,AD60=AE60,$B$29,AD60&lt;AE60,$B$30)</f>
        <v xml:space="preserve"> </v>
      </c>
      <c r="BW60" s="27" t="str" cm="1">
        <f t="array" ref="BW60">_xlfn.IFS(ISBLANK(AE60), " ", AD60&lt;AE60,$B$28,AD60=AE60,$B$29,AD60&gt;AE60,$B$30)</f>
        <v xml:space="preserve"> </v>
      </c>
      <c r="BX60" s="27"/>
      <c r="BY60" s="27"/>
      <c r="BZ60" s="27"/>
      <c r="CA60" s="27"/>
      <c r="CB60" s="27"/>
      <c r="CC60" s="27"/>
      <c r="CD60" s="27"/>
      <c r="CE60" s="27"/>
      <c r="CF60" s="27"/>
      <c r="CG60" s="27" t="str" cm="1">
        <f t="array" ref="CG60">_xlfn.IFS(ISBLANK(AO60), " ", AO60&gt;AP60,$B$28,AO60=AP60,$B$29,AT60&lt;AP60,$B$30)</f>
        <v xml:space="preserve"> </v>
      </c>
      <c r="CH60" s="27" t="str" cm="1">
        <f t="array" ref="CH60">_xlfn.IFS(ISBLANK(AO60), " ", AO60&lt;AP60,$B$28,AO60=AP60,$B$29,AO60&gt;AP60,$B$30)</f>
        <v xml:space="preserve"> </v>
      </c>
      <c r="CI60" s="28"/>
      <c r="CJ60" s="20"/>
      <c r="CK60" s="20"/>
    </row>
    <row r="61" spans="7:89" ht="21" customHeight="1">
      <c r="BC61" s="29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1"/>
    </row>
    <row r="74" spans="3:4" ht="21" customHeight="1">
      <c r="C74" s="36"/>
    </row>
    <row r="75" spans="3:4" ht="21" customHeight="1">
      <c r="C75" s="36"/>
    </row>
    <row r="76" spans="3:4" ht="21" customHeight="1">
      <c r="C76" s="36"/>
      <c r="D76" s="36"/>
    </row>
  </sheetData>
  <mergeCells count="83">
    <mergeCell ref="S30:AE33"/>
    <mergeCell ref="CG44:CH44"/>
    <mergeCell ref="BV44:BW44"/>
    <mergeCell ref="BJ44:BK44"/>
    <mergeCell ref="BM44:BN44"/>
    <mergeCell ref="AQ57:AT57"/>
    <mergeCell ref="AQ58:AT58"/>
    <mergeCell ref="AQ59:AT59"/>
    <mergeCell ref="AQ60:AT60"/>
    <mergeCell ref="BD44:BE44"/>
    <mergeCell ref="BG44:BH44"/>
    <mergeCell ref="AQ51:AT51"/>
    <mergeCell ref="AQ52:AT52"/>
    <mergeCell ref="AQ53:AT53"/>
    <mergeCell ref="AQ54:AT54"/>
    <mergeCell ref="AQ55:AT55"/>
    <mergeCell ref="AQ56:AT56"/>
    <mergeCell ref="AF60:AI60"/>
    <mergeCell ref="AM12:AV12"/>
    <mergeCell ref="AM36:AV36"/>
    <mergeCell ref="AO45:AP45"/>
    <mergeCell ref="AQ45:AT45"/>
    <mergeCell ref="AQ46:AT46"/>
    <mergeCell ref="AQ47:AT47"/>
    <mergeCell ref="AQ48:AT48"/>
    <mergeCell ref="AQ49:AT49"/>
    <mergeCell ref="AQ50:AT50"/>
    <mergeCell ref="AF54:AI54"/>
    <mergeCell ref="AF55:AI55"/>
    <mergeCell ref="AF56:AI56"/>
    <mergeCell ref="AF57:AI57"/>
    <mergeCell ref="AF58:AI58"/>
    <mergeCell ref="AF59:AI59"/>
    <mergeCell ref="AF48:AI48"/>
    <mergeCell ref="AF49:AI49"/>
    <mergeCell ref="AF50:AI50"/>
    <mergeCell ref="AF51:AI51"/>
    <mergeCell ref="AF52:AI52"/>
    <mergeCell ref="AF53:AI53"/>
    <mergeCell ref="U57:X57"/>
    <mergeCell ref="U58:X58"/>
    <mergeCell ref="U59:X59"/>
    <mergeCell ref="U60:X60"/>
    <mergeCell ref="AB12:AK12"/>
    <mergeCell ref="AB36:AK36"/>
    <mergeCell ref="AD45:AE45"/>
    <mergeCell ref="AF45:AI45"/>
    <mergeCell ref="AF46:AI46"/>
    <mergeCell ref="AF47:AI47"/>
    <mergeCell ref="U51:X51"/>
    <mergeCell ref="U52:X52"/>
    <mergeCell ref="U53:X53"/>
    <mergeCell ref="U54:X54"/>
    <mergeCell ref="U55:X55"/>
    <mergeCell ref="U56:X56"/>
    <mergeCell ref="J60:M60"/>
    <mergeCell ref="Q12:Z12"/>
    <mergeCell ref="Q36:Z36"/>
    <mergeCell ref="S45:T45"/>
    <mergeCell ref="U45:X45"/>
    <mergeCell ref="U46:X46"/>
    <mergeCell ref="U47:X47"/>
    <mergeCell ref="U48:X48"/>
    <mergeCell ref="U49:X49"/>
    <mergeCell ref="U50:X50"/>
    <mergeCell ref="J54:M54"/>
    <mergeCell ref="J55:M55"/>
    <mergeCell ref="J56:M56"/>
    <mergeCell ref="J57:M57"/>
    <mergeCell ref="J58:M58"/>
    <mergeCell ref="J59:M59"/>
    <mergeCell ref="J48:M48"/>
    <mergeCell ref="J49:M49"/>
    <mergeCell ref="J50:M50"/>
    <mergeCell ref="J51:M51"/>
    <mergeCell ref="J52:M52"/>
    <mergeCell ref="J53:M53"/>
    <mergeCell ref="F36:O36"/>
    <mergeCell ref="F12:O12"/>
    <mergeCell ref="J46:M46"/>
    <mergeCell ref="J45:M45"/>
    <mergeCell ref="H45:I45"/>
    <mergeCell ref="J47:M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5214-309C-4CB8-B269-BFA6233C8863}">
  <dimension ref="C3:AV25"/>
  <sheetViews>
    <sheetView showGridLines="0" showRowColHeaders="0" topLeftCell="B1" zoomScale="84" zoomScaleNormal="124" workbookViewId="0">
      <selection activeCell="AK17" sqref="AK17:AL17"/>
    </sheetView>
  </sheetViews>
  <sheetFormatPr defaultColWidth="5.6328125" defaultRowHeight="20.5" customHeight="1"/>
  <sheetData>
    <row r="3" spans="3:48" ht="20.5" customHeight="1">
      <c r="S3" s="72" t="s">
        <v>111</v>
      </c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</row>
    <row r="4" spans="3:48" ht="20.5" customHeight="1"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</row>
    <row r="5" spans="3:48" ht="20.5" customHeight="1"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</row>
    <row r="12" spans="3:48" ht="20.5" customHeight="1">
      <c r="C12" s="52" t="s">
        <v>105</v>
      </c>
      <c r="D12" s="53"/>
      <c r="E12" s="53"/>
      <c r="F12" s="53"/>
      <c r="G12" s="53"/>
      <c r="H12" s="53"/>
      <c r="I12" s="53"/>
      <c r="J12" s="53"/>
      <c r="K12" s="53"/>
      <c r="L12" s="53"/>
      <c r="O12" s="52" t="s">
        <v>106</v>
      </c>
      <c r="P12" s="53"/>
      <c r="Q12" s="53"/>
      <c r="R12" s="53"/>
      <c r="S12" s="53"/>
      <c r="T12" s="53"/>
      <c r="U12" s="53"/>
      <c r="V12" s="53"/>
      <c r="W12" s="53"/>
      <c r="X12" s="53"/>
      <c r="AA12" s="52" t="s">
        <v>107</v>
      </c>
      <c r="AB12" s="53"/>
      <c r="AC12" s="53"/>
      <c r="AD12" s="53"/>
      <c r="AE12" s="53"/>
      <c r="AF12" s="53"/>
      <c r="AG12" s="53"/>
      <c r="AH12" s="53"/>
      <c r="AI12" s="53"/>
      <c r="AJ12" s="53"/>
      <c r="AM12" s="52" t="s">
        <v>108</v>
      </c>
      <c r="AN12" s="53"/>
      <c r="AO12" s="53"/>
      <c r="AP12" s="53"/>
      <c r="AQ12" s="53"/>
      <c r="AR12" s="53"/>
      <c r="AS12" s="53"/>
      <c r="AT12" s="53"/>
      <c r="AU12" s="53"/>
      <c r="AV12" s="53"/>
    </row>
    <row r="13" spans="3:48" ht="20.5" customHeight="1">
      <c r="C13" s="58" t="str">
        <f ca="1">'Group Phase'!G38</f>
        <v>Dancing Queens</v>
      </c>
      <c r="D13" s="58"/>
      <c r="E13" s="58"/>
      <c r="F13" s="58"/>
      <c r="G13" s="59"/>
      <c r="H13" s="60"/>
      <c r="I13" s="61" t="str">
        <f>'Group Phase'!R39</f>
        <v>Sonagli</v>
      </c>
      <c r="J13" s="61"/>
      <c r="K13" s="61"/>
      <c r="L13" s="61"/>
      <c r="M13" s="62"/>
      <c r="N13" s="63"/>
      <c r="O13" s="58" t="str">
        <f>'Group Phase'!AC38</f>
        <v>O</v>
      </c>
      <c r="P13" s="58"/>
      <c r="Q13" s="58"/>
      <c r="R13" s="58"/>
      <c r="S13" s="59"/>
      <c r="T13" s="60"/>
      <c r="U13" s="61" t="str">
        <f>'Group Phase'!AN39</f>
        <v>T</v>
      </c>
      <c r="V13" s="61"/>
      <c r="W13" s="61"/>
      <c r="X13" s="61"/>
      <c r="Y13" s="62"/>
      <c r="Z13" s="62"/>
      <c r="AA13" s="58" t="str">
        <f ca="1">'Group Phase'!G39</f>
        <v>Die $chlechten Verl!erer</v>
      </c>
      <c r="AB13" s="58"/>
      <c r="AC13" s="58"/>
      <c r="AD13" s="58"/>
      <c r="AE13" s="59"/>
      <c r="AF13" s="60"/>
      <c r="AG13" s="61" t="str">
        <f>'Group Phase'!R38</f>
        <v>Lika</v>
      </c>
      <c r="AH13" s="61"/>
      <c r="AI13" s="61"/>
      <c r="AJ13" s="61"/>
      <c r="AK13" s="62"/>
      <c r="AL13" s="63"/>
      <c r="AM13" s="58" t="str">
        <f>'Group Phase'!AC39</f>
        <v>M</v>
      </c>
      <c r="AN13" s="58"/>
      <c r="AO13" s="58"/>
      <c r="AP13" s="58"/>
      <c r="AQ13" s="59"/>
      <c r="AR13" s="60"/>
      <c r="AS13" s="61" t="str">
        <f>'Group Phase'!AN38</f>
        <v>Pasculetti</v>
      </c>
      <c r="AT13" s="61"/>
      <c r="AU13" s="61"/>
      <c r="AV13" s="61"/>
    </row>
    <row r="14" spans="3:48" ht="20.5" customHeight="1" thickBot="1">
      <c r="C14" s="51"/>
      <c r="D14" s="51"/>
      <c r="E14" s="51"/>
      <c r="F14" s="51"/>
      <c r="G14" s="51"/>
      <c r="H14" s="67"/>
      <c r="I14" s="68"/>
      <c r="J14" s="68"/>
      <c r="K14" s="68"/>
      <c r="L14" s="68"/>
      <c r="M14" s="68"/>
      <c r="N14" s="69"/>
      <c r="O14" s="70"/>
      <c r="P14" s="70"/>
      <c r="Q14" s="70"/>
      <c r="R14" s="70"/>
      <c r="S14" s="71"/>
      <c r="T14" s="64"/>
      <c r="U14" s="50"/>
      <c r="V14" s="50"/>
      <c r="W14" s="50"/>
      <c r="X14" s="50"/>
      <c r="Y14" s="50"/>
      <c r="Z14" s="50"/>
      <c r="AA14" s="51"/>
      <c r="AB14" s="51"/>
      <c r="AC14" s="51"/>
      <c r="AD14" s="51"/>
      <c r="AE14" s="51"/>
      <c r="AF14" s="67"/>
      <c r="AG14" s="68"/>
      <c r="AH14" s="68"/>
      <c r="AI14" s="68"/>
      <c r="AJ14" s="68"/>
      <c r="AK14" s="68"/>
      <c r="AL14" s="69"/>
      <c r="AM14" s="70"/>
      <c r="AN14" s="70"/>
      <c r="AO14" s="70"/>
      <c r="AP14" s="70"/>
      <c r="AQ14" s="71"/>
      <c r="AR14" s="65"/>
      <c r="AS14" s="50"/>
      <c r="AT14" s="50"/>
      <c r="AU14" s="50"/>
      <c r="AV14" s="50"/>
    </row>
    <row r="15" spans="3:48" ht="20.5" customHeight="1">
      <c r="N15" s="66"/>
      <c r="AL15" s="66"/>
    </row>
    <row r="16" spans="3:48" ht="20.5" customHeight="1">
      <c r="I16" s="54" t="s">
        <v>109</v>
      </c>
      <c r="J16" s="55"/>
      <c r="K16" s="55"/>
      <c r="L16" s="55"/>
      <c r="M16" s="55"/>
      <c r="N16" s="55"/>
      <c r="O16" s="55"/>
      <c r="P16" s="55"/>
      <c r="Q16" s="55"/>
      <c r="R16" s="55"/>
      <c r="AG16" s="54" t="s">
        <v>110</v>
      </c>
      <c r="AH16" s="55"/>
      <c r="AI16" s="55"/>
      <c r="AJ16" s="55"/>
      <c r="AK16" s="55"/>
      <c r="AL16" s="55"/>
      <c r="AM16" s="55"/>
      <c r="AN16" s="55"/>
      <c r="AO16" s="55"/>
      <c r="AP16" s="55"/>
    </row>
    <row r="17" spans="9:42" ht="20.5" customHeight="1">
      <c r="I17" s="58" t="str" cm="1">
        <f t="array" ref="I17">IFERROR(_xlfn.IFS(ISBLANK(G13), " ", G13&gt;H13, C13),I13)</f>
        <v xml:space="preserve"> </v>
      </c>
      <c r="J17" s="58"/>
      <c r="K17" s="58"/>
      <c r="L17" s="58"/>
      <c r="M17" s="59"/>
      <c r="N17" s="60"/>
      <c r="O17" s="61" t="str" cm="1">
        <f t="array" ref="O17">IFERROR(_xlfn.IFS(ISBLANK(S13), " ", S13&gt;T13, O13),U13)</f>
        <v xml:space="preserve"> </v>
      </c>
      <c r="P17" s="61"/>
      <c r="Q17" s="61"/>
      <c r="R17" s="61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58" t="str" cm="1">
        <f t="array" ref="AG17">IFERROR(_xlfn.IFS(ISBLANK(AE13), " ", AE13&gt;AF13, AA13),AG13)</f>
        <v xml:space="preserve"> </v>
      </c>
      <c r="AH17" s="58"/>
      <c r="AI17" s="58"/>
      <c r="AJ17" s="58"/>
      <c r="AK17" s="59"/>
      <c r="AL17" s="60"/>
      <c r="AM17" s="61" t="str" cm="1">
        <f t="array" ref="AM17">IFERROR(_xlfn.IFS(ISBLANK(AQ13), " ", AQ13&gt;AR13, AM13),AS13)</f>
        <v xml:space="preserve"> </v>
      </c>
      <c r="AN17" s="61"/>
      <c r="AO17" s="61"/>
      <c r="AP17" s="61"/>
    </row>
    <row r="18" spans="9:42" ht="20.5" customHeight="1" thickBot="1">
      <c r="I18" s="51"/>
      <c r="J18" s="51"/>
      <c r="K18" s="51"/>
      <c r="L18" s="51"/>
      <c r="M18" s="51"/>
      <c r="N18" s="67"/>
      <c r="O18" s="68"/>
      <c r="P18" s="68"/>
      <c r="Q18" s="68"/>
      <c r="R18" s="68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70"/>
      <c r="AH18" s="70"/>
      <c r="AI18" s="70"/>
      <c r="AJ18" s="70"/>
      <c r="AK18" s="71"/>
      <c r="AL18" s="65"/>
      <c r="AM18" s="50"/>
      <c r="AN18" s="50"/>
      <c r="AO18" s="50"/>
      <c r="AP18" s="50"/>
    </row>
    <row r="19" spans="9:42" ht="20.5" customHeight="1">
      <c r="I19" s="51"/>
      <c r="J19" s="51"/>
      <c r="K19" s="51"/>
      <c r="L19" s="51"/>
      <c r="M19" s="51"/>
      <c r="N19" s="51"/>
      <c r="O19" s="50"/>
      <c r="P19" s="50"/>
      <c r="Q19" s="50"/>
      <c r="R19" s="50"/>
      <c r="Z19" s="66"/>
      <c r="AG19" s="51"/>
      <c r="AH19" s="51"/>
      <c r="AI19" s="51"/>
      <c r="AJ19" s="51"/>
      <c r="AK19" s="51"/>
      <c r="AL19" s="51"/>
      <c r="AM19" s="50"/>
      <c r="AN19" s="50"/>
      <c r="AO19" s="50"/>
      <c r="AP19" s="50"/>
    </row>
    <row r="20" spans="9:42" ht="20.5" customHeight="1">
      <c r="I20" s="51"/>
      <c r="J20" s="51"/>
      <c r="K20" s="51"/>
      <c r="L20" s="51"/>
      <c r="M20" s="51"/>
      <c r="N20" s="51"/>
      <c r="O20" s="50"/>
      <c r="P20" s="50"/>
      <c r="Q20" s="50"/>
      <c r="R20" s="50"/>
      <c r="U20" s="56" t="s">
        <v>103</v>
      </c>
      <c r="V20" s="57"/>
      <c r="W20" s="57"/>
      <c r="X20" s="57"/>
      <c r="Y20" s="57"/>
      <c r="Z20" s="57"/>
      <c r="AA20" s="57"/>
      <c r="AB20" s="57"/>
      <c r="AC20" s="57"/>
      <c r="AD20" s="57"/>
      <c r="AG20" s="51"/>
      <c r="AH20" s="51"/>
      <c r="AI20" s="51"/>
      <c r="AJ20" s="51"/>
      <c r="AK20" s="51"/>
      <c r="AL20" s="51"/>
      <c r="AM20" s="50"/>
      <c r="AN20" s="50"/>
      <c r="AO20" s="50"/>
      <c r="AP20" s="50"/>
    </row>
    <row r="21" spans="9:42" ht="20.5" customHeight="1">
      <c r="I21" s="51"/>
      <c r="J21" s="51"/>
      <c r="K21" s="51"/>
      <c r="L21" s="51"/>
      <c r="M21" s="51"/>
      <c r="N21" s="51"/>
      <c r="O21" s="50"/>
      <c r="P21" s="50"/>
      <c r="Q21" s="50"/>
      <c r="R21" s="50"/>
      <c r="U21" s="58" t="str" cm="1">
        <f t="array" ref="U21">IFERROR(_xlfn.IFS(ISBLANK($M$17), " ", $M$17&gt;$N$17, $I$17),$O$17)</f>
        <v xml:space="preserve"> </v>
      </c>
      <c r="V21" s="58"/>
      <c r="W21" s="58"/>
      <c r="X21" s="58"/>
      <c r="Y21" s="59"/>
      <c r="Z21" s="60"/>
      <c r="AA21" s="61" t="str" cm="1">
        <f t="array" ref="AA21">IFERROR(_xlfn.IFS(ISBLANK($AK$17), " ", $AK$17&gt;$AL$17, $AG$17),$AM$17)</f>
        <v xml:space="preserve"> </v>
      </c>
      <c r="AB21" s="61"/>
      <c r="AC21" s="61"/>
      <c r="AD21" s="61"/>
      <c r="AG21" s="51"/>
      <c r="AH21" s="51"/>
      <c r="AI21" s="51"/>
      <c r="AJ21" s="51"/>
      <c r="AK21" s="51"/>
      <c r="AL21" s="51"/>
      <c r="AM21" s="50"/>
      <c r="AN21" s="50"/>
      <c r="AO21" s="50"/>
      <c r="AP21" s="50"/>
    </row>
    <row r="22" spans="9:42" ht="20.5" customHeight="1">
      <c r="I22" s="51"/>
      <c r="J22" s="51"/>
      <c r="K22" s="51"/>
      <c r="L22" s="51"/>
      <c r="M22" s="51"/>
      <c r="N22" s="51"/>
      <c r="O22" s="50"/>
      <c r="P22" s="50"/>
      <c r="Q22" s="50"/>
      <c r="R22" s="50"/>
      <c r="AG22" s="51"/>
      <c r="AH22" s="51"/>
      <c r="AI22" s="51"/>
      <c r="AJ22" s="51"/>
      <c r="AK22" s="51"/>
      <c r="AL22" s="51"/>
      <c r="AM22" s="50"/>
      <c r="AN22" s="50"/>
      <c r="AO22" s="50"/>
      <c r="AP22" s="50"/>
    </row>
    <row r="24" spans="9:42" ht="20.5" customHeight="1">
      <c r="AG24" s="56" t="s">
        <v>104</v>
      </c>
      <c r="AH24" s="57"/>
      <c r="AI24" s="57"/>
      <c r="AJ24" s="57"/>
      <c r="AK24" s="57"/>
      <c r="AL24" s="57"/>
      <c r="AM24" s="57"/>
      <c r="AN24" s="57"/>
      <c r="AO24" s="57"/>
      <c r="AP24" s="57"/>
    </row>
    <row r="25" spans="9:42" ht="20.5" customHeight="1">
      <c r="AG25" s="58" t="str" cm="1">
        <f t="array" ref="AG25">IFERROR(_xlfn.IFS(ISBLANK($M$17), " ", $M$17&lt;$N$17, $I$17),$O$17)</f>
        <v xml:space="preserve"> </v>
      </c>
      <c r="AH25" s="58"/>
      <c r="AI25" s="58"/>
      <c r="AJ25" s="58"/>
      <c r="AK25" s="59"/>
      <c r="AL25" s="60"/>
      <c r="AM25" s="61" t="str" cm="1">
        <f t="array" ref="AM25">IFERROR(_xlfn.IFS(ISBLANK($AK$17), " ", $AK$17&lt;$AL$17, $AG$17),$AM$17)</f>
        <v xml:space="preserve"> </v>
      </c>
      <c r="AN25" s="61"/>
      <c r="AO25" s="61"/>
      <c r="AP25" s="61"/>
    </row>
  </sheetData>
  <mergeCells count="25">
    <mergeCell ref="S3:AF5"/>
    <mergeCell ref="C12:L12"/>
    <mergeCell ref="O12:X12"/>
    <mergeCell ref="AA12:AJ12"/>
    <mergeCell ref="AM12:AV12"/>
    <mergeCell ref="I16:R16"/>
    <mergeCell ref="AG16:AP16"/>
    <mergeCell ref="U21:X21"/>
    <mergeCell ref="AA21:AD21"/>
    <mergeCell ref="U20:AD20"/>
    <mergeCell ref="AG24:AP24"/>
    <mergeCell ref="AG25:AJ25"/>
    <mergeCell ref="AM25:AP25"/>
    <mergeCell ref="O13:R13"/>
    <mergeCell ref="AA13:AD13"/>
    <mergeCell ref="AM13:AP13"/>
    <mergeCell ref="I17:L17"/>
    <mergeCell ref="O17:R17"/>
    <mergeCell ref="AG17:AJ17"/>
    <mergeCell ref="AM17:AP17"/>
    <mergeCell ref="I13:L13"/>
    <mergeCell ref="U13:X13"/>
    <mergeCell ref="AG13:AJ13"/>
    <mergeCell ref="AS13:AV13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Group Phase</vt:lpstr>
      <vt:lpstr>Knockout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Cereghetti</dc:creator>
  <cp:lastModifiedBy>Renato Cereghetti</cp:lastModifiedBy>
  <dcterms:created xsi:type="dcterms:W3CDTF">2024-11-30T17:18:20Z</dcterms:created>
  <dcterms:modified xsi:type="dcterms:W3CDTF">2024-12-01T00:32:06Z</dcterms:modified>
</cp:coreProperties>
</file>