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11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P53" i="3"/>
  <c r="I53" i="3"/>
  <c r="I52" i="3"/>
  <c r="P52" i="3" s="1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H38" i="11" l="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32" i="5"/>
  <c r="M13" i="8" s="1"/>
  <c r="M15" i="8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3" i="11" l="1"/>
  <c r="N13" i="11" s="1"/>
  <c r="H13" i="11"/>
  <c r="I13" i="11" s="1"/>
  <c r="H25" i="4"/>
  <c r="I25" i="4" s="1"/>
  <c r="P11" i="15" s="1"/>
  <c r="M25" i="4"/>
  <c r="M34" i="4" s="1"/>
  <c r="I26" i="8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N25" i="4" l="1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I32" i="14"/>
  <c r="P26" i="15"/>
  <c r="P30" i="15" s="1"/>
  <c r="AI20" i="15"/>
  <c r="I40" i="11"/>
  <c r="P20" i="15"/>
  <c r="P24" i="15" s="1"/>
  <c r="H40" i="11"/>
  <c r="P18" i="15"/>
  <c r="N40" i="11" l="1"/>
  <c r="N34" i="4"/>
  <c r="D36" i="15"/>
  <c r="F36" i="15" s="1"/>
  <c r="D35" i="15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P37" i="15" s="1"/>
  <c r="AT45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8" i="15" l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I36" i="15" s="1"/>
  <c r="AX43" i="15" s="1"/>
  <c r="AG43" i="15" s="1"/>
  <c r="AC38" i="15"/>
  <c r="AE38" i="15" s="1"/>
  <c r="AI38" i="15" s="1"/>
  <c r="AC34" i="15"/>
  <c r="AE34" i="15" s="1"/>
  <c r="AI34" i="15" s="1"/>
  <c r="AC35" i="15"/>
  <c r="AE35" i="15" s="1"/>
  <c r="AI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<sst xmlns="http://schemas.openxmlformats.org/spreadsheetml/2006/main" count="2846" uniqueCount="876">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</sst>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4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4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6" xfId="0" applyFont="1" applyBorder="1" applyAlignment="1">
      <alignment horizontal="center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9" fillId="7" borderId="11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3" fillId="0" borderId="12" xfId="0" applyFont="1" applyBorder="1"/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7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7" fillId="0" borderId="40" xfId="0" applyFont="1" applyBorder="1" applyAlignment="1">
      <alignment horizontal="center" vertical="center" wrapText="1"/>
    </xf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7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7" fillId="7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7" borderId="2" xfId="0" applyFont="1" applyFill="1" applyBorder="1" applyAlignment="1">
      <alignment horizontal="left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75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89" xfId="0" applyNumberFormat="1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top" wrapText="1"/>
    </xf>
    <xf numFmtId="0" fontId="7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center" vertical="top" wrapText="1"/>
    </xf>
    <xf numFmtId="0" fontId="3" fillId="0" borderId="96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6" xfId="0" applyFont="1" applyFill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3" fillId="0" borderId="101" xfId="0" applyFont="1" applyBorder="1"/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left" vertical="top" wrapText="1"/>
    </xf>
    <xf numFmtId="0" fontId="7" fillId="0" borderId="91" xfId="0" applyFont="1" applyBorder="1" applyAlignment="1">
      <alignment horizontal="left" vertical="top" wrapText="1"/>
    </xf>
    <xf numFmtId="0" fontId="7" fillId="0" borderId="54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5" xfId="0" applyFont="1" applyBorder="1" applyAlignment="1">
      <alignment horizontal="left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5" xfId="0" applyNumberFormat="1" applyFont="1" applyFill="1" applyBorder="1" applyAlignment="1">
      <alignment horizontal="center" vertical="top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2" fontId="7" fillId="8" borderId="75" xfId="0" applyNumberFormat="1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82" xfId="0" applyNumberFormat="1" applyFont="1" applyBorder="1" applyAlignment="1">
      <alignment horizontal="left" vertical="top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0" fontId="7" fillId="7" borderId="81" xfId="0" applyFont="1" applyFill="1" applyBorder="1" applyAlignment="1">
      <alignment horizontal="center" vertical="center" wrapText="1"/>
    </xf>
    <xf numFmtId="2" fontId="49" fillId="8" borderId="75" xfId="0" applyNumberFormat="1" applyFont="1" applyFill="1" applyBorder="1" applyAlignment="1">
      <alignment horizontal="center" vertical="center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64" fillId="8" borderId="44" xfId="0" applyFont="1" applyFill="1" applyBorder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center" vertical="top" wrapText="1"/>
    </xf>
    <xf numFmtId="0" fontId="7" fillId="8" borderId="86" xfId="0" applyFont="1" applyFill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5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2" fontId="7" fillId="0" borderId="7" xfId="0" applyNumberFormat="1" applyFont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top"/>
    </xf>
    <xf numFmtId="0" fontId="11" fillId="7" borderId="159" xfId="0" applyFont="1" applyFill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33" fillId="0" borderId="6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3" fillId="0" borderId="137" xfId="0" applyFont="1" applyBorder="1"/>
    <xf numFmtId="0" fontId="9" fillId="0" borderId="15" xfId="0" applyFont="1" applyBorder="1" applyAlignment="1">
      <alignment horizontal="center" vertical="top" wrapText="1"/>
    </xf>
    <xf numFmtId="0" fontId="58" fillId="8" borderId="113" xfId="0" applyFont="1" applyFill="1" applyBorder="1" applyAlignment="1">
      <alignment horizontal="left" vertical="top" wrapText="1"/>
    </xf>
    <xf numFmtId="0" fontId="26" fillId="8" borderId="2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center" wrapText="1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0" fontId="7" fillId="0" borderId="2" xfId="0" applyFont="1" applyBorder="1" applyAlignment="1">
      <alignment horizontal="right" vertical="center"/>
    </xf>
    <xf numFmtId="14" fontId="9" fillId="7" borderId="6" xfId="0" applyNumberFormat="1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0" fontId="3" fillId="0" borderId="181" xfId="0" applyFont="1" applyBorder="1"/>
    <xf numFmtId="0" fontId="3" fillId="0" borderId="182" xfId="0" applyFont="1" applyBorder="1"/>
    <xf numFmtId="0" fontId="9" fillId="7" borderId="6" xfId="0" applyFont="1" applyFill="1" applyBorder="1" applyAlignment="1">
      <alignment horizontal="center"/>
    </xf>
    <xf numFmtId="0" fontId="9" fillId="0" borderId="165" xfId="0" applyFont="1" applyBorder="1" applyAlignment="1">
      <alignment horizontal="center" vertical="top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3" fillId="0" borderId="183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157" xfId="0" applyFont="1" applyBorder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05" xfId="0" applyFont="1" applyBorder="1" applyAlignment="1">
      <alignment horizontal="left" vertical="top"/>
    </xf>
    <xf numFmtId="0" fontId="3" fillId="0" borderId="105" xfId="0" applyFont="1" applyBorder="1" applyAlignment="1">
      <alignment horizontal="left"/>
    </xf>
    <xf numFmtId="0" fontId="9" fillId="0" borderId="16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9" fillId="7" borderId="37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9" fillId="0" borderId="37" xfId="0" applyFont="1" applyBorder="1" applyAlignment="1">
      <alignment horizontal="left" vertical="top"/>
    </xf>
    <xf numFmtId="0" fontId="7" fillId="0" borderId="2" xfId="0" applyFont="1" applyBorder="1" applyAlignment="1">
      <alignment horizontal="right" vertical="center" wrapText="1"/>
    </xf>
    <xf numFmtId="0" fontId="9" fillId="4" borderId="180" xfId="0" applyFont="1" applyFill="1" applyBorder="1" applyAlignment="1">
      <alignment horizontal="center" vertical="center"/>
    </xf>
    <xf numFmtId="0" fontId="9" fillId="0" borderId="98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4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6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9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0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3" workbookViewId="0">
      <selection activeCell="I21" sqref="I21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68"/>
      <c r="C1" s="1269"/>
      <c r="D1" s="1269"/>
      <c r="E1" s="1269"/>
      <c r="F1" s="1269"/>
      <c r="G1" s="126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0" t="s">
        <v>0</v>
      </c>
      <c r="C2" s="1269"/>
      <c r="D2" s="1269"/>
      <c r="E2" s="1269"/>
      <c r="F2" s="1269"/>
      <c r="G2" s="126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1" t="s">
        <v>2</v>
      </c>
      <c r="C3" s="1269"/>
      <c r="D3" s="1269"/>
      <c r="E3" s="1269"/>
      <c r="F3" s="1269"/>
      <c r="G3" s="126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2"/>
      <c r="C4" s="1273"/>
      <c r="D4" s="1273"/>
      <c r="E4" s="1273"/>
      <c r="F4" s="1273"/>
      <c r="G4" s="127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4" t="s">
        <v>7</v>
      </c>
      <c r="C5" s="1275"/>
      <c r="D5" s="1275"/>
      <c r="E5" s="1275"/>
      <c r="F5" s="1275"/>
      <c r="G5" s="127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7" t="s">
        <v>11</v>
      </c>
      <c r="D6" s="1275"/>
      <c r="E6" s="1275"/>
      <c r="F6" s="1275"/>
      <c r="G6" s="127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7" t="s">
        <v>14</v>
      </c>
      <c r="D7" s="1275"/>
      <c r="E7" s="1275"/>
      <c r="F7" s="1275"/>
      <c r="G7" s="127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7" t="s">
        <v>17</v>
      </c>
      <c r="D8" s="1275"/>
      <c r="E8" s="1275"/>
      <c r="F8" s="1275"/>
      <c r="G8" s="127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8"/>
      <c r="C9" s="1275"/>
      <c r="D9" s="1275"/>
      <c r="E9" s="1275"/>
      <c r="F9" s="1275"/>
      <c r="G9" s="1275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4" t="s">
        <v>20</v>
      </c>
      <c r="C10" s="1275"/>
      <c r="D10" s="1275"/>
      <c r="E10" s="1275"/>
      <c r="F10" s="1275"/>
      <c r="G10" s="127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9" t="s">
        <v>23</v>
      </c>
      <c r="D11" s="1275"/>
      <c r="E11" s="1275"/>
      <c r="F11" s="1275"/>
      <c r="G11" s="127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9" t="s">
        <v>26</v>
      </c>
      <c r="D12" s="1275"/>
      <c r="E12" s="1275"/>
      <c r="F12" s="1275"/>
      <c r="G12" s="127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9">
        <v>2016</v>
      </c>
      <c r="D13" s="1275"/>
      <c r="E13" s="1275"/>
      <c r="F13" s="1275"/>
      <c r="G13" s="127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8"/>
      <c r="C14" s="1275"/>
      <c r="D14" s="1275"/>
      <c r="E14" s="1275"/>
      <c r="F14" s="1275"/>
      <c r="G14" s="1275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4" t="s">
        <v>31</v>
      </c>
      <c r="C15" s="1275"/>
      <c r="D15" s="1275"/>
      <c r="E15" s="1275"/>
      <c r="F15" s="1275"/>
      <c r="G15" s="127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0" t="s">
        <v>33</v>
      </c>
      <c r="C16" s="1275"/>
      <c r="D16" s="1281" t="s">
        <v>24</v>
      </c>
      <c r="E16" s="1275"/>
      <c r="F16" s="1275"/>
      <c r="G16" s="127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0" t="s">
        <v>35</v>
      </c>
      <c r="C17" s="1275"/>
      <c r="D17" s="1281" t="s">
        <v>6</v>
      </c>
      <c r="E17" s="1275"/>
      <c r="F17" s="1275"/>
      <c r="G17" s="1276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0" t="s">
        <v>38</v>
      </c>
      <c r="C18" s="1275"/>
      <c r="D18" s="1282">
        <v>44593</v>
      </c>
      <c r="E18" s="1275"/>
      <c r="F18" s="1275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0" t="s">
        <v>41</v>
      </c>
      <c r="C19" s="1275"/>
      <c r="D19" s="1284" t="s">
        <v>42</v>
      </c>
      <c r="E19" s="1275"/>
      <c r="F19" s="1275"/>
      <c r="G19" s="127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0" t="s">
        <v>44</v>
      </c>
      <c r="C20" s="1275"/>
      <c r="D20" s="1284" t="s">
        <v>45</v>
      </c>
      <c r="E20" s="1275"/>
      <c r="F20" s="1275"/>
      <c r="G20" s="127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0" t="s">
        <v>47</v>
      </c>
      <c r="C21" s="1275"/>
      <c r="D21" s="1284" t="s">
        <v>48</v>
      </c>
      <c r="E21" s="1275"/>
      <c r="F21" s="1275"/>
      <c r="G21" s="127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5"/>
      <c r="C22" s="1269"/>
      <c r="D22" s="1269"/>
      <c r="E22" s="1269"/>
      <c r="F22" s="1269"/>
      <c r="G22" s="126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83" t="s">
        <v>51</v>
      </c>
      <c r="C23" s="1269"/>
      <c r="D23" s="1269"/>
      <c r="E23" s="1269"/>
      <c r="F23" s="1269"/>
      <c r="G23" s="126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83" t="s">
        <v>52</v>
      </c>
      <c r="C25" s="1269"/>
      <c r="D25" s="1269"/>
      <c r="E25" s="1269"/>
      <c r="F25" s="1269"/>
      <c r="G25" s="126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45132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3" zoomScaleNormal="100" workbookViewId="0">
      <selection activeCell="M18" sqref="M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00" t="s">
        <v>54</v>
      </c>
      <c r="C1" s="1269"/>
      <c r="D1" s="1269"/>
      <c r="E1" s="1269"/>
      <c r="F1" s="1269"/>
      <c r="G1" s="1269"/>
      <c r="H1" s="1269"/>
      <c r="I1" s="1269"/>
      <c r="J1" s="1269"/>
      <c r="K1" s="1269"/>
      <c r="L1" s="15"/>
      <c r="M1" s="15"/>
      <c r="N1" s="15"/>
      <c r="O1" s="15"/>
      <c r="P1" s="1300" t="str">
        <f>B1</f>
        <v>KRA I - INSTRUCTION</v>
      </c>
      <c r="Q1" s="1269"/>
      <c r="R1" s="1269"/>
      <c r="S1" s="1269"/>
      <c r="T1" s="1269"/>
      <c r="U1" s="126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01" t="s">
        <v>10</v>
      </c>
      <c r="C3" s="1275"/>
      <c r="D3" s="1276"/>
      <c r="E3" s="1302" t="str">
        <f>'Request Form'!C6</f>
        <v>MAALIW</v>
      </c>
      <c r="F3" s="1275"/>
      <c r="G3" s="1275"/>
      <c r="H3" s="1275"/>
      <c r="I3" s="1275"/>
      <c r="J3" s="1275"/>
      <c r="K3" s="1276"/>
      <c r="L3" s="18"/>
      <c r="M3" s="18"/>
      <c r="N3" s="18"/>
      <c r="O3" s="18"/>
      <c r="P3" s="19" t="str">
        <f t="shared" ref="P3:P5" si="0">B3</f>
        <v>LAST NAME:</v>
      </c>
      <c r="Q3" s="1303" t="str">
        <f t="shared" ref="Q3:Q5" si="1">E3</f>
        <v>MAALIW</v>
      </c>
      <c r="R3" s="126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01" t="s">
        <v>13</v>
      </c>
      <c r="C4" s="1275"/>
      <c r="D4" s="1276"/>
      <c r="E4" s="1302" t="str">
        <f>'Request Form'!C7</f>
        <v>RENATO III</v>
      </c>
      <c r="F4" s="1275"/>
      <c r="G4" s="1275"/>
      <c r="H4" s="1275"/>
      <c r="I4" s="1275"/>
      <c r="J4" s="1275"/>
      <c r="K4" s="1276"/>
      <c r="L4" s="18"/>
      <c r="M4" s="18"/>
      <c r="N4" s="18"/>
      <c r="O4" s="18"/>
      <c r="P4" s="19" t="str">
        <f t="shared" si="0"/>
        <v>FIRST NAME, EXT.:</v>
      </c>
      <c r="Q4" s="1303" t="str">
        <f t="shared" si="1"/>
        <v>RENATO III</v>
      </c>
      <c r="R4" s="126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01" t="s">
        <v>16</v>
      </c>
      <c r="C5" s="1275"/>
      <c r="D5" s="1276"/>
      <c r="E5" s="1302" t="str">
        <f>'Request Form'!C8</f>
        <v>RACELIS</v>
      </c>
      <c r="F5" s="1275"/>
      <c r="G5" s="1275"/>
      <c r="H5" s="1275"/>
      <c r="I5" s="1275"/>
      <c r="J5" s="1275"/>
      <c r="K5" s="1276"/>
      <c r="L5" s="18"/>
      <c r="M5" s="18"/>
      <c r="N5" s="18"/>
      <c r="O5" s="18"/>
      <c r="P5" s="19" t="str">
        <f t="shared" si="0"/>
        <v>MIDDLE NAME:</v>
      </c>
      <c r="Q5" s="1303" t="str">
        <f t="shared" si="1"/>
        <v>RACELIS</v>
      </c>
      <c r="R5" s="126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4" t="s">
        <v>59</v>
      </c>
      <c r="C7" s="1293"/>
      <c r="D7" s="1293"/>
      <c r="E7" s="1293"/>
      <c r="F7" s="1293"/>
      <c r="G7" s="1293"/>
      <c r="H7" s="1293"/>
      <c r="I7" s="1293"/>
      <c r="J7" s="1293"/>
      <c r="K7" s="1294"/>
      <c r="L7" s="15"/>
      <c r="M7" s="1305" t="str">
        <f>B7</f>
        <v>CRITERION A - TEACHING EFFECTIVENESS (MAX = 60 POINTS)</v>
      </c>
      <c r="N7" s="1306"/>
      <c r="O7" s="15"/>
      <c r="P7" s="1307" t="str">
        <f>B7</f>
        <v>CRITERION A - TEACHING EFFECTIVENESS (MAX = 60 POINTS)</v>
      </c>
      <c r="Q7" s="1269"/>
      <c r="R7" s="1269"/>
      <c r="S7" s="1269"/>
      <c r="T7" s="1269"/>
      <c r="U7" s="126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08" t="s">
        <v>61</v>
      </c>
      <c r="D9" s="1309"/>
      <c r="E9" s="1309"/>
      <c r="F9" s="1309"/>
      <c r="G9" s="1309"/>
      <c r="H9" s="1309"/>
      <c r="I9" s="1309"/>
      <c r="J9" s="1309"/>
      <c r="K9" s="131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11"/>
      <c r="D10" s="1311"/>
      <c r="E10" s="1311"/>
      <c r="F10" s="1311"/>
      <c r="G10" s="1311"/>
      <c r="H10" s="1311"/>
      <c r="I10" s="1311"/>
      <c r="J10" s="1311"/>
      <c r="K10" s="131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3" t="s">
        <v>65</v>
      </c>
      <c r="D12" s="1293"/>
      <c r="E12" s="1293"/>
      <c r="F12" s="1293"/>
      <c r="G12" s="1293"/>
      <c r="H12" s="1293"/>
      <c r="I12" s="1293"/>
      <c r="J12" s="1293"/>
      <c r="K12" s="1294"/>
      <c r="L12" s="15"/>
      <c r="M12" s="1305" t="str">
        <f>C12</f>
        <v>STUDENT EVALUATION (60%)</v>
      </c>
      <c r="N12" s="1269"/>
      <c r="O12" s="15"/>
      <c r="P12" s="1314" t="str">
        <f>C12</f>
        <v>STUDENT EVALUATION (60%)</v>
      </c>
      <c r="Q12" s="1269"/>
      <c r="R12" s="1269"/>
      <c r="S12" s="1269"/>
      <c r="T12" s="1269"/>
      <c r="U12" s="126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7" t="s">
        <v>66</v>
      </c>
      <c r="C14" s="1293"/>
      <c r="D14" s="1293"/>
      <c r="E14" s="1293"/>
      <c r="F14" s="1293"/>
      <c r="G14" s="1293"/>
      <c r="H14" s="1293"/>
      <c r="I14" s="1293"/>
      <c r="J14" s="129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7" t="s">
        <v>67</v>
      </c>
      <c r="C16" s="1293"/>
      <c r="D16" s="1293"/>
      <c r="E16" s="1293"/>
      <c r="F16" s="1293"/>
      <c r="G16" s="1294"/>
      <c r="H16" s="1318" t="s">
        <v>55</v>
      </c>
      <c r="I16" s="1319"/>
      <c r="J16" s="1320" t="s">
        <v>68</v>
      </c>
      <c r="K16" s="1319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5"/>
      <c r="Q17" s="1269"/>
      <c r="R17" s="1269"/>
      <c r="S17" s="1269"/>
      <c r="T17" s="1269"/>
      <c r="U17" s="126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5"/>
      <c r="C18" s="1316" t="s">
        <v>69</v>
      </c>
      <c r="D18" s="1309"/>
      <c r="E18" s="1310"/>
      <c r="F18" s="1317" t="s">
        <v>70</v>
      </c>
      <c r="G18" s="1293"/>
      <c r="H18" s="1293"/>
      <c r="I18" s="1293"/>
      <c r="J18" s="1293"/>
      <c r="K18" s="1294"/>
      <c r="L18" s="15"/>
      <c r="M18" s="15"/>
      <c r="N18" s="15"/>
      <c r="O18" s="15"/>
      <c r="P18" s="1273"/>
      <c r="Q18" s="1273"/>
      <c r="R18" s="1273"/>
      <c r="S18" s="1273"/>
      <c r="T18" s="1273"/>
      <c r="U18" s="127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88"/>
      <c r="C19" s="1311"/>
      <c r="D19" s="1311"/>
      <c r="E19" s="1312"/>
      <c r="F19" s="1315" t="s">
        <v>71</v>
      </c>
      <c r="G19" s="1310"/>
      <c r="H19" s="42" t="s">
        <v>72</v>
      </c>
      <c r="I19" s="1315" t="s">
        <v>73</v>
      </c>
      <c r="J19" s="1310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7" t="s">
        <v>81</v>
      </c>
      <c r="D20" s="1293"/>
      <c r="E20" s="1294"/>
      <c r="F20" s="1296">
        <v>99.49</v>
      </c>
      <c r="G20" s="1294"/>
      <c r="H20" s="47" t="s">
        <v>82</v>
      </c>
      <c r="I20" s="1296">
        <v>100</v>
      </c>
      <c r="J20" s="1294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299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7" t="s">
        <v>84</v>
      </c>
      <c r="D21" s="1293"/>
      <c r="E21" s="1294"/>
      <c r="F21" s="1296">
        <v>99.53</v>
      </c>
      <c r="G21" s="1294"/>
      <c r="H21" s="47" t="s">
        <v>82</v>
      </c>
      <c r="I21" s="1296">
        <v>96.86</v>
      </c>
      <c r="J21" s="1294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6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7" t="s">
        <v>86</v>
      </c>
      <c r="D22" s="1293"/>
      <c r="E22" s="1294"/>
      <c r="F22" s="1296">
        <v>98.43</v>
      </c>
      <c r="G22" s="1294"/>
      <c r="H22" s="47" t="s">
        <v>82</v>
      </c>
      <c r="I22" s="1296">
        <v>99.79</v>
      </c>
      <c r="J22" s="1294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6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7" t="s">
        <v>88</v>
      </c>
      <c r="D23" s="1293"/>
      <c r="E23" s="1294"/>
      <c r="F23" s="1296">
        <v>99.71</v>
      </c>
      <c r="G23" s="1294"/>
      <c r="H23" s="47" t="s">
        <v>82</v>
      </c>
      <c r="I23" s="1296">
        <v>98.91</v>
      </c>
      <c r="J23" s="1294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69"/>
      <c r="W23" s="52"/>
      <c r="X23" s="13"/>
      <c r="Y23" s="13"/>
      <c r="Z23" s="13"/>
      <c r="AA23" s="13"/>
      <c r="AB23" s="13"/>
    </row>
    <row r="24" spans="1:28" ht="15" customHeight="1">
      <c r="A24" s="13"/>
      <c r="B24" s="1292" t="s">
        <v>89</v>
      </c>
      <c r="C24" s="1293"/>
      <c r="D24" s="1293"/>
      <c r="E24" s="1293"/>
      <c r="F24" s="1293"/>
      <c r="G24" s="1293"/>
      <c r="H24" s="1293"/>
      <c r="I24" s="1293"/>
      <c r="J24" s="1293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298" t="s">
        <v>90</v>
      </c>
      <c r="Q24" s="1287"/>
      <c r="R24" s="129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298" t="s">
        <v>91</v>
      </c>
      <c r="T24" s="1287"/>
      <c r="U24" s="1324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292" t="s">
        <v>92</v>
      </c>
      <c r="C25" s="1293"/>
      <c r="D25" s="1293"/>
      <c r="E25" s="1293"/>
      <c r="F25" s="1293"/>
      <c r="G25" s="1293"/>
      <c r="H25" s="1293"/>
      <c r="I25" s="1293"/>
      <c r="J25" s="1294"/>
      <c r="K25" s="61">
        <f>K24*0.36</f>
        <v>35.672399999999996</v>
      </c>
      <c r="L25" s="63"/>
      <c r="M25" s="13"/>
      <c r="N25" s="13"/>
      <c r="O25" s="63"/>
      <c r="P25" s="1288"/>
      <c r="Q25" s="1289"/>
      <c r="R25" s="1291"/>
      <c r="S25" s="1288"/>
      <c r="T25" s="1289"/>
      <c r="U25" s="1325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3" t="s">
        <v>93</v>
      </c>
      <c r="D27" s="1293"/>
      <c r="E27" s="1293"/>
      <c r="F27" s="1293"/>
      <c r="G27" s="1293"/>
      <c r="H27" s="1293"/>
      <c r="I27" s="1293"/>
      <c r="J27" s="1293"/>
      <c r="K27" s="1294"/>
      <c r="L27" s="13"/>
      <c r="M27" s="1305" t="str">
        <f>C27</f>
        <v>SUPERVISOR'S EVALUATION (40%)</v>
      </c>
      <c r="N27" s="126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7" t="s">
        <v>94</v>
      </c>
      <c r="C29" s="1293"/>
      <c r="D29" s="1293"/>
      <c r="E29" s="1293"/>
      <c r="F29" s="1293"/>
      <c r="G29" s="1293"/>
      <c r="H29" s="1293"/>
      <c r="I29" s="1293"/>
      <c r="J29" s="129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7" t="s">
        <v>67</v>
      </c>
      <c r="C31" s="1293"/>
      <c r="D31" s="1293"/>
      <c r="E31" s="1293"/>
      <c r="F31" s="1293"/>
      <c r="G31" s="1294"/>
      <c r="H31" s="1321" t="s">
        <v>55</v>
      </c>
      <c r="I31" s="1294"/>
      <c r="J31" s="1322" t="s">
        <v>68</v>
      </c>
      <c r="K31" s="1294"/>
      <c r="L31" s="15"/>
      <c r="M31" s="13"/>
      <c r="N31" s="13"/>
      <c r="O31" s="15"/>
      <c r="P31" s="1314" t="str">
        <f>C27</f>
        <v>SUPERVISOR'S EVALUATION (40%)</v>
      </c>
      <c r="Q31" s="1269"/>
      <c r="R31" s="1269"/>
      <c r="S31" s="1269"/>
      <c r="T31" s="1269"/>
      <c r="U31" s="126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5" t="s">
        <v>69</v>
      </c>
      <c r="C33" s="1309"/>
      <c r="D33" s="1309"/>
      <c r="E33" s="1309"/>
      <c r="F33" s="1317" t="s">
        <v>95</v>
      </c>
      <c r="G33" s="1293"/>
      <c r="H33" s="1293"/>
      <c r="I33" s="1293"/>
      <c r="J33" s="1293"/>
      <c r="K33" s="1294"/>
      <c r="L33" s="15"/>
      <c r="M33" s="15"/>
      <c r="N33" s="15"/>
      <c r="O33" s="15"/>
      <c r="P33" s="1323"/>
      <c r="Q33" s="1269"/>
      <c r="R33" s="17"/>
      <c r="S33" s="1323"/>
      <c r="T33" s="126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88"/>
      <c r="C34" s="1311"/>
      <c r="D34" s="1311"/>
      <c r="E34" s="1311"/>
      <c r="F34" s="1295" t="s">
        <v>71</v>
      </c>
      <c r="G34" s="1294"/>
      <c r="H34" s="73" t="s">
        <v>72</v>
      </c>
      <c r="I34" s="1295" t="s">
        <v>73</v>
      </c>
      <c r="J34" s="1294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7" t="s">
        <v>81</v>
      </c>
      <c r="D35" s="1293"/>
      <c r="E35" s="1294"/>
      <c r="F35" s="1296">
        <v>100</v>
      </c>
      <c r="G35" s="1294"/>
      <c r="H35" s="47" t="s">
        <v>82</v>
      </c>
      <c r="I35" s="1296">
        <v>100</v>
      </c>
      <c r="J35" s="1294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299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7" t="s">
        <v>84</v>
      </c>
      <c r="D36" s="1293"/>
      <c r="E36" s="1294"/>
      <c r="F36" s="1296">
        <v>99.5</v>
      </c>
      <c r="G36" s="1294"/>
      <c r="H36" s="47" t="s">
        <v>82</v>
      </c>
      <c r="I36" s="1296">
        <v>99</v>
      </c>
      <c r="J36" s="1294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69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7" t="s">
        <v>86</v>
      </c>
      <c r="D37" s="1293"/>
      <c r="E37" s="1294"/>
      <c r="F37" s="1296">
        <v>99</v>
      </c>
      <c r="G37" s="1294"/>
      <c r="H37" s="47" t="s">
        <v>82</v>
      </c>
      <c r="I37" s="1296">
        <v>98</v>
      </c>
      <c r="J37" s="1294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69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7" t="s">
        <v>88</v>
      </c>
      <c r="D38" s="1293"/>
      <c r="E38" s="1294"/>
      <c r="F38" s="1296">
        <v>98.5</v>
      </c>
      <c r="G38" s="1294"/>
      <c r="H38" s="1261" t="s">
        <v>82</v>
      </c>
      <c r="I38" s="1296">
        <v>98</v>
      </c>
      <c r="J38" s="1294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69"/>
      <c r="W38" s="52"/>
      <c r="X38" s="78"/>
      <c r="Y38" s="13"/>
      <c r="Z38" s="13"/>
      <c r="AA38" s="13"/>
      <c r="AB38" s="16"/>
    </row>
    <row r="39" spans="1:28" ht="15" customHeight="1">
      <c r="A39" s="13"/>
      <c r="B39" s="1292" t="s">
        <v>89</v>
      </c>
      <c r="C39" s="1293"/>
      <c r="D39" s="1293"/>
      <c r="E39" s="1293"/>
      <c r="F39" s="1293"/>
      <c r="G39" s="1293"/>
      <c r="H39" s="1293"/>
      <c r="I39" s="1293"/>
      <c r="J39" s="1293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298" t="s">
        <v>90</v>
      </c>
      <c r="Q39" s="1287"/>
      <c r="R39" s="129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86" t="s">
        <v>91</v>
      </c>
      <c r="T39" s="1287"/>
      <c r="U39" s="1290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292" t="s">
        <v>92</v>
      </c>
      <c r="C40" s="1293"/>
      <c r="D40" s="1293"/>
      <c r="E40" s="1293"/>
      <c r="F40" s="1293"/>
      <c r="G40" s="1293"/>
      <c r="H40" s="1293"/>
      <c r="I40" s="1293"/>
      <c r="J40" s="1294"/>
      <c r="K40" s="82">
        <f>K39*0.24</f>
        <v>23.759999999999998</v>
      </c>
      <c r="L40" s="13"/>
      <c r="M40" s="13"/>
      <c r="N40" s="13"/>
      <c r="O40" s="13"/>
      <c r="P40" s="1288"/>
      <c r="Q40" s="1289"/>
      <c r="R40" s="1291"/>
      <c r="S40" s="1288"/>
      <c r="T40" s="1289"/>
      <c r="U40" s="129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E62" zoomScale="80" zoomScaleNormal="80" workbookViewId="0">
      <selection activeCell="J76" sqref="J76:K77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48" t="s">
        <v>54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4"/>
      <c r="M1" s="84"/>
      <c r="N1" s="85"/>
      <c r="O1" s="1348" t="str">
        <f>A1</f>
        <v>KRA I - INSTRUCTION</v>
      </c>
      <c r="P1" s="1269"/>
      <c r="Q1" s="1269"/>
      <c r="R1" s="1269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49" t="str">
        <f>'Request Form'!B6</f>
        <v>LAST NAME:</v>
      </c>
      <c r="B3" s="1276"/>
      <c r="C3" s="1350" t="str">
        <f>Form1_A!E3</f>
        <v>MAALIW</v>
      </c>
      <c r="D3" s="1275"/>
      <c r="E3" s="1275"/>
      <c r="F3" s="1275"/>
      <c r="G3" s="1275"/>
      <c r="H3" s="1275"/>
      <c r="I3" s="1275"/>
      <c r="J3" s="1275"/>
      <c r="K3" s="1276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49" t="str">
        <f>'Request Form'!B7</f>
        <v>FIRST NAME, EXT.:</v>
      </c>
      <c r="B4" s="1276"/>
      <c r="C4" s="1350" t="str">
        <f>Form1_A!E4</f>
        <v>RENATO III</v>
      </c>
      <c r="D4" s="1275"/>
      <c r="E4" s="1275"/>
      <c r="F4" s="1275"/>
      <c r="G4" s="1275"/>
      <c r="H4" s="1275"/>
      <c r="I4" s="1275"/>
      <c r="J4" s="1275"/>
      <c r="K4" s="1276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49" t="str">
        <f>'Request Form'!B8</f>
        <v>MIDDLE NAME:</v>
      </c>
      <c r="B5" s="1276"/>
      <c r="C5" s="1350" t="str">
        <f>Form1_A!E5</f>
        <v>RACELIS</v>
      </c>
      <c r="D5" s="1275"/>
      <c r="E5" s="1275"/>
      <c r="F5" s="1275"/>
      <c r="G5" s="1275"/>
      <c r="H5" s="1275"/>
      <c r="I5" s="1275"/>
      <c r="J5" s="1275"/>
      <c r="K5" s="1276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51" t="s">
        <v>110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92"/>
      <c r="M7" s="93" t="str">
        <f>A7</f>
        <v>CRITERION B - CURRICULUM AND INSTRUCTIONAL MATERIALS DEVELOPMENT (MAX = 30 POINTS)</v>
      </c>
      <c r="N7" s="85"/>
      <c r="O7" s="1333" t="str">
        <f>A7</f>
        <v>CRITERION B - CURRICULUM AND INSTRUCTIONAL MATERIALS DEVELOPMENT (MAX = 30 POINTS)</v>
      </c>
      <c r="P7" s="1269"/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52" t="s">
        <v>112</v>
      </c>
      <c r="C9" s="1269"/>
      <c r="D9" s="1269"/>
      <c r="E9" s="1269"/>
      <c r="F9" s="1269"/>
      <c r="G9" s="1269"/>
      <c r="H9" s="1269"/>
      <c r="I9" s="1269"/>
      <c r="J9" s="1269"/>
      <c r="K9" s="1353"/>
      <c r="L9" s="89"/>
      <c r="M9" s="89" t="str">
        <f t="shared" ref="M9:M10" si="2">B9</f>
        <v>FOR EVERY INSTRUCTIONAL MATERIAL DEVELOPED AND APPROVED FOR USE</v>
      </c>
      <c r="N9" s="86"/>
      <c r="O9" s="1354" t="str">
        <f t="shared" ref="O9:O10" si="3">B9</f>
        <v>FOR EVERY INSTRUCTIONAL MATERIAL DEVELOPED AND APPROVED FOR USE</v>
      </c>
      <c r="P9" s="1269"/>
      <c r="Q9" s="1269"/>
      <c r="R9" s="1269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55" t="s">
        <v>113</v>
      </c>
      <c r="C10" s="1293"/>
      <c r="D10" s="1293"/>
      <c r="E10" s="1293"/>
      <c r="F10" s="1293"/>
      <c r="G10" s="1293"/>
      <c r="H10" s="1293"/>
      <c r="I10" s="1293"/>
      <c r="J10" s="1293"/>
      <c r="K10" s="1294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28" t="s">
        <v>115</v>
      </c>
      <c r="C11" s="1356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28" t="s">
        <v>122</v>
      </c>
      <c r="K11" s="1294"/>
      <c r="L11" s="17"/>
      <c r="M11" s="44" t="s">
        <v>123</v>
      </c>
      <c r="N11" s="17"/>
      <c r="O11" s="104" t="s">
        <v>124</v>
      </c>
      <c r="P11" s="107" t="s">
        <v>125</v>
      </c>
      <c r="Q11" s="1328" t="s">
        <v>78</v>
      </c>
      <c r="R11" s="129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57"/>
      <c r="C12" s="1358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59"/>
      <c r="K12" s="1360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29"/>
      <c r="R12" s="1330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61"/>
      <c r="C13" s="1276"/>
      <c r="D13" s="109" t="s">
        <v>1</v>
      </c>
      <c r="E13" s="110"/>
      <c r="F13" s="111"/>
      <c r="G13" s="112"/>
      <c r="H13" s="112"/>
      <c r="I13" s="114">
        <f t="shared" si="4"/>
        <v>0</v>
      </c>
      <c r="J13" s="1362"/>
      <c r="K13" s="1344"/>
      <c r="L13" s="115"/>
      <c r="M13" s="122"/>
      <c r="N13" s="86"/>
      <c r="O13" s="123" t="s">
        <v>62</v>
      </c>
      <c r="P13" s="124">
        <f t="shared" si="5"/>
        <v>0</v>
      </c>
      <c r="Q13" s="1326"/>
      <c r="R13" s="132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61"/>
      <c r="C14" s="1276"/>
      <c r="D14" s="109" t="s">
        <v>1</v>
      </c>
      <c r="E14" s="110"/>
      <c r="F14" s="111"/>
      <c r="G14" s="112"/>
      <c r="H14" s="112"/>
      <c r="I14" s="114">
        <f t="shared" si="4"/>
        <v>0</v>
      </c>
      <c r="J14" s="1362"/>
      <c r="K14" s="1344"/>
      <c r="L14" s="115"/>
      <c r="M14" s="122"/>
      <c r="N14" s="86"/>
      <c r="O14" s="123" t="s">
        <v>62</v>
      </c>
      <c r="P14" s="124">
        <f t="shared" si="5"/>
        <v>0</v>
      </c>
      <c r="Q14" s="1326"/>
      <c r="R14" s="132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61"/>
      <c r="C15" s="1276"/>
      <c r="D15" s="109" t="s">
        <v>1</v>
      </c>
      <c r="E15" s="110"/>
      <c r="F15" s="111"/>
      <c r="G15" s="112"/>
      <c r="H15" s="112"/>
      <c r="I15" s="114">
        <f t="shared" si="4"/>
        <v>0</v>
      </c>
      <c r="J15" s="1362"/>
      <c r="K15" s="1344"/>
      <c r="L15" s="115"/>
      <c r="M15" s="122"/>
      <c r="N15" s="86"/>
      <c r="O15" s="123" t="s">
        <v>62</v>
      </c>
      <c r="P15" s="124">
        <f t="shared" si="5"/>
        <v>0</v>
      </c>
      <c r="Q15" s="1326"/>
      <c r="R15" s="132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61"/>
      <c r="C16" s="1276"/>
      <c r="D16" s="109" t="s">
        <v>1</v>
      </c>
      <c r="E16" s="110"/>
      <c r="F16" s="111"/>
      <c r="G16" s="112"/>
      <c r="H16" s="112"/>
      <c r="I16" s="114">
        <f t="shared" si="4"/>
        <v>0</v>
      </c>
      <c r="J16" s="1362"/>
      <c r="K16" s="1344"/>
      <c r="L16" s="115"/>
      <c r="M16" s="122"/>
      <c r="N16" s="86"/>
      <c r="O16" s="123" t="s">
        <v>62</v>
      </c>
      <c r="P16" s="124">
        <f t="shared" si="5"/>
        <v>0</v>
      </c>
      <c r="Q16" s="1326"/>
      <c r="R16" s="132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61"/>
      <c r="C17" s="1276"/>
      <c r="D17" s="109" t="s">
        <v>1</v>
      </c>
      <c r="E17" s="110"/>
      <c r="F17" s="111"/>
      <c r="G17" s="112"/>
      <c r="H17" s="112"/>
      <c r="I17" s="114">
        <f t="shared" si="4"/>
        <v>0</v>
      </c>
      <c r="J17" s="1362"/>
      <c r="K17" s="1344"/>
      <c r="L17" s="115"/>
      <c r="M17" s="122"/>
      <c r="N17" s="86"/>
      <c r="O17" s="123" t="s">
        <v>62</v>
      </c>
      <c r="P17" s="124">
        <f t="shared" si="5"/>
        <v>0</v>
      </c>
      <c r="Q17" s="1326"/>
      <c r="R17" s="132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61"/>
      <c r="C18" s="1276"/>
      <c r="D18" s="109" t="s">
        <v>1</v>
      </c>
      <c r="E18" s="110"/>
      <c r="F18" s="111"/>
      <c r="G18" s="112"/>
      <c r="H18" s="112"/>
      <c r="I18" s="114">
        <f t="shared" si="4"/>
        <v>0</v>
      </c>
      <c r="J18" s="1362"/>
      <c r="K18" s="1344"/>
      <c r="L18" s="115"/>
      <c r="M18" s="122"/>
      <c r="N18" s="86"/>
      <c r="O18" s="123" t="s">
        <v>62</v>
      </c>
      <c r="P18" s="124">
        <f t="shared" si="5"/>
        <v>0</v>
      </c>
      <c r="Q18" s="1326"/>
      <c r="R18" s="132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61"/>
      <c r="C19" s="1276"/>
      <c r="D19" s="109" t="s">
        <v>1</v>
      </c>
      <c r="E19" s="109"/>
      <c r="F19" s="111"/>
      <c r="G19" s="126"/>
      <c r="H19" s="126"/>
      <c r="I19" s="114">
        <f t="shared" si="4"/>
        <v>0</v>
      </c>
      <c r="J19" s="1362"/>
      <c r="K19" s="1344"/>
      <c r="L19" s="115"/>
      <c r="M19" s="127"/>
      <c r="N19" s="86"/>
      <c r="O19" s="123" t="s">
        <v>62</v>
      </c>
      <c r="P19" s="124">
        <f t="shared" si="5"/>
        <v>0</v>
      </c>
      <c r="Q19" s="1326"/>
      <c r="R19" s="132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3"/>
      <c r="C20" s="1276"/>
      <c r="D20" s="128" t="s">
        <v>1</v>
      </c>
      <c r="E20" s="128"/>
      <c r="F20" s="129"/>
      <c r="G20" s="130"/>
      <c r="H20" s="130"/>
      <c r="I20" s="131">
        <f t="shared" si="4"/>
        <v>0</v>
      </c>
      <c r="J20" s="1346"/>
      <c r="K20" s="1344"/>
      <c r="L20" s="115"/>
      <c r="M20" s="132"/>
      <c r="N20" s="86"/>
      <c r="O20" s="123" t="s">
        <v>62</v>
      </c>
      <c r="P20" s="124">
        <f t="shared" si="5"/>
        <v>0</v>
      </c>
      <c r="Q20" s="1326"/>
      <c r="R20" s="132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3"/>
      <c r="C21" s="1276"/>
      <c r="D21" s="128" t="s">
        <v>1</v>
      </c>
      <c r="E21" s="128"/>
      <c r="F21" s="129"/>
      <c r="G21" s="130"/>
      <c r="H21" s="130"/>
      <c r="I21" s="131">
        <f t="shared" si="4"/>
        <v>0</v>
      </c>
      <c r="J21" s="1346"/>
      <c r="K21" s="1344"/>
      <c r="L21" s="115"/>
      <c r="M21" s="133"/>
      <c r="N21" s="86"/>
      <c r="O21" s="123" t="s">
        <v>62</v>
      </c>
      <c r="P21" s="124">
        <f t="shared" si="5"/>
        <v>0</v>
      </c>
      <c r="Q21" s="1326"/>
      <c r="R21" s="132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3"/>
      <c r="C22" s="1276"/>
      <c r="D22" s="128" t="s">
        <v>1</v>
      </c>
      <c r="E22" s="128"/>
      <c r="F22" s="129"/>
      <c r="G22" s="130"/>
      <c r="H22" s="130"/>
      <c r="I22" s="131">
        <f t="shared" si="4"/>
        <v>0</v>
      </c>
      <c r="J22" s="1346"/>
      <c r="K22" s="1344"/>
      <c r="L22" s="115"/>
      <c r="M22" s="133"/>
      <c r="N22" s="86"/>
      <c r="O22" s="123" t="s">
        <v>62</v>
      </c>
      <c r="P22" s="124">
        <f t="shared" si="5"/>
        <v>0</v>
      </c>
      <c r="Q22" s="1326"/>
      <c r="R22" s="132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3"/>
      <c r="C23" s="1276"/>
      <c r="D23" s="128" t="s">
        <v>1</v>
      </c>
      <c r="E23" s="128"/>
      <c r="F23" s="129"/>
      <c r="G23" s="130"/>
      <c r="H23" s="130"/>
      <c r="I23" s="131">
        <f t="shared" si="4"/>
        <v>0</v>
      </c>
      <c r="J23" s="1346"/>
      <c r="K23" s="1344"/>
      <c r="L23" s="115"/>
      <c r="M23" s="133"/>
      <c r="N23" s="86"/>
      <c r="O23" s="123" t="s">
        <v>62</v>
      </c>
      <c r="P23" s="124">
        <f t="shared" si="5"/>
        <v>0</v>
      </c>
      <c r="Q23" s="1326"/>
      <c r="R23" s="132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3"/>
      <c r="C24" s="1276"/>
      <c r="D24" s="128" t="s">
        <v>1</v>
      </c>
      <c r="E24" s="128"/>
      <c r="F24" s="129"/>
      <c r="G24" s="130"/>
      <c r="H24" s="130"/>
      <c r="I24" s="131">
        <f t="shared" si="4"/>
        <v>0</v>
      </c>
      <c r="J24" s="1346"/>
      <c r="K24" s="1344"/>
      <c r="L24" s="115"/>
      <c r="M24" s="133"/>
      <c r="N24" s="86"/>
      <c r="O24" s="123" t="s">
        <v>62</v>
      </c>
      <c r="P24" s="124">
        <f t="shared" si="5"/>
        <v>0</v>
      </c>
      <c r="Q24" s="1326"/>
      <c r="R24" s="132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3"/>
      <c r="C25" s="1276"/>
      <c r="D25" s="128" t="s">
        <v>1</v>
      </c>
      <c r="E25" s="128"/>
      <c r="F25" s="129"/>
      <c r="G25" s="130"/>
      <c r="H25" s="130"/>
      <c r="I25" s="131">
        <f t="shared" si="4"/>
        <v>0</v>
      </c>
      <c r="J25" s="1346"/>
      <c r="K25" s="1344"/>
      <c r="L25" s="115"/>
      <c r="M25" s="133"/>
      <c r="N25" s="86"/>
      <c r="O25" s="123" t="s">
        <v>62</v>
      </c>
      <c r="P25" s="124">
        <f t="shared" si="5"/>
        <v>0</v>
      </c>
      <c r="Q25" s="1326"/>
      <c r="R25" s="132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3"/>
      <c r="C26" s="1276"/>
      <c r="D26" s="128" t="s">
        <v>1</v>
      </c>
      <c r="E26" s="128"/>
      <c r="F26" s="129"/>
      <c r="G26" s="130"/>
      <c r="H26" s="130"/>
      <c r="I26" s="131">
        <f t="shared" si="4"/>
        <v>0</v>
      </c>
      <c r="J26" s="1346"/>
      <c r="K26" s="1344"/>
      <c r="L26" s="115"/>
      <c r="M26" s="133"/>
      <c r="N26" s="86"/>
      <c r="O26" s="123" t="s">
        <v>62</v>
      </c>
      <c r="P26" s="134">
        <f t="shared" si="5"/>
        <v>0</v>
      </c>
      <c r="Q26" s="1326"/>
      <c r="R26" s="132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66"/>
      <c r="C27" s="1293"/>
      <c r="D27" s="101"/>
      <c r="E27" s="136"/>
      <c r="F27" s="137"/>
      <c r="G27" s="136"/>
      <c r="H27" s="138" t="s">
        <v>126</v>
      </c>
      <c r="I27" s="139">
        <f>SUM(I12:I26)</f>
        <v>0</v>
      </c>
      <c r="J27" s="1345"/>
      <c r="K27" s="1294"/>
      <c r="L27" s="88"/>
      <c r="M27" s="88"/>
      <c r="N27" s="86"/>
      <c r="O27" s="141"/>
      <c r="P27" s="142">
        <f>SUM(P12:P26)</f>
        <v>0</v>
      </c>
      <c r="Q27" s="1331"/>
      <c r="R27" s="1294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55" t="s">
        <v>128</v>
      </c>
      <c r="C29" s="1293"/>
      <c r="D29" s="1293"/>
      <c r="E29" s="1293"/>
      <c r="F29" s="1293"/>
      <c r="G29" s="1293"/>
      <c r="H29" s="1293"/>
      <c r="I29" s="1293"/>
      <c r="J29" s="1293"/>
      <c r="K29" s="1294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28" t="s">
        <v>130</v>
      </c>
      <c r="C31" s="1356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57"/>
      <c r="C32" s="1358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61"/>
      <c r="C33" s="1276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61"/>
      <c r="C34" s="1276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61"/>
      <c r="C35" s="1276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61"/>
      <c r="C36" s="1276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61"/>
      <c r="C37" s="1276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61"/>
      <c r="C38" s="1276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61"/>
      <c r="C39" s="1276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3"/>
      <c r="C40" s="1276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3"/>
      <c r="C41" s="1276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3"/>
      <c r="C42" s="1276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3"/>
      <c r="C43" s="1276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3"/>
      <c r="C44" s="1276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3"/>
      <c r="C45" s="1276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3"/>
      <c r="C46" s="1276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66"/>
      <c r="C47" s="1293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28" t="s">
        <v>136</v>
      </c>
      <c r="C50" s="1293"/>
      <c r="D50" s="1356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28" t="s">
        <v>122</v>
      </c>
      <c r="K50" s="1294"/>
      <c r="L50" s="17"/>
      <c r="M50" s="44" t="s">
        <v>123</v>
      </c>
      <c r="N50" s="13"/>
      <c r="O50" s="104" t="s">
        <v>124</v>
      </c>
      <c r="P50" s="107" t="s">
        <v>125</v>
      </c>
      <c r="Q50" s="1328" t="s">
        <v>78</v>
      </c>
      <c r="R50" s="129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79" t="s">
        <v>141</v>
      </c>
      <c r="C51" s="1370"/>
      <c r="D51" s="1371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47" t="s">
        <v>146</v>
      </c>
      <c r="K51" s="1344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29"/>
      <c r="R51" s="1330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80" t="s">
        <v>147</v>
      </c>
      <c r="C52" s="1275"/>
      <c r="D52" s="1276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47" t="s">
        <v>150</v>
      </c>
      <c r="K52" s="1344"/>
      <c r="L52" s="115"/>
      <c r="M52" s="122"/>
      <c r="N52" s="86"/>
      <c r="O52" s="123" t="s">
        <v>62</v>
      </c>
      <c r="P52" s="124">
        <f t="shared" si="10"/>
        <v>5</v>
      </c>
      <c r="Q52" s="1326"/>
      <c r="R52" s="1327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80" t="s">
        <v>153</v>
      </c>
      <c r="C53" s="1275"/>
      <c r="D53" s="1276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 t="shared" si="9"/>
        <v>10</v>
      </c>
      <c r="J53" s="1347" t="s">
        <v>156</v>
      </c>
      <c r="K53" s="1344"/>
      <c r="L53" s="115"/>
      <c r="M53" s="122"/>
      <c r="N53" s="86"/>
      <c r="O53" s="123" t="s">
        <v>62</v>
      </c>
      <c r="P53" s="124">
        <f t="shared" si="10"/>
        <v>10</v>
      </c>
      <c r="Q53" s="1326"/>
      <c r="R53" s="1327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61"/>
      <c r="C54" s="1275"/>
      <c r="D54" s="1276"/>
      <c r="E54" s="190"/>
      <c r="F54" s="190"/>
      <c r="G54" s="191"/>
      <c r="H54" s="190"/>
      <c r="I54" s="192"/>
      <c r="J54" s="1343"/>
      <c r="K54" s="1344"/>
      <c r="L54" s="115"/>
      <c r="M54" s="122"/>
      <c r="N54" s="86"/>
      <c r="O54" s="123" t="s">
        <v>62</v>
      </c>
      <c r="P54" s="124">
        <f t="shared" si="10"/>
        <v>0</v>
      </c>
      <c r="Q54" s="1326"/>
      <c r="R54" s="1327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61"/>
      <c r="C55" s="1275"/>
      <c r="D55" s="1276"/>
      <c r="E55" s="190"/>
      <c r="F55" s="190"/>
      <c r="G55" s="191"/>
      <c r="H55" s="190"/>
      <c r="I55" s="192"/>
      <c r="J55" s="1343"/>
      <c r="K55" s="1344"/>
      <c r="L55" s="115"/>
      <c r="M55" s="122"/>
      <c r="N55" s="86"/>
      <c r="O55" s="123" t="s">
        <v>62</v>
      </c>
      <c r="P55" s="124">
        <f t="shared" si="10"/>
        <v>0</v>
      </c>
      <c r="Q55" s="1326"/>
      <c r="R55" s="1327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61"/>
      <c r="C56" s="1275"/>
      <c r="D56" s="1276"/>
      <c r="E56" s="190"/>
      <c r="F56" s="190"/>
      <c r="G56" s="191"/>
      <c r="H56" s="190"/>
      <c r="I56" s="192"/>
      <c r="J56" s="1343"/>
      <c r="K56" s="1344"/>
      <c r="L56" s="115"/>
      <c r="M56" s="122"/>
      <c r="N56" s="86"/>
      <c r="O56" s="123" t="s">
        <v>62</v>
      </c>
      <c r="P56" s="124">
        <f t="shared" si="10"/>
        <v>0</v>
      </c>
      <c r="Q56" s="1326"/>
      <c r="R56" s="1327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61"/>
      <c r="C57" s="1275"/>
      <c r="D57" s="1276"/>
      <c r="E57" s="190"/>
      <c r="F57" s="190"/>
      <c r="G57" s="191"/>
      <c r="H57" s="190"/>
      <c r="I57" s="192"/>
      <c r="J57" s="1343"/>
      <c r="K57" s="1344"/>
      <c r="L57" s="115"/>
      <c r="M57" s="122"/>
      <c r="N57" s="86"/>
      <c r="O57" s="123" t="s">
        <v>62</v>
      </c>
      <c r="P57" s="124">
        <f t="shared" si="10"/>
        <v>0</v>
      </c>
      <c r="Q57" s="1326"/>
      <c r="R57" s="1327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61"/>
      <c r="C58" s="1275"/>
      <c r="D58" s="1276"/>
      <c r="E58" s="190"/>
      <c r="F58" s="190"/>
      <c r="G58" s="191"/>
      <c r="H58" s="190"/>
      <c r="I58" s="192"/>
      <c r="J58" s="1343"/>
      <c r="K58" s="1344"/>
      <c r="L58" s="115"/>
      <c r="M58" s="122"/>
      <c r="N58" s="86"/>
      <c r="O58" s="123" t="s">
        <v>62</v>
      </c>
      <c r="P58" s="124">
        <f t="shared" si="10"/>
        <v>0</v>
      </c>
      <c r="Q58" s="1326"/>
      <c r="R58" s="1327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61"/>
      <c r="C59" s="1275"/>
      <c r="D59" s="1276"/>
      <c r="E59" s="190"/>
      <c r="F59" s="190"/>
      <c r="G59" s="191"/>
      <c r="H59" s="190"/>
      <c r="I59" s="192"/>
      <c r="J59" s="1343"/>
      <c r="K59" s="1344"/>
      <c r="L59" s="115"/>
      <c r="M59" s="122"/>
      <c r="N59" s="86"/>
      <c r="O59" s="123" t="s">
        <v>62</v>
      </c>
      <c r="P59" s="124">
        <f t="shared" si="10"/>
        <v>0</v>
      </c>
      <c r="Q59" s="1326"/>
      <c r="R59" s="1327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61"/>
      <c r="C60" s="1275"/>
      <c r="D60" s="1276"/>
      <c r="E60" s="190"/>
      <c r="F60" s="190"/>
      <c r="G60" s="191"/>
      <c r="H60" s="190"/>
      <c r="I60" s="192"/>
      <c r="J60" s="1343"/>
      <c r="K60" s="1344"/>
      <c r="L60" s="115"/>
      <c r="M60" s="127"/>
      <c r="N60" s="86"/>
      <c r="O60" s="169" t="s">
        <v>62</v>
      </c>
      <c r="P60" s="134">
        <f t="shared" si="10"/>
        <v>0</v>
      </c>
      <c r="Q60" s="1326"/>
      <c r="R60" s="1327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66"/>
      <c r="C61" s="1293"/>
      <c r="D61" s="1356"/>
      <c r="E61" s="193"/>
      <c r="F61" s="193"/>
      <c r="G61" s="193"/>
      <c r="H61" s="138" t="s">
        <v>126</v>
      </c>
      <c r="I61" s="194">
        <f>SUM(I51:I60)</f>
        <v>20</v>
      </c>
      <c r="J61" s="1345"/>
      <c r="K61" s="1294"/>
      <c r="L61" s="88"/>
      <c r="M61" s="88"/>
      <c r="N61" s="86"/>
      <c r="O61" s="141"/>
      <c r="P61" s="175">
        <f>SUM(P51:P60)</f>
        <v>20</v>
      </c>
      <c r="Q61" s="1332"/>
      <c r="R61" s="1294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51" t="s">
        <v>158</v>
      </c>
      <c r="B63" s="1293"/>
      <c r="C63" s="1293"/>
      <c r="D63" s="1293"/>
      <c r="E63" s="1293"/>
      <c r="F63" s="1293"/>
      <c r="G63" s="1293"/>
      <c r="H63" s="1293"/>
      <c r="I63" s="1293"/>
      <c r="J63" s="1293"/>
      <c r="K63" s="1294"/>
      <c r="L63" s="92"/>
      <c r="M63" s="92" t="str">
        <f>A63</f>
        <v>CRITERION C - THESIS, DISSERTATION AND MENTORSHIP SERVICES (MAX = 10 POINTS)</v>
      </c>
      <c r="N63" s="86"/>
      <c r="O63" s="1333" t="str">
        <f>A63</f>
        <v>CRITERION C - THESIS, DISSERTATION AND MENTORSHIP SERVICES (MAX = 10 POINTS)</v>
      </c>
      <c r="P63" s="1269"/>
      <c r="Q63" s="1269"/>
      <c r="R63" s="1269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15" t="s">
        <v>114</v>
      </c>
      <c r="B67" s="1338" t="s">
        <v>161</v>
      </c>
      <c r="C67" s="1309"/>
      <c r="D67" s="1287"/>
      <c r="E67" s="1367" t="s">
        <v>162</v>
      </c>
      <c r="F67" s="1368"/>
      <c r="G67" s="1368"/>
      <c r="H67" s="1358"/>
      <c r="I67" s="1316" t="s">
        <v>121</v>
      </c>
      <c r="J67" s="1385" t="s">
        <v>122</v>
      </c>
      <c r="K67" s="1386"/>
      <c r="L67" s="88"/>
      <c r="M67" s="1364" t="s">
        <v>123</v>
      </c>
      <c r="N67" s="86"/>
      <c r="O67" s="1334" t="s">
        <v>124</v>
      </c>
      <c r="P67" s="1336" t="s">
        <v>163</v>
      </c>
      <c r="Q67" s="1338" t="s">
        <v>78</v>
      </c>
      <c r="R67" s="1310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88"/>
      <c r="B68" s="1339"/>
      <c r="C68" s="1311"/>
      <c r="D68" s="1289"/>
      <c r="E68" s="207" t="s">
        <v>81</v>
      </c>
      <c r="F68" s="207" t="s">
        <v>84</v>
      </c>
      <c r="G68" s="207" t="s">
        <v>86</v>
      </c>
      <c r="H68" s="207" t="s">
        <v>88</v>
      </c>
      <c r="I68" s="1311"/>
      <c r="J68" s="1387"/>
      <c r="K68" s="1388"/>
      <c r="L68" s="88"/>
      <c r="M68" s="1365"/>
      <c r="N68" s="86"/>
      <c r="O68" s="1335"/>
      <c r="P68" s="1337"/>
      <c r="Q68" s="1339"/>
      <c r="R68" s="1312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69" t="s">
        <v>164</v>
      </c>
      <c r="C69" s="1370"/>
      <c r="D69" s="1371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89"/>
      <c r="K69" s="1390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29"/>
      <c r="R69" s="1330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72" t="s">
        <v>165</v>
      </c>
      <c r="C70" s="1275"/>
      <c r="D70" s="1276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73" t="s">
        <v>166</v>
      </c>
      <c r="K70" s="1344"/>
      <c r="L70" s="115"/>
      <c r="M70" s="122"/>
      <c r="N70" s="86"/>
      <c r="O70" s="123" t="s">
        <v>62</v>
      </c>
      <c r="P70" s="124">
        <f t="shared" si="13"/>
        <v>10</v>
      </c>
      <c r="Q70" s="1326"/>
      <c r="R70" s="132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72" t="s">
        <v>167</v>
      </c>
      <c r="C71" s="1275"/>
      <c r="D71" s="127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43"/>
      <c r="K71" s="1344"/>
      <c r="L71" s="115"/>
      <c r="M71" s="122"/>
      <c r="N71" s="86"/>
      <c r="O71" s="123" t="s">
        <v>62</v>
      </c>
      <c r="P71" s="124">
        <f t="shared" si="13"/>
        <v>0</v>
      </c>
      <c r="Q71" s="1326"/>
      <c r="R71" s="132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74" t="s">
        <v>168</v>
      </c>
      <c r="C72" s="1375"/>
      <c r="D72" s="1376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77"/>
      <c r="K72" s="1378"/>
      <c r="L72" s="115"/>
      <c r="M72" s="127"/>
      <c r="N72" s="86"/>
      <c r="O72" s="169" t="s">
        <v>62</v>
      </c>
      <c r="P72" s="134">
        <f t="shared" si="13"/>
        <v>0</v>
      </c>
      <c r="Q72" s="1340"/>
      <c r="R72" s="1341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45" t="s">
        <v>169</v>
      </c>
      <c r="C73" s="1293"/>
      <c r="D73" s="1356"/>
      <c r="E73" s="212"/>
      <c r="F73" s="212"/>
      <c r="G73" s="212"/>
      <c r="H73" s="212" t="s">
        <v>126</v>
      </c>
      <c r="I73" s="213">
        <f>SUM(I69:I72)</f>
        <v>10</v>
      </c>
      <c r="J73" s="1345"/>
      <c r="K73" s="1294"/>
      <c r="L73" s="88"/>
      <c r="M73" s="88"/>
      <c r="N73" s="86"/>
      <c r="O73" s="141"/>
      <c r="P73" s="175">
        <f>SUM(P69:P72)</f>
        <v>10</v>
      </c>
      <c r="Q73" s="1342"/>
      <c r="R73" s="1294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15" t="s">
        <v>114</v>
      </c>
      <c r="B76" s="1338" t="s">
        <v>161</v>
      </c>
      <c r="C76" s="1309"/>
      <c r="D76" s="1287"/>
      <c r="E76" s="1367" t="s">
        <v>171</v>
      </c>
      <c r="F76" s="1368"/>
      <c r="G76" s="1368"/>
      <c r="H76" s="1358"/>
      <c r="I76" s="1316" t="s">
        <v>121</v>
      </c>
      <c r="J76" s="1385" t="s">
        <v>122</v>
      </c>
      <c r="K76" s="1386"/>
      <c r="L76" s="88"/>
      <c r="M76" s="1364" t="s">
        <v>123</v>
      </c>
      <c r="N76" s="86"/>
      <c r="O76" s="1334" t="s">
        <v>124</v>
      </c>
      <c r="P76" s="1336" t="s">
        <v>163</v>
      </c>
      <c r="Q76" s="1338" t="s">
        <v>78</v>
      </c>
      <c r="R76" s="1310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88"/>
      <c r="B77" s="1339"/>
      <c r="C77" s="1311"/>
      <c r="D77" s="1289"/>
      <c r="E77" s="207" t="s">
        <v>81</v>
      </c>
      <c r="F77" s="207" t="s">
        <v>84</v>
      </c>
      <c r="G77" s="207" t="s">
        <v>86</v>
      </c>
      <c r="H77" s="207" t="s">
        <v>88</v>
      </c>
      <c r="I77" s="1311"/>
      <c r="J77" s="1387"/>
      <c r="K77" s="1388"/>
      <c r="L77" s="88"/>
      <c r="M77" s="1365"/>
      <c r="N77" s="86"/>
      <c r="O77" s="1335"/>
      <c r="P77" s="1337"/>
      <c r="Q77" s="1339"/>
      <c r="R77" s="1312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69" t="s">
        <v>164</v>
      </c>
      <c r="C78" s="1370"/>
      <c r="D78" s="1370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1"/>
      <c r="K78" s="1390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29"/>
      <c r="R78" s="1330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72" t="s">
        <v>165</v>
      </c>
      <c r="C79" s="1275"/>
      <c r="D79" s="1275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62"/>
      <c r="K79" s="1344"/>
      <c r="L79" s="115"/>
      <c r="M79" s="122"/>
      <c r="N79" s="86"/>
      <c r="O79" s="123" t="s">
        <v>62</v>
      </c>
      <c r="P79" s="124">
        <f t="shared" si="15"/>
        <v>0</v>
      </c>
      <c r="Q79" s="1326"/>
      <c r="R79" s="132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72" t="s">
        <v>167</v>
      </c>
      <c r="C80" s="1275"/>
      <c r="D80" s="1275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62"/>
      <c r="K80" s="1344"/>
      <c r="L80" s="115"/>
      <c r="M80" s="122"/>
      <c r="N80" s="86"/>
      <c r="O80" s="123" t="s">
        <v>62</v>
      </c>
      <c r="P80" s="124">
        <f t="shared" si="15"/>
        <v>0</v>
      </c>
      <c r="Q80" s="1326"/>
      <c r="R80" s="132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74" t="s">
        <v>168</v>
      </c>
      <c r="C81" s="1375"/>
      <c r="D81" s="1375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93"/>
      <c r="K81" s="1378"/>
      <c r="L81" s="115"/>
      <c r="M81" s="127"/>
      <c r="N81" s="86"/>
      <c r="O81" s="169" t="s">
        <v>62</v>
      </c>
      <c r="P81" s="134">
        <f t="shared" si="15"/>
        <v>0</v>
      </c>
      <c r="Q81" s="1340"/>
      <c r="R81" s="1341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94" t="s">
        <v>169</v>
      </c>
      <c r="C82" s="1311"/>
      <c r="D82" s="1311"/>
      <c r="E82" s="212"/>
      <c r="F82" s="212"/>
      <c r="G82" s="212"/>
      <c r="H82" s="212" t="s">
        <v>126</v>
      </c>
      <c r="I82" s="194">
        <f>SUM(I78:I81)</f>
        <v>0</v>
      </c>
      <c r="J82" s="1345"/>
      <c r="K82" s="1294"/>
      <c r="L82" s="88"/>
      <c r="M82" s="88"/>
      <c r="N82" s="86"/>
      <c r="O82" s="141"/>
      <c r="P82" s="175">
        <f>SUM(P78:P81)</f>
        <v>0</v>
      </c>
      <c r="Q82" s="1342"/>
      <c r="R82" s="1294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28" t="s">
        <v>173</v>
      </c>
      <c r="C85" s="1293"/>
      <c r="D85" s="1328" t="s">
        <v>174</v>
      </c>
      <c r="E85" s="1356"/>
      <c r="F85" s="1328" t="s">
        <v>175</v>
      </c>
      <c r="G85" s="1356"/>
      <c r="H85" s="107" t="s">
        <v>176</v>
      </c>
      <c r="I85" s="232" t="s">
        <v>121</v>
      </c>
      <c r="J85" s="1328" t="s">
        <v>122</v>
      </c>
      <c r="K85" s="1294"/>
      <c r="L85" s="17"/>
      <c r="M85" s="44" t="s">
        <v>123</v>
      </c>
      <c r="N85" s="13"/>
      <c r="O85" s="104" t="s">
        <v>124</v>
      </c>
      <c r="P85" s="107" t="s">
        <v>125</v>
      </c>
      <c r="Q85" s="1328" t="s">
        <v>78</v>
      </c>
      <c r="R85" s="129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95"/>
      <c r="C86" s="1370"/>
      <c r="D86" s="1395"/>
      <c r="E86" s="1371"/>
      <c r="F86" s="1396"/>
      <c r="G86" s="1371"/>
      <c r="H86" s="233"/>
      <c r="I86" s="234">
        <f t="shared" ref="I86:I95" si="17">IF(ISBLANK(B86),0,0+IF(ISBLANK(D86),0,0+IF(ISBLANK(F86),0,0+IF(ISBLANK(H86),0,3))))</f>
        <v>0</v>
      </c>
      <c r="J86" s="1391"/>
      <c r="K86" s="1390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29"/>
      <c r="R86" s="1330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61"/>
      <c r="C87" s="1275"/>
      <c r="D87" s="1361"/>
      <c r="E87" s="1276"/>
      <c r="F87" s="1392"/>
      <c r="G87" s="1276"/>
      <c r="H87" s="236"/>
      <c r="I87" s="234">
        <f t="shared" si="17"/>
        <v>0</v>
      </c>
      <c r="J87" s="1362"/>
      <c r="K87" s="1344"/>
      <c r="L87" s="115"/>
      <c r="M87" s="122"/>
      <c r="N87" s="86"/>
      <c r="O87" s="123" t="s">
        <v>62</v>
      </c>
      <c r="P87" s="124">
        <f t="shared" si="18"/>
        <v>0</v>
      </c>
      <c r="Q87" s="1326"/>
      <c r="R87" s="132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61"/>
      <c r="C88" s="1275"/>
      <c r="D88" s="1361"/>
      <c r="E88" s="1276"/>
      <c r="F88" s="1392"/>
      <c r="G88" s="1276"/>
      <c r="H88" s="236"/>
      <c r="I88" s="234">
        <f t="shared" si="17"/>
        <v>0</v>
      </c>
      <c r="J88" s="1362"/>
      <c r="K88" s="1344"/>
      <c r="L88" s="115"/>
      <c r="M88" s="122"/>
      <c r="N88" s="86"/>
      <c r="O88" s="123" t="s">
        <v>62</v>
      </c>
      <c r="P88" s="124">
        <f t="shared" si="18"/>
        <v>0</v>
      </c>
      <c r="Q88" s="1326"/>
      <c r="R88" s="132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61"/>
      <c r="C89" s="1275"/>
      <c r="D89" s="1361"/>
      <c r="E89" s="1276"/>
      <c r="F89" s="1392"/>
      <c r="G89" s="1276"/>
      <c r="H89" s="236"/>
      <c r="I89" s="234">
        <f t="shared" si="17"/>
        <v>0</v>
      </c>
      <c r="J89" s="1362"/>
      <c r="K89" s="1344"/>
      <c r="L89" s="115"/>
      <c r="M89" s="122"/>
      <c r="N89" s="86"/>
      <c r="O89" s="123" t="s">
        <v>62</v>
      </c>
      <c r="P89" s="124">
        <f t="shared" si="18"/>
        <v>0</v>
      </c>
      <c r="Q89" s="1326"/>
      <c r="R89" s="132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61"/>
      <c r="C90" s="1275"/>
      <c r="D90" s="1361"/>
      <c r="E90" s="1276"/>
      <c r="F90" s="1392"/>
      <c r="G90" s="1276"/>
      <c r="H90" s="236"/>
      <c r="I90" s="234">
        <f t="shared" si="17"/>
        <v>0</v>
      </c>
      <c r="J90" s="1362"/>
      <c r="K90" s="1344"/>
      <c r="L90" s="115"/>
      <c r="M90" s="122"/>
      <c r="N90" s="86"/>
      <c r="O90" s="123" t="s">
        <v>62</v>
      </c>
      <c r="P90" s="124">
        <f t="shared" si="18"/>
        <v>0</v>
      </c>
      <c r="Q90" s="1326"/>
      <c r="R90" s="132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61"/>
      <c r="C91" s="1275"/>
      <c r="D91" s="1361"/>
      <c r="E91" s="1276"/>
      <c r="F91" s="1392"/>
      <c r="G91" s="1276"/>
      <c r="H91" s="236"/>
      <c r="I91" s="234">
        <f t="shared" si="17"/>
        <v>0</v>
      </c>
      <c r="J91" s="1362"/>
      <c r="K91" s="1344"/>
      <c r="L91" s="115"/>
      <c r="M91" s="122"/>
      <c r="N91" s="86"/>
      <c r="O91" s="123" t="s">
        <v>62</v>
      </c>
      <c r="P91" s="124">
        <f t="shared" si="18"/>
        <v>0</v>
      </c>
      <c r="Q91" s="1326"/>
      <c r="R91" s="132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61"/>
      <c r="C92" s="1275"/>
      <c r="D92" s="1361"/>
      <c r="E92" s="1276"/>
      <c r="F92" s="1392"/>
      <c r="G92" s="1276"/>
      <c r="H92" s="236"/>
      <c r="I92" s="234">
        <f t="shared" si="17"/>
        <v>0</v>
      </c>
      <c r="J92" s="1362"/>
      <c r="K92" s="1344"/>
      <c r="L92" s="115"/>
      <c r="M92" s="122"/>
      <c r="N92" s="86"/>
      <c r="O92" s="123" t="s">
        <v>62</v>
      </c>
      <c r="P92" s="124">
        <f t="shared" si="18"/>
        <v>0</v>
      </c>
      <c r="Q92" s="1326"/>
      <c r="R92" s="132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61"/>
      <c r="C93" s="1275"/>
      <c r="D93" s="1361"/>
      <c r="E93" s="1276"/>
      <c r="F93" s="1392"/>
      <c r="G93" s="1276"/>
      <c r="H93" s="236"/>
      <c r="I93" s="234">
        <f t="shared" si="17"/>
        <v>0</v>
      </c>
      <c r="J93" s="1362"/>
      <c r="K93" s="1344"/>
      <c r="L93" s="115"/>
      <c r="M93" s="122"/>
      <c r="N93" s="86"/>
      <c r="O93" s="123" t="s">
        <v>62</v>
      </c>
      <c r="P93" s="124">
        <f t="shared" si="18"/>
        <v>0</v>
      </c>
      <c r="Q93" s="1326"/>
      <c r="R93" s="132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61"/>
      <c r="C94" s="1275"/>
      <c r="D94" s="1361"/>
      <c r="E94" s="1276"/>
      <c r="F94" s="1392"/>
      <c r="G94" s="1276"/>
      <c r="H94" s="236"/>
      <c r="I94" s="234">
        <f t="shared" si="17"/>
        <v>0</v>
      </c>
      <c r="J94" s="1362"/>
      <c r="K94" s="1344"/>
      <c r="L94" s="115"/>
      <c r="M94" s="122"/>
      <c r="N94" s="86"/>
      <c r="O94" s="123" t="s">
        <v>62</v>
      </c>
      <c r="P94" s="124">
        <f t="shared" si="18"/>
        <v>0</v>
      </c>
      <c r="Q94" s="1326"/>
      <c r="R94" s="132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81"/>
      <c r="C95" s="1397"/>
      <c r="D95" s="1381"/>
      <c r="E95" s="1382"/>
      <c r="F95" s="1383"/>
      <c r="G95" s="1382"/>
      <c r="H95" s="237"/>
      <c r="I95" s="234">
        <f t="shared" si="17"/>
        <v>0</v>
      </c>
      <c r="J95" s="1393"/>
      <c r="K95" s="1378"/>
      <c r="L95" s="115"/>
      <c r="M95" s="127"/>
      <c r="N95" s="86"/>
      <c r="O95" s="169" t="s">
        <v>62</v>
      </c>
      <c r="P95" s="134">
        <f t="shared" si="18"/>
        <v>0</v>
      </c>
      <c r="Q95" s="1340"/>
      <c r="R95" s="1341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45"/>
      <c r="E96" s="1356"/>
      <c r="F96" s="1384"/>
      <c r="G96" s="1356"/>
      <c r="H96" s="212" t="s">
        <v>126</v>
      </c>
      <c r="I96" s="139">
        <f>SUM(I86:I95)</f>
        <v>0</v>
      </c>
      <c r="J96" s="1345"/>
      <c r="K96" s="1294"/>
      <c r="L96" s="88"/>
      <c r="M96" s="88"/>
      <c r="N96" s="86"/>
      <c r="O96" s="141"/>
      <c r="P96" s="175">
        <f>SUM(P86:P95)</f>
        <v>0</v>
      </c>
      <c r="Q96" s="1332"/>
      <c r="R96" s="1294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39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/>
      <c r="L1" s="246"/>
      <c r="M1" s="139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398" t="s">
        <v>54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398" t="str">
        <f t="shared" ref="M3:M4" si="0">A3</f>
        <v>KRA I - INSTRUCTION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399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/>
      <c r="L4" s="246"/>
      <c r="M4" s="1399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01" t="str">
        <f>'Request Form'!B6</f>
        <v>LAST NAME:</v>
      </c>
      <c r="B6" s="1368"/>
      <c r="C6" s="1358"/>
      <c r="D6" s="1400" t="str">
        <f>Form1_A!E3</f>
        <v>MAALIW</v>
      </c>
      <c r="E6" s="1309"/>
      <c r="F6" s="1309"/>
      <c r="G6" s="1309"/>
      <c r="H6" s="1309"/>
      <c r="I6" s="131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02" t="str">
        <f>'Request Form'!B7</f>
        <v>FIRST NAME, EXT.:</v>
      </c>
      <c r="B7" s="1275"/>
      <c r="C7" s="1276"/>
      <c r="D7" s="1403" t="str">
        <f>Form1_A!E4</f>
        <v>RENATO III</v>
      </c>
      <c r="E7" s="1275"/>
      <c r="F7" s="1275"/>
      <c r="G7" s="1275"/>
      <c r="H7" s="1275"/>
      <c r="I7" s="134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02" t="str">
        <f>'Request Form'!B8</f>
        <v>MIDDLE NAME:</v>
      </c>
      <c r="B8" s="1275"/>
      <c r="C8" s="1276"/>
      <c r="D8" s="1403" t="str">
        <f>Form1_A!E5</f>
        <v>RACELIS</v>
      </c>
      <c r="E8" s="1275"/>
      <c r="F8" s="1275"/>
      <c r="G8" s="1275"/>
      <c r="H8" s="1275"/>
      <c r="I8" s="134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04" t="s">
        <v>179</v>
      </c>
      <c r="B10" s="1293"/>
      <c r="C10" s="1293"/>
      <c r="D10" s="1293"/>
      <c r="E10" s="1293"/>
      <c r="F10" s="1293"/>
      <c r="G10" s="1293"/>
      <c r="H10" s="1293"/>
      <c r="I10" s="1294"/>
      <c r="J10" s="93"/>
      <c r="K10" s="93" t="str">
        <f>A10</f>
        <v>CRITERION A - INSTRUCTION (MAX = 60 POINTS)</v>
      </c>
      <c r="L10" s="246"/>
      <c r="M10" s="1399" t="str">
        <f>A10</f>
        <v>CRITERION A - INSTRUCTION (MAX = 60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05"/>
      <c r="N11" s="131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06" t="s">
        <v>182</v>
      </c>
      <c r="C12" s="1368"/>
      <c r="D12" s="1368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07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08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09" t="s">
        <v>185</v>
      </c>
      <c r="B15" s="1293"/>
      <c r="C15" s="1293"/>
      <c r="D15" s="1293"/>
      <c r="E15" s="1293"/>
      <c r="F15" s="1293"/>
      <c r="G15" s="1356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0"/>
      <c r="B16" s="1293"/>
      <c r="C16" s="1293"/>
      <c r="D16" s="1293"/>
      <c r="E16" s="1293"/>
      <c r="F16" s="1293"/>
      <c r="G16" s="1293"/>
      <c r="H16" s="1293"/>
      <c r="I16" s="1293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04" t="s">
        <v>110</v>
      </c>
      <c r="B17" s="1293"/>
      <c r="C17" s="1293"/>
      <c r="D17" s="1293"/>
      <c r="E17" s="1293"/>
      <c r="F17" s="1293"/>
      <c r="G17" s="1293"/>
      <c r="H17" s="1293"/>
      <c r="I17" s="1294"/>
      <c r="J17" s="93"/>
      <c r="K17" s="288" t="s">
        <v>123</v>
      </c>
      <c r="L17" s="246"/>
      <c r="M17" s="1411" t="str">
        <f>A17</f>
        <v>CRITERION B - CURRICULUM AND INSTRUCTIONAL MATERIALS DEVELOPMENT (MAX = 30 POINTS)</v>
      </c>
      <c r="N17" s="1311"/>
      <c r="O17" s="131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06" t="s">
        <v>186</v>
      </c>
      <c r="C19" s="1368"/>
      <c r="D19" s="1368"/>
      <c r="E19" s="1368"/>
      <c r="F19" s="1368"/>
      <c r="G19" s="1358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5" t="s">
        <v>187</v>
      </c>
      <c r="C20" s="1273"/>
      <c r="D20" s="1273"/>
      <c r="E20" s="1273"/>
      <c r="F20" s="1273"/>
      <c r="G20" s="1416"/>
      <c r="H20" s="266">
        <f>'Form1_B&amp;C'!I27</f>
        <v>0</v>
      </c>
      <c r="I20" s="1417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8" t="s">
        <v>188</v>
      </c>
      <c r="C21" s="1419"/>
      <c r="D21" s="1419"/>
      <c r="E21" s="1419"/>
      <c r="F21" s="1419"/>
      <c r="G21" s="1420"/>
      <c r="H21" s="303">
        <f>'Form1_B&amp;C'!J47</f>
        <v>0</v>
      </c>
      <c r="I21" s="1353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1" t="s">
        <v>189</v>
      </c>
      <c r="B22" s="1293"/>
      <c r="C22" s="1293"/>
      <c r="D22" s="1293"/>
      <c r="E22" s="1293"/>
      <c r="F22" s="1293"/>
      <c r="G22" s="1356"/>
      <c r="H22" s="307">
        <f>SUM(H20:H21)</f>
        <v>0</v>
      </c>
      <c r="I22" s="1353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22" t="s">
        <v>190</v>
      </c>
      <c r="C23" s="1309"/>
      <c r="D23" s="1309"/>
      <c r="E23" s="1309"/>
      <c r="F23" s="1309"/>
      <c r="G23" s="1287"/>
      <c r="H23" s="312">
        <f>'Form1_B&amp;C'!I61</f>
        <v>20</v>
      </c>
      <c r="I23" s="1353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1" t="s">
        <v>189</v>
      </c>
      <c r="B24" s="1293"/>
      <c r="C24" s="1293"/>
      <c r="D24" s="1293"/>
      <c r="E24" s="1293"/>
      <c r="F24" s="1293"/>
      <c r="G24" s="1356"/>
      <c r="H24" s="315">
        <f>H23</f>
        <v>20</v>
      </c>
      <c r="I24" s="1312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3"/>
      <c r="B26" s="1293"/>
      <c r="C26" s="1293"/>
      <c r="D26" s="1293"/>
      <c r="E26" s="1293"/>
      <c r="F26" s="1293"/>
      <c r="G26" s="1293"/>
      <c r="H26" s="1293"/>
      <c r="I26" s="1293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4" t="s">
        <v>192</v>
      </c>
      <c r="B27" s="1293"/>
      <c r="C27" s="1293"/>
      <c r="D27" s="1293"/>
      <c r="E27" s="1293"/>
      <c r="F27" s="1293"/>
      <c r="G27" s="1293"/>
      <c r="H27" s="1293"/>
      <c r="I27" s="1294"/>
      <c r="J27" s="324"/>
      <c r="K27" s="325" t="s">
        <v>123</v>
      </c>
      <c r="L27" s="246"/>
      <c r="M27" s="1411" t="str">
        <f>A27</f>
        <v>CRITERION C - THESIS, DISSERTATION AND  MENTORSHIP SERVICES (MAX = 10 POINTS)</v>
      </c>
      <c r="N27" s="1311"/>
      <c r="O27" s="131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23" t="s">
        <v>193</v>
      </c>
      <c r="C28" s="1293"/>
      <c r="D28" s="1293"/>
      <c r="E28" s="1293"/>
      <c r="F28" s="1293"/>
      <c r="G28" s="1356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24" t="s">
        <v>194</v>
      </c>
      <c r="C29" s="1368"/>
      <c r="D29" s="1368"/>
      <c r="E29" s="1368"/>
      <c r="F29" s="1368"/>
      <c r="G29" s="1358"/>
      <c r="H29" s="329">
        <f>'Form1_B&amp;C'!I73</f>
        <v>10</v>
      </c>
      <c r="I29" s="1425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26" t="s">
        <v>195</v>
      </c>
      <c r="C30" s="1275"/>
      <c r="D30" s="1275"/>
      <c r="E30" s="1275"/>
      <c r="F30" s="1275"/>
      <c r="G30" s="1276"/>
      <c r="H30" s="334">
        <f>'Form1_B&amp;C'!I82</f>
        <v>0</v>
      </c>
      <c r="I30" s="1408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27" t="s">
        <v>196</v>
      </c>
      <c r="C31" s="1375"/>
      <c r="D31" s="1375"/>
      <c r="E31" s="1375"/>
      <c r="F31" s="1375"/>
      <c r="G31" s="1376"/>
      <c r="H31" s="339">
        <f>'Form1_B&amp;C'!I96</f>
        <v>0</v>
      </c>
      <c r="I31" s="1408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28" t="s">
        <v>189</v>
      </c>
      <c r="B32" s="1293"/>
      <c r="C32" s="1293"/>
      <c r="D32" s="1293"/>
      <c r="E32" s="1293"/>
      <c r="F32" s="1293"/>
      <c r="G32" s="1356"/>
      <c r="H32" s="315">
        <f>SUM(H29:H31)</f>
        <v>10</v>
      </c>
      <c r="I32" s="1291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2" t="s">
        <v>198</v>
      </c>
      <c r="B34" s="1293"/>
      <c r="C34" s="1293"/>
      <c r="D34" s="1293"/>
      <c r="E34" s="1293"/>
      <c r="F34" s="1293"/>
      <c r="G34" s="1293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00" zoomScaleNormal="100" workbookViewId="0">
      <selection activeCell="K102" sqref="K10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48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84" t="str">
        <f>A1</f>
        <v>KRA II - RESEARCH, INNOVATION AND CREATIVE WORK</v>
      </c>
      <c r="N1" s="86"/>
      <c r="O1" s="1434" t="str">
        <f>A1</f>
        <v>KRA II - RESEARCH, INNOVATION AND CREATIVE WORK</v>
      </c>
      <c r="P1" s="1269"/>
      <c r="Q1" s="1269"/>
      <c r="R1" s="1269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35" t="str">
        <f>'Request Form'!B6</f>
        <v>LAST NAME:</v>
      </c>
      <c r="B3" s="1276"/>
      <c r="C3" s="1350" t="str">
        <f>Form1_A!E3</f>
        <v>MAALIW</v>
      </c>
      <c r="D3" s="1275"/>
      <c r="E3" s="1275"/>
      <c r="F3" s="1275"/>
      <c r="G3" s="1275"/>
      <c r="H3" s="1275"/>
      <c r="I3" s="1275"/>
      <c r="J3" s="1275"/>
      <c r="K3" s="1276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35" t="str">
        <f>'Request Form'!B7</f>
        <v>FIRST NAME, EXT.:</v>
      </c>
      <c r="B4" s="1276"/>
      <c r="C4" s="1350" t="str">
        <f>Form1_A!E4</f>
        <v>RENATO III</v>
      </c>
      <c r="D4" s="1275"/>
      <c r="E4" s="1275"/>
      <c r="F4" s="1275"/>
      <c r="G4" s="1275"/>
      <c r="H4" s="1275"/>
      <c r="I4" s="1275"/>
      <c r="J4" s="1275"/>
      <c r="K4" s="1276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35" t="str">
        <f>'Request Form'!B8</f>
        <v>MIDDLE NAME:</v>
      </c>
      <c r="B5" s="1276"/>
      <c r="C5" s="1350" t="str">
        <f>Form1_A!E5</f>
        <v>RACELIS</v>
      </c>
      <c r="D5" s="1275"/>
      <c r="E5" s="1275"/>
      <c r="F5" s="1275"/>
      <c r="G5" s="1275"/>
      <c r="H5" s="1275"/>
      <c r="I5" s="1275"/>
      <c r="J5" s="1275"/>
      <c r="K5" s="1276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1" t="s">
        <v>201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86"/>
      <c r="M7" s="85" t="str">
        <f>A7</f>
        <v>CRITERION A - RESEARCH OUTPUTS (MAX = 100 POINTS)</v>
      </c>
      <c r="N7" s="86"/>
      <c r="O7" s="1436" t="str">
        <f>A7</f>
        <v>CRITERION A - RESEARCH OUTPUTS (MAX = 100 POINTS)</v>
      </c>
      <c r="P7" s="1269"/>
      <c r="Q7" s="1269"/>
      <c r="R7" s="1269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37" t="str">
        <f t="shared" si="3"/>
        <v>SOLE AUTHORSHIP</v>
      </c>
      <c r="P10" s="1311"/>
      <c r="Q10" s="1311"/>
      <c r="R10" s="1311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28" t="s">
        <v>203</v>
      </c>
      <c r="C11" s="1293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28" t="s">
        <v>122</v>
      </c>
      <c r="K11" s="1294"/>
      <c r="L11" s="17"/>
      <c r="M11" s="44" t="s">
        <v>123</v>
      </c>
      <c r="N11" s="17"/>
      <c r="O11" s="104" t="s">
        <v>124</v>
      </c>
      <c r="P11" s="105" t="s">
        <v>125</v>
      </c>
      <c r="Q11" s="1328" t="s">
        <v>78</v>
      </c>
      <c r="R11" s="1294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41" t="s">
        <v>207</v>
      </c>
      <c r="C12" s="1368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38" t="s">
        <v>212</v>
      </c>
      <c r="K12" s="1360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33"/>
      <c r="R12" s="1330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42" t="s">
        <v>213</v>
      </c>
      <c r="C13" s="1275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39" t="s">
        <v>214</v>
      </c>
      <c r="K13" s="1344"/>
      <c r="L13" s="86"/>
      <c r="M13" s="382"/>
      <c r="N13" s="86"/>
      <c r="O13" s="123" t="s">
        <v>62</v>
      </c>
      <c r="P13" s="383">
        <f t="shared" si="5"/>
        <v>50</v>
      </c>
      <c r="Q13" s="1431"/>
      <c r="R13" s="1327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61"/>
      <c r="C14" s="1275"/>
      <c r="D14" s="190" t="s">
        <v>1</v>
      </c>
      <c r="E14" s="384"/>
      <c r="F14" s="376"/>
      <c r="G14" s="385"/>
      <c r="H14" s="126"/>
      <c r="I14" s="208"/>
      <c r="J14" s="1440"/>
      <c r="K14" s="1344"/>
      <c r="L14" s="86"/>
      <c r="M14" s="386"/>
      <c r="N14" s="86"/>
      <c r="O14" s="123" t="s">
        <v>62</v>
      </c>
      <c r="P14" s="383">
        <f t="shared" si="5"/>
        <v>0</v>
      </c>
      <c r="Q14" s="1431"/>
      <c r="R14" s="1327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61"/>
      <c r="C15" s="1275"/>
      <c r="D15" s="190" t="s">
        <v>1</v>
      </c>
      <c r="E15" s="384"/>
      <c r="F15" s="376"/>
      <c r="G15" s="385"/>
      <c r="H15" s="126"/>
      <c r="I15" s="208"/>
      <c r="J15" s="1440"/>
      <c r="K15" s="1344"/>
      <c r="L15" s="86"/>
      <c r="M15" s="386"/>
      <c r="N15" s="86"/>
      <c r="O15" s="123" t="s">
        <v>62</v>
      </c>
      <c r="P15" s="383">
        <f t="shared" si="5"/>
        <v>0</v>
      </c>
      <c r="Q15" s="1431"/>
      <c r="R15" s="1327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61"/>
      <c r="C16" s="1275"/>
      <c r="D16" s="190" t="s">
        <v>1</v>
      </c>
      <c r="E16" s="384"/>
      <c r="F16" s="387"/>
      <c r="G16" s="385"/>
      <c r="H16" s="126"/>
      <c r="I16" s="208"/>
      <c r="J16" s="1440"/>
      <c r="K16" s="1344"/>
      <c r="L16" s="86"/>
      <c r="M16" s="386"/>
      <c r="N16" s="86"/>
      <c r="O16" s="123" t="s">
        <v>62</v>
      </c>
      <c r="P16" s="383">
        <f t="shared" si="5"/>
        <v>0</v>
      </c>
      <c r="Q16" s="1431"/>
      <c r="R16" s="1327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61"/>
      <c r="C17" s="1275"/>
      <c r="D17" s="190" t="s">
        <v>1</v>
      </c>
      <c r="E17" s="384"/>
      <c r="F17" s="387"/>
      <c r="G17" s="385"/>
      <c r="H17" s="126"/>
      <c r="I17" s="208"/>
      <c r="J17" s="1440"/>
      <c r="K17" s="1344"/>
      <c r="L17" s="86"/>
      <c r="M17" s="386"/>
      <c r="N17" s="86"/>
      <c r="O17" s="123" t="s">
        <v>62</v>
      </c>
      <c r="P17" s="383">
        <f t="shared" si="5"/>
        <v>0</v>
      </c>
      <c r="Q17" s="1431"/>
      <c r="R17" s="1327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61"/>
      <c r="C18" s="1275"/>
      <c r="D18" s="190" t="s">
        <v>1</v>
      </c>
      <c r="E18" s="384"/>
      <c r="F18" s="387"/>
      <c r="G18" s="385"/>
      <c r="H18" s="126"/>
      <c r="I18" s="208"/>
      <c r="J18" s="1440"/>
      <c r="K18" s="1344"/>
      <c r="L18" s="86"/>
      <c r="M18" s="386"/>
      <c r="N18" s="86"/>
      <c r="O18" s="123" t="s">
        <v>62</v>
      </c>
      <c r="P18" s="383">
        <f t="shared" si="5"/>
        <v>0</v>
      </c>
      <c r="Q18" s="1431"/>
      <c r="R18" s="1327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61"/>
      <c r="C19" s="1275"/>
      <c r="D19" s="190" t="s">
        <v>1</v>
      </c>
      <c r="E19" s="384"/>
      <c r="F19" s="387"/>
      <c r="G19" s="385"/>
      <c r="H19" s="126"/>
      <c r="I19" s="208"/>
      <c r="J19" s="1440"/>
      <c r="K19" s="1344"/>
      <c r="L19" s="86"/>
      <c r="M19" s="386"/>
      <c r="N19" s="86"/>
      <c r="O19" s="123" t="s">
        <v>62</v>
      </c>
      <c r="P19" s="383">
        <f t="shared" si="5"/>
        <v>0</v>
      </c>
      <c r="Q19" s="1431"/>
      <c r="R19" s="1327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61"/>
      <c r="C20" s="1275"/>
      <c r="D20" s="190" t="s">
        <v>1</v>
      </c>
      <c r="E20" s="384"/>
      <c r="F20" s="387"/>
      <c r="G20" s="385"/>
      <c r="H20" s="126"/>
      <c r="I20" s="208"/>
      <c r="J20" s="1440"/>
      <c r="K20" s="1344"/>
      <c r="L20" s="86"/>
      <c r="M20" s="386"/>
      <c r="N20" s="86"/>
      <c r="O20" s="123" t="s">
        <v>62</v>
      </c>
      <c r="P20" s="383">
        <f t="shared" si="5"/>
        <v>0</v>
      </c>
      <c r="Q20" s="1431"/>
      <c r="R20" s="1327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61"/>
      <c r="C21" s="1275"/>
      <c r="D21" s="190" t="s">
        <v>1</v>
      </c>
      <c r="E21" s="384"/>
      <c r="F21" s="387"/>
      <c r="G21" s="385"/>
      <c r="H21" s="126"/>
      <c r="I21" s="208"/>
      <c r="J21" s="1440"/>
      <c r="K21" s="1344"/>
      <c r="L21" s="86"/>
      <c r="M21" s="386"/>
      <c r="N21" s="86"/>
      <c r="O21" s="123" t="s">
        <v>62</v>
      </c>
      <c r="P21" s="383">
        <f t="shared" si="5"/>
        <v>0</v>
      </c>
      <c r="Q21" s="1431"/>
      <c r="R21" s="1327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3"/>
      <c r="C22" s="1275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29" t="s">
        <v>219</v>
      </c>
      <c r="K22" s="1344"/>
      <c r="L22" s="86"/>
      <c r="M22" s="386"/>
      <c r="N22" s="86"/>
      <c r="O22" s="123" t="s">
        <v>62</v>
      </c>
      <c r="P22" s="383">
        <f t="shared" si="5"/>
        <v>0</v>
      </c>
      <c r="Q22" s="1431"/>
      <c r="R22" s="1327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3"/>
      <c r="C23" s="1275"/>
      <c r="D23" s="129" t="s">
        <v>1</v>
      </c>
      <c r="E23" s="388"/>
      <c r="F23" s="389"/>
      <c r="G23" s="385"/>
      <c r="H23" s="130"/>
      <c r="I23" s="208">
        <f t="shared" si="6"/>
        <v>0</v>
      </c>
      <c r="J23" s="1429" t="s">
        <v>219</v>
      </c>
      <c r="K23" s="1344"/>
      <c r="L23" s="86"/>
      <c r="M23" s="386"/>
      <c r="N23" s="86"/>
      <c r="O23" s="123" t="s">
        <v>62</v>
      </c>
      <c r="P23" s="383">
        <f t="shared" si="5"/>
        <v>0</v>
      </c>
      <c r="Q23" s="1431"/>
      <c r="R23" s="1327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3"/>
      <c r="C24" s="1275"/>
      <c r="D24" s="129" t="s">
        <v>1</v>
      </c>
      <c r="E24" s="388"/>
      <c r="F24" s="389"/>
      <c r="G24" s="385"/>
      <c r="H24" s="130"/>
      <c r="I24" s="208">
        <f t="shared" si="6"/>
        <v>0</v>
      </c>
      <c r="J24" s="1429" t="s">
        <v>219</v>
      </c>
      <c r="K24" s="1344"/>
      <c r="L24" s="86"/>
      <c r="M24" s="386"/>
      <c r="N24" s="86"/>
      <c r="O24" s="123" t="s">
        <v>62</v>
      </c>
      <c r="P24" s="383">
        <f t="shared" si="5"/>
        <v>0</v>
      </c>
      <c r="Q24" s="1431"/>
      <c r="R24" s="1327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3"/>
      <c r="C25" s="1275"/>
      <c r="D25" s="129" t="s">
        <v>1</v>
      </c>
      <c r="E25" s="388"/>
      <c r="F25" s="389"/>
      <c r="G25" s="385"/>
      <c r="H25" s="130"/>
      <c r="I25" s="208">
        <f t="shared" si="6"/>
        <v>0</v>
      </c>
      <c r="J25" s="1429" t="s">
        <v>219</v>
      </c>
      <c r="K25" s="1344"/>
      <c r="L25" s="86"/>
      <c r="M25" s="386"/>
      <c r="N25" s="86"/>
      <c r="O25" s="123" t="s">
        <v>62</v>
      </c>
      <c r="P25" s="383">
        <f t="shared" si="5"/>
        <v>0</v>
      </c>
      <c r="Q25" s="1431"/>
      <c r="R25" s="1327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3"/>
      <c r="C26" s="1275"/>
      <c r="D26" s="129" t="s">
        <v>1</v>
      </c>
      <c r="E26" s="388"/>
      <c r="F26" s="389"/>
      <c r="G26" s="385"/>
      <c r="H26" s="130"/>
      <c r="I26" s="208">
        <f t="shared" si="6"/>
        <v>0</v>
      </c>
      <c r="J26" s="1429" t="s">
        <v>219</v>
      </c>
      <c r="K26" s="1344"/>
      <c r="L26" s="86"/>
      <c r="M26" s="386"/>
      <c r="N26" s="86"/>
      <c r="O26" s="123" t="s">
        <v>62</v>
      </c>
      <c r="P26" s="383">
        <f t="shared" si="5"/>
        <v>0</v>
      </c>
      <c r="Q26" s="1431"/>
      <c r="R26" s="1327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3"/>
      <c r="C27" s="1275"/>
      <c r="D27" s="129" t="s">
        <v>1</v>
      </c>
      <c r="E27" s="388"/>
      <c r="F27" s="389"/>
      <c r="G27" s="385"/>
      <c r="H27" s="130"/>
      <c r="I27" s="208">
        <f t="shared" si="6"/>
        <v>0</v>
      </c>
      <c r="J27" s="1429" t="s">
        <v>219</v>
      </c>
      <c r="K27" s="1344"/>
      <c r="L27" s="86"/>
      <c r="M27" s="386"/>
      <c r="N27" s="86"/>
      <c r="O27" s="123" t="s">
        <v>62</v>
      </c>
      <c r="P27" s="383">
        <f t="shared" si="5"/>
        <v>0</v>
      </c>
      <c r="Q27" s="1431"/>
      <c r="R27" s="1327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3"/>
      <c r="C28" s="1275"/>
      <c r="D28" s="129" t="s">
        <v>1</v>
      </c>
      <c r="E28" s="388"/>
      <c r="F28" s="389"/>
      <c r="G28" s="385"/>
      <c r="H28" s="130"/>
      <c r="I28" s="208">
        <f t="shared" si="6"/>
        <v>0</v>
      </c>
      <c r="J28" s="1429" t="s">
        <v>219</v>
      </c>
      <c r="K28" s="1344"/>
      <c r="L28" s="86"/>
      <c r="M28" s="386"/>
      <c r="N28" s="86"/>
      <c r="O28" s="123" t="s">
        <v>62</v>
      </c>
      <c r="P28" s="383">
        <f t="shared" si="5"/>
        <v>0</v>
      </c>
      <c r="Q28" s="1431"/>
      <c r="R28" s="1327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3"/>
      <c r="C29" s="1275"/>
      <c r="D29" s="129" t="s">
        <v>1</v>
      </c>
      <c r="E29" s="388"/>
      <c r="F29" s="389"/>
      <c r="G29" s="385"/>
      <c r="H29" s="130"/>
      <c r="I29" s="208">
        <f t="shared" si="6"/>
        <v>0</v>
      </c>
      <c r="J29" s="1429" t="s">
        <v>219</v>
      </c>
      <c r="K29" s="1344"/>
      <c r="L29" s="86"/>
      <c r="M29" s="386"/>
      <c r="N29" s="86"/>
      <c r="O29" s="123" t="s">
        <v>62</v>
      </c>
      <c r="P29" s="383">
        <f t="shared" si="5"/>
        <v>0</v>
      </c>
      <c r="Q29" s="1431"/>
      <c r="R29" s="1327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3"/>
      <c r="C30" s="1275"/>
      <c r="D30" s="129" t="s">
        <v>1</v>
      </c>
      <c r="E30" s="388"/>
      <c r="F30" s="389"/>
      <c r="G30" s="385"/>
      <c r="H30" s="130"/>
      <c r="I30" s="208">
        <f t="shared" si="6"/>
        <v>0</v>
      </c>
      <c r="J30" s="1429" t="s">
        <v>219</v>
      </c>
      <c r="K30" s="1344"/>
      <c r="L30" s="86"/>
      <c r="M30" s="386"/>
      <c r="N30" s="86"/>
      <c r="O30" s="123" t="s">
        <v>62</v>
      </c>
      <c r="P30" s="383">
        <f t="shared" si="5"/>
        <v>0</v>
      </c>
      <c r="Q30" s="1431"/>
      <c r="R30" s="1327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3"/>
      <c r="C31" s="1275"/>
      <c r="D31" s="129" t="s">
        <v>1</v>
      </c>
      <c r="E31" s="388"/>
      <c r="F31" s="389"/>
      <c r="G31" s="385"/>
      <c r="H31" s="130"/>
      <c r="I31" s="208">
        <f t="shared" si="6"/>
        <v>0</v>
      </c>
      <c r="J31" s="1429" t="s">
        <v>219</v>
      </c>
      <c r="K31" s="1344"/>
      <c r="L31" s="86"/>
      <c r="M31" s="386"/>
      <c r="N31" s="86"/>
      <c r="O31" s="123" t="s">
        <v>62</v>
      </c>
      <c r="P31" s="383">
        <f t="shared" si="5"/>
        <v>0</v>
      </c>
      <c r="Q31" s="1431"/>
      <c r="R31" s="1327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84"/>
      <c r="C32" s="1293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43"/>
      <c r="K32" s="1294"/>
      <c r="L32" s="86"/>
      <c r="M32" s="394"/>
      <c r="N32" s="86"/>
      <c r="O32" s="141"/>
      <c r="P32" s="395">
        <f>SUM(P12:P31)</f>
        <v>100</v>
      </c>
      <c r="Q32" s="1345"/>
      <c r="R32" s="1294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28" t="s">
        <v>203</v>
      </c>
      <c r="C36" s="1293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1" t="s">
        <v>223</v>
      </c>
      <c r="C37" s="1368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48" t="s">
        <v>227</v>
      </c>
      <c r="C38" s="1273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42" t="s">
        <v>229</v>
      </c>
      <c r="C39" s="1275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42" t="s">
        <v>231</v>
      </c>
      <c r="C40" s="1275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42" t="s">
        <v>233</v>
      </c>
      <c r="C41" s="1275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42" t="s">
        <v>235</v>
      </c>
      <c r="C42" s="1275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42" t="s">
        <v>237</v>
      </c>
      <c r="C43" s="1276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42" t="s">
        <v>239</v>
      </c>
      <c r="C44" s="1276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80" t="s">
        <v>241</v>
      </c>
      <c r="C45" s="1275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80" t="s">
        <v>243</v>
      </c>
      <c r="C46" s="1275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42" t="s">
        <v>245</v>
      </c>
      <c r="C47" s="1275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42" t="s">
        <v>247</v>
      </c>
      <c r="C48" s="1275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80" t="s">
        <v>249</v>
      </c>
      <c r="C49" s="1275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42" t="s">
        <v>251</v>
      </c>
      <c r="C50" s="1275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42" t="s">
        <v>255</v>
      </c>
      <c r="C51" s="1275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80" t="s">
        <v>259</v>
      </c>
      <c r="C52" s="1275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42" t="s">
        <v>263</v>
      </c>
      <c r="C53" s="1275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42" t="s">
        <v>265</v>
      </c>
      <c r="C54" s="1275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80" t="s">
        <v>268</v>
      </c>
      <c r="C55" s="1275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42" t="s">
        <v>270</v>
      </c>
      <c r="C56" s="1275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42" t="s">
        <v>274</v>
      </c>
      <c r="C57" s="1275"/>
      <c r="D57" s="376" t="s">
        <v>208</v>
      </c>
      <c r="E57" s="410" t="s">
        <v>209</v>
      </c>
      <c r="F57" s="375" t="s">
        <v>257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3"/>
      <c r="C58" s="1275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3"/>
      <c r="C59" s="1275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3"/>
      <c r="C60" s="1275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3"/>
      <c r="C61" s="1275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3"/>
      <c r="C62" s="1275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3"/>
      <c r="C63" s="1275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3"/>
      <c r="C64" s="1275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3"/>
      <c r="C65" s="1275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3"/>
      <c r="C66" s="1275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3"/>
      <c r="C67" s="1275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49" t="s">
        <v>279</v>
      </c>
      <c r="C71" s="1311"/>
      <c r="D71" s="1311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28" t="s">
        <v>280</v>
      </c>
      <c r="C72" s="1293"/>
      <c r="D72" s="1356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28" t="s">
        <v>122</v>
      </c>
      <c r="K72" s="1294"/>
      <c r="L72" s="17"/>
      <c r="M72" s="44" t="s">
        <v>123</v>
      </c>
      <c r="N72" s="17"/>
      <c r="O72" s="104" t="s">
        <v>124</v>
      </c>
      <c r="P72" s="107" t="s">
        <v>125</v>
      </c>
      <c r="Q72" s="1328" t="s">
        <v>78</v>
      </c>
      <c r="R72" s="129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57"/>
      <c r="C73" s="1368"/>
      <c r="D73" s="1358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30"/>
      <c r="K73" s="1344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33"/>
      <c r="R73" s="1330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61"/>
      <c r="C74" s="1275"/>
      <c r="D74" s="1276"/>
      <c r="E74" s="126"/>
      <c r="F74" s="191"/>
      <c r="G74" s="190"/>
      <c r="H74" s="126"/>
      <c r="I74" s="131">
        <f t="shared" si="16"/>
        <v>0</v>
      </c>
      <c r="J74" s="1430"/>
      <c r="K74" s="1344"/>
      <c r="L74" s="86"/>
      <c r="M74" s="386"/>
      <c r="N74" s="86"/>
      <c r="O74" s="123" t="s">
        <v>62</v>
      </c>
      <c r="P74" s="124">
        <f t="shared" si="17"/>
        <v>0</v>
      </c>
      <c r="Q74" s="1431"/>
      <c r="R74" s="1327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61"/>
      <c r="C75" s="1275"/>
      <c r="D75" s="1276"/>
      <c r="E75" s="126"/>
      <c r="F75" s="191"/>
      <c r="G75" s="190"/>
      <c r="H75" s="126"/>
      <c r="I75" s="131">
        <f t="shared" si="16"/>
        <v>0</v>
      </c>
      <c r="J75" s="1430"/>
      <c r="K75" s="1344"/>
      <c r="L75" s="86"/>
      <c r="M75" s="386"/>
      <c r="N75" s="86"/>
      <c r="O75" s="123" t="s">
        <v>62</v>
      </c>
      <c r="P75" s="124">
        <f t="shared" si="17"/>
        <v>0</v>
      </c>
      <c r="Q75" s="1431"/>
      <c r="R75" s="1327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61"/>
      <c r="C76" s="1275"/>
      <c r="D76" s="1276"/>
      <c r="E76" s="126"/>
      <c r="F76" s="191"/>
      <c r="G76" s="190"/>
      <c r="H76" s="126"/>
      <c r="I76" s="131">
        <f t="shared" si="16"/>
        <v>0</v>
      </c>
      <c r="J76" s="1430"/>
      <c r="K76" s="1344"/>
      <c r="L76" s="86"/>
      <c r="M76" s="386"/>
      <c r="N76" s="86"/>
      <c r="O76" s="123" t="s">
        <v>62</v>
      </c>
      <c r="P76" s="124">
        <f t="shared" si="17"/>
        <v>0</v>
      </c>
      <c r="Q76" s="1431"/>
      <c r="R76" s="1327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61"/>
      <c r="C77" s="1275"/>
      <c r="D77" s="1276"/>
      <c r="E77" s="126"/>
      <c r="F77" s="191"/>
      <c r="G77" s="190"/>
      <c r="H77" s="126"/>
      <c r="I77" s="131">
        <f t="shared" si="16"/>
        <v>0</v>
      </c>
      <c r="J77" s="1430"/>
      <c r="K77" s="1344"/>
      <c r="L77" s="86"/>
      <c r="M77" s="386"/>
      <c r="N77" s="86"/>
      <c r="O77" s="123" t="s">
        <v>62</v>
      </c>
      <c r="P77" s="124">
        <f t="shared" si="17"/>
        <v>0</v>
      </c>
      <c r="Q77" s="1431"/>
      <c r="R77" s="1327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61"/>
      <c r="C78" s="1275"/>
      <c r="D78" s="1276"/>
      <c r="E78" s="126"/>
      <c r="F78" s="191"/>
      <c r="G78" s="190"/>
      <c r="H78" s="126"/>
      <c r="I78" s="131">
        <f t="shared" si="16"/>
        <v>0</v>
      </c>
      <c r="J78" s="1430"/>
      <c r="K78" s="1344"/>
      <c r="L78" s="86"/>
      <c r="M78" s="386"/>
      <c r="N78" s="86"/>
      <c r="O78" s="123" t="s">
        <v>62</v>
      </c>
      <c r="P78" s="124">
        <f t="shared" si="17"/>
        <v>0</v>
      </c>
      <c r="Q78" s="1431"/>
      <c r="R78" s="1327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61"/>
      <c r="C79" s="1275"/>
      <c r="D79" s="1276"/>
      <c r="E79" s="126"/>
      <c r="F79" s="428"/>
      <c r="G79" s="190"/>
      <c r="H79" s="126"/>
      <c r="I79" s="131">
        <f t="shared" si="16"/>
        <v>0</v>
      </c>
      <c r="J79" s="1430"/>
      <c r="K79" s="1344"/>
      <c r="L79" s="86"/>
      <c r="M79" s="386"/>
      <c r="N79" s="86"/>
      <c r="O79" s="123" t="s">
        <v>62</v>
      </c>
      <c r="P79" s="124">
        <f t="shared" si="17"/>
        <v>0</v>
      </c>
      <c r="Q79" s="1431"/>
      <c r="R79" s="1327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3"/>
      <c r="C80" s="1275"/>
      <c r="D80" s="1276"/>
      <c r="E80" s="130"/>
      <c r="F80" s="429"/>
      <c r="G80" s="129"/>
      <c r="H80" s="130"/>
      <c r="I80" s="131">
        <f t="shared" si="16"/>
        <v>0</v>
      </c>
      <c r="J80" s="1429"/>
      <c r="K80" s="1344"/>
      <c r="L80" s="86"/>
      <c r="M80" s="386"/>
      <c r="N80" s="86"/>
      <c r="O80" s="123" t="s">
        <v>285</v>
      </c>
      <c r="P80" s="124">
        <f t="shared" si="17"/>
        <v>0</v>
      </c>
      <c r="Q80" s="1431"/>
      <c r="R80" s="1327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3"/>
      <c r="C81" s="1275"/>
      <c r="D81" s="1276"/>
      <c r="E81" s="130"/>
      <c r="F81" s="429"/>
      <c r="G81" s="129"/>
      <c r="H81" s="130"/>
      <c r="I81" s="131">
        <f t="shared" si="16"/>
        <v>0</v>
      </c>
      <c r="J81" s="1429"/>
      <c r="K81" s="1344"/>
      <c r="L81" s="86"/>
      <c r="M81" s="386"/>
      <c r="N81" s="86"/>
      <c r="O81" s="123" t="s">
        <v>285</v>
      </c>
      <c r="P81" s="124">
        <f t="shared" si="17"/>
        <v>0</v>
      </c>
      <c r="Q81" s="1431"/>
      <c r="R81" s="1327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3"/>
      <c r="C82" s="1275"/>
      <c r="D82" s="1276"/>
      <c r="E82" s="130"/>
      <c r="F82" s="429"/>
      <c r="G82" s="129"/>
      <c r="H82" s="130"/>
      <c r="I82" s="131">
        <f t="shared" si="16"/>
        <v>0</v>
      </c>
      <c r="J82" s="1429"/>
      <c r="K82" s="1344"/>
      <c r="L82" s="86"/>
      <c r="M82" s="386"/>
      <c r="N82" s="86"/>
      <c r="O82" s="169" t="s">
        <v>285</v>
      </c>
      <c r="P82" s="134">
        <f t="shared" si="17"/>
        <v>0</v>
      </c>
      <c r="Q82" s="1432"/>
      <c r="R82" s="1341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84"/>
      <c r="C83" s="1293"/>
      <c r="D83" s="1293"/>
      <c r="E83" s="430"/>
      <c r="F83" s="238"/>
      <c r="G83" s="193"/>
      <c r="H83" s="140" t="s">
        <v>126</v>
      </c>
      <c r="I83" s="194">
        <f>SUM(I73:I82)</f>
        <v>0</v>
      </c>
      <c r="J83" s="1345"/>
      <c r="K83" s="1294"/>
      <c r="L83" s="86"/>
      <c r="M83" s="394"/>
      <c r="N83" s="86"/>
      <c r="O83" s="141"/>
      <c r="P83" s="175">
        <f>SUM(P73:P82)</f>
        <v>0</v>
      </c>
      <c r="Q83" s="1345"/>
      <c r="R83" s="1294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28" t="s">
        <v>280</v>
      </c>
      <c r="C86" s="1293"/>
      <c r="D86" s="1356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57"/>
      <c r="C87" s="1368"/>
      <c r="D87" s="1358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61"/>
      <c r="C88" s="1275"/>
      <c r="D88" s="1276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61"/>
      <c r="C89" s="1275"/>
      <c r="D89" s="1276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61"/>
      <c r="C90" s="1275"/>
      <c r="D90" s="1276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61"/>
      <c r="C91" s="1275"/>
      <c r="D91" s="1276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61"/>
      <c r="C92" s="1275"/>
      <c r="D92" s="1276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61"/>
      <c r="C93" s="1275"/>
      <c r="D93" s="1276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3"/>
      <c r="C94" s="1275"/>
      <c r="D94" s="1276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3"/>
      <c r="C95" s="1275"/>
      <c r="D95" s="1276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44"/>
      <c r="C96" s="1375"/>
      <c r="D96" s="1376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84"/>
      <c r="C97" s="1293"/>
      <c r="D97" s="1293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28" t="s">
        <v>291</v>
      </c>
      <c r="C101" s="1293"/>
      <c r="D101" s="1356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45" t="s">
        <v>298</v>
      </c>
      <c r="C102" s="1370"/>
      <c r="D102" s="1371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45" t="s">
        <v>302</v>
      </c>
      <c r="C103" s="1370"/>
      <c r="D103" s="1371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45" t="s">
        <v>305</v>
      </c>
      <c r="C104" s="1370"/>
      <c r="D104" s="1371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45" t="s">
        <v>308</v>
      </c>
      <c r="C105" s="1370"/>
      <c r="D105" s="1371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45" t="s">
        <v>311</v>
      </c>
      <c r="C106" s="1370"/>
      <c r="D106" s="1371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61"/>
      <c r="C107" s="1275"/>
      <c r="D107" s="1276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61"/>
      <c r="C108" s="1275"/>
      <c r="D108" s="1276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3"/>
      <c r="C109" s="1275"/>
      <c r="D109" s="1276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3"/>
      <c r="C110" s="1275"/>
      <c r="D110" s="1276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3"/>
      <c r="C111" s="1275"/>
      <c r="D111" s="1276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3"/>
      <c r="C112" s="1275"/>
      <c r="D112" s="1276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3"/>
      <c r="C113" s="1275"/>
      <c r="D113" s="1276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3"/>
      <c r="C114" s="1275"/>
      <c r="D114" s="1276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3"/>
      <c r="C115" s="1275"/>
      <c r="D115" s="1276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44"/>
      <c r="C116" s="1375"/>
      <c r="D116" s="1376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84"/>
      <c r="C117" s="1293"/>
      <c r="D117" s="1293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295" t="s">
        <v>291</v>
      </c>
      <c r="C120" s="1293"/>
      <c r="D120" s="1294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46" t="s">
        <v>315</v>
      </c>
      <c r="C121" s="1273"/>
      <c r="D121" s="1416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95" t="s">
        <v>318</v>
      </c>
      <c r="C122" s="1370"/>
      <c r="D122" s="1371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95" t="s">
        <v>321</v>
      </c>
      <c r="C123" s="1370"/>
      <c r="D123" s="1371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95" t="s">
        <v>324</v>
      </c>
      <c r="C124" s="1370"/>
      <c r="D124" s="1371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45" t="s">
        <v>327</v>
      </c>
      <c r="C125" s="1370"/>
      <c r="D125" s="1371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95" t="s">
        <v>330</v>
      </c>
      <c r="C126" s="1370"/>
      <c r="D126" s="1371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95" t="s">
        <v>333</v>
      </c>
      <c r="C127" s="1370"/>
      <c r="D127" s="1371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95" t="s">
        <v>336</v>
      </c>
      <c r="C128" s="1370"/>
      <c r="D128" s="1371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95" t="s">
        <v>339</v>
      </c>
      <c r="C129" s="1370"/>
      <c r="D129" s="1371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95" t="s">
        <v>342</v>
      </c>
      <c r="C130" s="1370"/>
      <c r="D130" s="1371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95" t="s">
        <v>345</v>
      </c>
      <c r="C131" s="1370"/>
      <c r="D131" s="1371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46"/>
      <c r="C132" s="1273"/>
      <c r="D132" s="1416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61"/>
      <c r="C133" s="1275"/>
      <c r="D133" s="1276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61"/>
      <c r="C134" s="1275"/>
      <c r="D134" s="1276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47"/>
      <c r="C135" s="1375"/>
      <c r="D135" s="1376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84"/>
      <c r="C136" s="1293"/>
      <c r="D136" s="1293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48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14" t="str">
        <f>A1</f>
        <v>KRA II - RESEARCH, INNOVATION AND CREATIVE WORK</v>
      </c>
      <c r="N1" s="86"/>
      <c r="O1" s="1348" t="str">
        <f>A1</f>
        <v>KRA II - RESEARCH, INNOVATION AND CREATIVE WORK</v>
      </c>
      <c r="P1" s="1269"/>
      <c r="Q1" s="1269"/>
      <c r="R1" s="1269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35" t="str">
        <f>'Request Form'!B6</f>
        <v>LAST NAME:</v>
      </c>
      <c r="B3" s="1275"/>
      <c r="C3" s="1276"/>
      <c r="D3" s="1350" t="str">
        <f>Form1_A!E3</f>
        <v>MAALIW</v>
      </c>
      <c r="E3" s="1275"/>
      <c r="F3" s="1275"/>
      <c r="G3" s="1275"/>
      <c r="H3" s="1275"/>
      <c r="I3" s="1275"/>
      <c r="J3" s="1275"/>
      <c r="K3" s="1276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35" t="str">
        <f>'Request Form'!B7</f>
        <v>FIRST NAME, EXT.:</v>
      </c>
      <c r="B4" s="1275"/>
      <c r="C4" s="1276"/>
      <c r="D4" s="1350" t="str">
        <f>Form1_A!E4</f>
        <v>RENATO III</v>
      </c>
      <c r="E4" s="1275"/>
      <c r="F4" s="1275"/>
      <c r="G4" s="1275"/>
      <c r="H4" s="1275"/>
      <c r="I4" s="1275"/>
      <c r="J4" s="1275"/>
      <c r="K4" s="1276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35" t="str">
        <f>'Request Form'!B8</f>
        <v>MIDDLE NAME:</v>
      </c>
      <c r="B5" s="1275"/>
      <c r="C5" s="1276"/>
      <c r="D5" s="1350" t="str">
        <f>Form1_A!E5</f>
        <v>RACELIS</v>
      </c>
      <c r="E5" s="1275"/>
      <c r="F5" s="1275"/>
      <c r="G5" s="1275"/>
      <c r="H5" s="1275"/>
      <c r="I5" s="1275"/>
      <c r="J5" s="1275"/>
      <c r="K5" s="1276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51" t="s">
        <v>348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86"/>
      <c r="M7" s="85" t="str">
        <f>A7</f>
        <v>CRITERION B - INVENTIONS (MAX = 100 POINTS)</v>
      </c>
      <c r="N7" s="86"/>
      <c r="O7" s="1333" t="str">
        <f>A7</f>
        <v>CRITERION B - INVENTIONS (MAX = 100 POINTS)</v>
      </c>
      <c r="P7" s="1269"/>
      <c r="Q7" s="1269"/>
      <c r="R7" s="1269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52" t="s">
        <v>353</v>
      </c>
      <c r="B12" s="1293"/>
      <c r="C12" s="1293"/>
      <c r="D12" s="1293"/>
      <c r="E12" s="1293"/>
      <c r="F12" s="1293"/>
      <c r="G12" s="1293"/>
      <c r="H12" s="1293"/>
      <c r="I12" s="1293"/>
      <c r="J12" s="1293"/>
      <c r="K12" s="1294"/>
      <c r="L12" s="88"/>
      <c r="M12" s="85" t="str">
        <f>A12</f>
        <v>SOLE INVENTOR</v>
      </c>
      <c r="N12" s="88"/>
      <c r="O12" s="1468" t="str">
        <f>A12</f>
        <v>SOLE INVENTOR</v>
      </c>
      <c r="P12" s="1311"/>
      <c r="Q12" s="1311"/>
      <c r="R12" s="1311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62" t="s">
        <v>354</v>
      </c>
      <c r="C13" s="1293"/>
      <c r="D13" s="1356"/>
      <c r="E13" s="481" t="s">
        <v>355</v>
      </c>
      <c r="F13" s="480" t="s">
        <v>356</v>
      </c>
      <c r="G13" s="1462" t="s">
        <v>357</v>
      </c>
      <c r="H13" s="1356"/>
      <c r="I13" s="107" t="s">
        <v>121</v>
      </c>
      <c r="J13" s="1470" t="s">
        <v>122</v>
      </c>
      <c r="K13" s="1294"/>
      <c r="L13" s="13"/>
      <c r="M13" s="44" t="s">
        <v>123</v>
      </c>
      <c r="N13" s="13"/>
      <c r="O13" s="104" t="s">
        <v>124</v>
      </c>
      <c r="P13" s="107" t="s">
        <v>125</v>
      </c>
      <c r="Q13" s="1328" t="s">
        <v>78</v>
      </c>
      <c r="R13" s="1294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95"/>
      <c r="C14" s="1370"/>
      <c r="D14" s="1371"/>
      <c r="E14" s="112"/>
      <c r="F14" s="465" t="s">
        <v>1</v>
      </c>
      <c r="G14" s="1454"/>
      <c r="H14" s="1371"/>
      <c r="I14" s="208">
        <f t="shared" ref="I14:I28" si="4">IF(ISBLANK(B14),0,0+IF(ISBLANK(E14),0,0+IF(ISBLANK(G14),0,0+IF(F14="Accepted",10)+IF(F14="Published",20)+IF(F14="Granted",80))))</f>
        <v>0</v>
      </c>
      <c r="J14" s="1469"/>
      <c r="K14" s="1360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29"/>
      <c r="R14" s="1330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61"/>
      <c r="C15" s="1275"/>
      <c r="D15" s="1276"/>
      <c r="E15" s="126"/>
      <c r="F15" s="465" t="s">
        <v>1</v>
      </c>
      <c r="G15" s="1471"/>
      <c r="H15" s="1276"/>
      <c r="I15" s="208">
        <f t="shared" si="4"/>
        <v>0</v>
      </c>
      <c r="J15" s="1455"/>
      <c r="K15" s="1344"/>
      <c r="L15" s="86"/>
      <c r="M15" s="483"/>
      <c r="N15" s="86"/>
      <c r="O15" s="123" t="s">
        <v>62</v>
      </c>
      <c r="P15" s="124">
        <f t="shared" si="5"/>
        <v>0</v>
      </c>
      <c r="Q15" s="1326"/>
      <c r="R15" s="1327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61"/>
      <c r="C16" s="1275"/>
      <c r="D16" s="1276"/>
      <c r="E16" s="126"/>
      <c r="F16" s="465" t="s">
        <v>1</v>
      </c>
      <c r="G16" s="1471"/>
      <c r="H16" s="1276"/>
      <c r="I16" s="208">
        <f t="shared" si="4"/>
        <v>0</v>
      </c>
      <c r="J16" s="1455"/>
      <c r="K16" s="1344"/>
      <c r="L16" s="86"/>
      <c r="M16" s="483"/>
      <c r="N16" s="86"/>
      <c r="O16" s="123" t="s">
        <v>62</v>
      </c>
      <c r="P16" s="124">
        <f t="shared" si="5"/>
        <v>0</v>
      </c>
      <c r="Q16" s="1326"/>
      <c r="R16" s="1327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61"/>
      <c r="C17" s="1275"/>
      <c r="D17" s="1276"/>
      <c r="E17" s="126"/>
      <c r="F17" s="465" t="s">
        <v>1</v>
      </c>
      <c r="G17" s="1471"/>
      <c r="H17" s="1276"/>
      <c r="I17" s="208">
        <f t="shared" si="4"/>
        <v>0</v>
      </c>
      <c r="J17" s="1455"/>
      <c r="K17" s="1344"/>
      <c r="L17" s="86"/>
      <c r="M17" s="483"/>
      <c r="N17" s="86"/>
      <c r="O17" s="123" t="s">
        <v>62</v>
      </c>
      <c r="P17" s="124">
        <f t="shared" si="5"/>
        <v>0</v>
      </c>
      <c r="Q17" s="1326"/>
      <c r="R17" s="1327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61"/>
      <c r="C18" s="1275"/>
      <c r="D18" s="1276"/>
      <c r="E18" s="126"/>
      <c r="F18" s="465" t="s">
        <v>1</v>
      </c>
      <c r="G18" s="1471"/>
      <c r="H18" s="1276"/>
      <c r="I18" s="208">
        <f t="shared" si="4"/>
        <v>0</v>
      </c>
      <c r="J18" s="1455"/>
      <c r="K18" s="1344"/>
      <c r="L18" s="86"/>
      <c r="M18" s="483"/>
      <c r="N18" s="86"/>
      <c r="O18" s="123" t="s">
        <v>62</v>
      </c>
      <c r="P18" s="124">
        <f t="shared" si="5"/>
        <v>0</v>
      </c>
      <c r="Q18" s="1326"/>
      <c r="R18" s="1327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61"/>
      <c r="C19" s="1275"/>
      <c r="D19" s="1276"/>
      <c r="E19" s="126"/>
      <c r="F19" s="465" t="s">
        <v>1</v>
      </c>
      <c r="G19" s="1471"/>
      <c r="H19" s="1276"/>
      <c r="I19" s="208">
        <f t="shared" si="4"/>
        <v>0</v>
      </c>
      <c r="J19" s="1430"/>
      <c r="K19" s="1344"/>
      <c r="L19" s="86"/>
      <c r="M19" s="483"/>
      <c r="N19" s="86"/>
      <c r="O19" s="123" t="s">
        <v>62</v>
      </c>
      <c r="P19" s="124">
        <f t="shared" si="5"/>
        <v>0</v>
      </c>
      <c r="Q19" s="1326"/>
      <c r="R19" s="1327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61"/>
      <c r="C20" s="1275"/>
      <c r="D20" s="1276"/>
      <c r="E20" s="126"/>
      <c r="F20" s="465" t="s">
        <v>1</v>
      </c>
      <c r="G20" s="1471"/>
      <c r="H20" s="1276"/>
      <c r="I20" s="208">
        <f t="shared" si="4"/>
        <v>0</v>
      </c>
      <c r="J20" s="1430"/>
      <c r="K20" s="1344"/>
      <c r="L20" s="86"/>
      <c r="M20" s="483"/>
      <c r="N20" s="86"/>
      <c r="O20" s="123" t="s">
        <v>62</v>
      </c>
      <c r="P20" s="124">
        <f t="shared" si="5"/>
        <v>0</v>
      </c>
      <c r="Q20" s="1326"/>
      <c r="R20" s="1327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3"/>
      <c r="C21" s="1275"/>
      <c r="D21" s="1276"/>
      <c r="E21" s="130"/>
      <c r="F21" s="485" t="s">
        <v>1</v>
      </c>
      <c r="G21" s="1473"/>
      <c r="H21" s="1276"/>
      <c r="I21" s="208">
        <f t="shared" si="4"/>
        <v>0</v>
      </c>
      <c r="J21" s="1457"/>
      <c r="K21" s="1344"/>
      <c r="L21" s="86"/>
      <c r="M21" s="483"/>
      <c r="N21" s="86"/>
      <c r="O21" s="123" t="s">
        <v>62</v>
      </c>
      <c r="P21" s="124">
        <f t="shared" si="5"/>
        <v>0</v>
      </c>
      <c r="Q21" s="1326"/>
      <c r="R21" s="1327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63"/>
      <c r="C22" s="1275"/>
      <c r="D22" s="1276"/>
      <c r="E22" s="130"/>
      <c r="F22" s="485" t="s">
        <v>1</v>
      </c>
      <c r="G22" s="1473"/>
      <c r="H22" s="1276"/>
      <c r="I22" s="208">
        <f t="shared" si="4"/>
        <v>0</v>
      </c>
      <c r="J22" s="1429"/>
      <c r="K22" s="1344"/>
      <c r="L22" s="86"/>
      <c r="M22" s="483"/>
      <c r="N22" s="86"/>
      <c r="O22" s="123" t="s">
        <v>62</v>
      </c>
      <c r="P22" s="124">
        <f t="shared" si="5"/>
        <v>0</v>
      </c>
      <c r="Q22" s="1326"/>
      <c r="R22" s="1327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3"/>
      <c r="C23" s="1275"/>
      <c r="D23" s="1276"/>
      <c r="E23" s="130"/>
      <c r="F23" s="485" t="s">
        <v>1</v>
      </c>
      <c r="G23" s="1473"/>
      <c r="H23" s="1276"/>
      <c r="I23" s="208">
        <f t="shared" si="4"/>
        <v>0</v>
      </c>
      <c r="J23" s="1429"/>
      <c r="K23" s="1344"/>
      <c r="L23" s="86"/>
      <c r="M23" s="483"/>
      <c r="N23" s="86"/>
      <c r="O23" s="123" t="s">
        <v>62</v>
      </c>
      <c r="P23" s="124">
        <f t="shared" si="5"/>
        <v>0</v>
      </c>
      <c r="Q23" s="1326"/>
      <c r="R23" s="1327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3"/>
      <c r="C24" s="1275"/>
      <c r="D24" s="1276"/>
      <c r="E24" s="130"/>
      <c r="F24" s="485" t="s">
        <v>1</v>
      </c>
      <c r="G24" s="1473"/>
      <c r="H24" s="1276"/>
      <c r="I24" s="208">
        <f t="shared" si="4"/>
        <v>0</v>
      </c>
      <c r="J24" s="1429"/>
      <c r="K24" s="1344"/>
      <c r="L24" s="86"/>
      <c r="M24" s="483"/>
      <c r="N24" s="86"/>
      <c r="O24" s="123" t="s">
        <v>62</v>
      </c>
      <c r="P24" s="124">
        <f t="shared" si="5"/>
        <v>0</v>
      </c>
      <c r="Q24" s="1326"/>
      <c r="R24" s="1327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3"/>
      <c r="C25" s="1275"/>
      <c r="D25" s="1276"/>
      <c r="E25" s="130"/>
      <c r="F25" s="485" t="s">
        <v>1</v>
      </c>
      <c r="G25" s="1473"/>
      <c r="H25" s="1276"/>
      <c r="I25" s="208">
        <f t="shared" si="4"/>
        <v>0</v>
      </c>
      <c r="J25" s="1457"/>
      <c r="K25" s="1344"/>
      <c r="L25" s="86"/>
      <c r="M25" s="483"/>
      <c r="N25" s="86"/>
      <c r="O25" s="123" t="s">
        <v>62</v>
      </c>
      <c r="P25" s="124">
        <f t="shared" si="5"/>
        <v>0</v>
      </c>
      <c r="Q25" s="1326"/>
      <c r="R25" s="1327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63"/>
      <c r="C26" s="1275"/>
      <c r="D26" s="1276"/>
      <c r="E26" s="130"/>
      <c r="F26" s="485" t="s">
        <v>1</v>
      </c>
      <c r="G26" s="1473"/>
      <c r="H26" s="1276"/>
      <c r="I26" s="208">
        <f t="shared" si="4"/>
        <v>0</v>
      </c>
      <c r="J26" s="1429"/>
      <c r="K26" s="1344"/>
      <c r="L26" s="86"/>
      <c r="M26" s="483"/>
      <c r="N26" s="86"/>
      <c r="O26" s="123" t="s">
        <v>62</v>
      </c>
      <c r="P26" s="124">
        <f t="shared" si="5"/>
        <v>0</v>
      </c>
      <c r="Q26" s="1326"/>
      <c r="R26" s="1327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3"/>
      <c r="C27" s="1275"/>
      <c r="D27" s="1276"/>
      <c r="E27" s="130"/>
      <c r="F27" s="485" t="s">
        <v>1</v>
      </c>
      <c r="G27" s="1473"/>
      <c r="H27" s="1276"/>
      <c r="I27" s="208">
        <f t="shared" si="4"/>
        <v>0</v>
      </c>
      <c r="J27" s="1429"/>
      <c r="K27" s="1344"/>
      <c r="L27" s="86"/>
      <c r="M27" s="483"/>
      <c r="N27" s="86"/>
      <c r="O27" s="123" t="s">
        <v>62</v>
      </c>
      <c r="P27" s="124">
        <f t="shared" si="5"/>
        <v>0</v>
      </c>
      <c r="Q27" s="1326"/>
      <c r="R27" s="1327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3"/>
      <c r="C28" s="1275"/>
      <c r="D28" s="1276"/>
      <c r="E28" s="130"/>
      <c r="F28" s="485" t="s">
        <v>1</v>
      </c>
      <c r="G28" s="1473"/>
      <c r="H28" s="1276"/>
      <c r="I28" s="208">
        <f t="shared" si="4"/>
        <v>0</v>
      </c>
      <c r="J28" s="1429"/>
      <c r="K28" s="1344"/>
      <c r="L28" s="86"/>
      <c r="M28" s="483"/>
      <c r="N28" s="86"/>
      <c r="O28" s="169" t="s">
        <v>62</v>
      </c>
      <c r="P28" s="124">
        <f t="shared" si="5"/>
        <v>0</v>
      </c>
      <c r="Q28" s="1326"/>
      <c r="R28" s="1327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84"/>
      <c r="C29" s="1293"/>
      <c r="D29" s="1356"/>
      <c r="E29" s="136"/>
      <c r="F29" s="136"/>
      <c r="G29" s="1345" t="s">
        <v>126</v>
      </c>
      <c r="H29" s="1356"/>
      <c r="I29" s="194">
        <f>SUM(I14:I28)</f>
        <v>0</v>
      </c>
      <c r="J29" s="1474"/>
      <c r="K29" s="1294"/>
      <c r="L29" s="86"/>
      <c r="M29" s="487"/>
      <c r="N29" s="86"/>
      <c r="O29" s="141"/>
      <c r="P29" s="175">
        <f>SUM(P14:P28)</f>
        <v>0</v>
      </c>
      <c r="Q29" s="1472"/>
      <c r="R29" s="1294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52" t="s">
        <v>361</v>
      </c>
      <c r="B31" s="1293"/>
      <c r="C31" s="1293"/>
      <c r="D31" s="1293"/>
      <c r="E31" s="1293"/>
      <c r="F31" s="1293"/>
      <c r="G31" s="1293"/>
      <c r="H31" s="1293"/>
      <c r="I31" s="1293"/>
      <c r="J31" s="1293"/>
      <c r="K31" s="1294"/>
      <c r="L31" s="86"/>
      <c r="M31" s="85" t="str">
        <f>A31</f>
        <v>WITH MULTIPLE INVENTORS</v>
      </c>
      <c r="N31" s="86"/>
      <c r="O31" s="1449" t="str">
        <f>A31</f>
        <v>WITH MULTIPLE INVENTORS</v>
      </c>
      <c r="P31" s="1311"/>
      <c r="Q31" s="1311"/>
      <c r="R31" s="1311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28" t="s">
        <v>354</v>
      </c>
      <c r="C32" s="1293"/>
      <c r="D32" s="1356"/>
      <c r="E32" s="206" t="s">
        <v>362</v>
      </c>
      <c r="F32" s="105" t="s">
        <v>356</v>
      </c>
      <c r="G32" s="1328" t="s">
        <v>363</v>
      </c>
      <c r="H32" s="1356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57"/>
      <c r="C33" s="1368"/>
      <c r="D33" s="1358"/>
      <c r="E33" s="113"/>
      <c r="F33" s="465" t="s">
        <v>1</v>
      </c>
      <c r="G33" s="1454"/>
      <c r="H33" s="1371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61"/>
      <c r="C34" s="1275"/>
      <c r="D34" s="1276"/>
      <c r="E34" s="126"/>
      <c r="F34" s="465" t="s">
        <v>1</v>
      </c>
      <c r="G34" s="1471"/>
      <c r="H34" s="1276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61"/>
      <c r="C35" s="1275"/>
      <c r="D35" s="1276"/>
      <c r="E35" s="126"/>
      <c r="F35" s="465" t="s">
        <v>1</v>
      </c>
      <c r="G35" s="1471"/>
      <c r="H35" s="1276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61"/>
      <c r="C36" s="1275"/>
      <c r="D36" s="1276"/>
      <c r="E36" s="126"/>
      <c r="F36" s="465" t="s">
        <v>1</v>
      </c>
      <c r="G36" s="1471"/>
      <c r="H36" s="1276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61"/>
      <c r="C37" s="1275"/>
      <c r="D37" s="1276"/>
      <c r="E37" s="126"/>
      <c r="F37" s="465" t="s">
        <v>1</v>
      </c>
      <c r="G37" s="1471"/>
      <c r="H37" s="1276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61"/>
      <c r="C38" s="1275"/>
      <c r="D38" s="1276"/>
      <c r="E38" s="126"/>
      <c r="F38" s="465" t="s">
        <v>1</v>
      </c>
      <c r="G38" s="1471"/>
      <c r="H38" s="1276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61"/>
      <c r="C39" s="1275"/>
      <c r="D39" s="1276"/>
      <c r="E39" s="126"/>
      <c r="F39" s="465" t="s">
        <v>1</v>
      </c>
      <c r="G39" s="1471"/>
      <c r="H39" s="1276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61"/>
      <c r="C40" s="1275"/>
      <c r="D40" s="1276"/>
      <c r="E40" s="126"/>
      <c r="F40" s="465" t="s">
        <v>1</v>
      </c>
      <c r="G40" s="1471"/>
      <c r="H40" s="1276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3"/>
      <c r="C41" s="1275"/>
      <c r="D41" s="1276"/>
      <c r="E41" s="490"/>
      <c r="F41" s="485" t="s">
        <v>1</v>
      </c>
      <c r="G41" s="1473"/>
      <c r="H41" s="1276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3"/>
      <c r="C42" s="1275"/>
      <c r="D42" s="1276"/>
      <c r="E42" s="490"/>
      <c r="F42" s="485" t="s">
        <v>1</v>
      </c>
      <c r="G42" s="1473"/>
      <c r="H42" s="1276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3"/>
      <c r="C43" s="1275"/>
      <c r="D43" s="1276"/>
      <c r="E43" s="490"/>
      <c r="F43" s="485" t="s">
        <v>1</v>
      </c>
      <c r="G43" s="1473"/>
      <c r="H43" s="1276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3"/>
      <c r="C44" s="1275"/>
      <c r="D44" s="1276"/>
      <c r="E44" s="490"/>
      <c r="F44" s="485" t="s">
        <v>1</v>
      </c>
      <c r="G44" s="1473"/>
      <c r="H44" s="1276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3"/>
      <c r="C45" s="1275"/>
      <c r="D45" s="1276"/>
      <c r="E45" s="490"/>
      <c r="F45" s="485" t="s">
        <v>1</v>
      </c>
      <c r="G45" s="1473"/>
      <c r="H45" s="1276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3"/>
      <c r="C46" s="1275"/>
      <c r="D46" s="1276"/>
      <c r="E46" s="490"/>
      <c r="F46" s="485" t="s">
        <v>1</v>
      </c>
      <c r="G46" s="1473"/>
      <c r="H46" s="1276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3"/>
      <c r="C47" s="1275"/>
      <c r="D47" s="1276"/>
      <c r="E47" s="490"/>
      <c r="F47" s="485" t="s">
        <v>1</v>
      </c>
      <c r="G47" s="1473"/>
      <c r="H47" s="1276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84"/>
      <c r="H48" s="1356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51"/>
      <c r="H50" s="1293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52" t="s">
        <v>353</v>
      </c>
      <c r="B51" s="1293"/>
      <c r="C51" s="1293"/>
      <c r="D51" s="1293"/>
      <c r="E51" s="1293"/>
      <c r="F51" s="1293"/>
      <c r="G51" s="1293"/>
      <c r="H51" s="1293"/>
      <c r="I51" s="1293"/>
      <c r="J51" s="1293"/>
      <c r="K51" s="1294"/>
      <c r="L51" s="88"/>
      <c r="M51" s="85" t="str">
        <f>A51</f>
        <v>SOLE INVENTOR</v>
      </c>
      <c r="N51" s="88"/>
      <c r="O51" s="1449" t="str">
        <f>A51</f>
        <v>SOLE INVENTOR</v>
      </c>
      <c r="P51" s="1311"/>
      <c r="Q51" s="1311"/>
      <c r="R51" s="1311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28" t="s">
        <v>367</v>
      </c>
      <c r="C52" s="1293"/>
      <c r="D52" s="1356"/>
      <c r="E52" s="105" t="s">
        <v>368</v>
      </c>
      <c r="F52" s="105" t="s">
        <v>369</v>
      </c>
      <c r="G52" s="1328" t="s">
        <v>370</v>
      </c>
      <c r="H52" s="1356"/>
      <c r="I52" s="107" t="s">
        <v>121</v>
      </c>
      <c r="J52" s="1328" t="s">
        <v>122</v>
      </c>
      <c r="K52" s="1294"/>
      <c r="L52" s="13"/>
      <c r="M52" s="44" t="s">
        <v>123</v>
      </c>
      <c r="N52" s="13"/>
      <c r="O52" s="104" t="s">
        <v>124</v>
      </c>
      <c r="P52" s="107" t="s">
        <v>125</v>
      </c>
      <c r="Q52" s="1328" t="s">
        <v>78</v>
      </c>
      <c r="R52" s="129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95"/>
      <c r="C53" s="1370"/>
      <c r="D53" s="1371"/>
      <c r="E53" s="495" t="s">
        <v>1</v>
      </c>
      <c r="F53" s="495"/>
      <c r="G53" s="1454"/>
      <c r="H53" s="1371"/>
      <c r="I53" s="208">
        <f t="shared" ref="I53:I67" si="9">IF(ISBLANK(B53),0,0+IF(ISBLANK(F53),0,0+IF(ISBLANK(G53),0,0+IF(E53="Utility Model",10,0+IF(E53="Industrial Design",5,0)))))</f>
        <v>0</v>
      </c>
      <c r="J53" s="1475"/>
      <c r="K53" s="1360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26"/>
      <c r="R53" s="1327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61"/>
      <c r="C54" s="1275"/>
      <c r="D54" s="1276"/>
      <c r="E54" s="438" t="s">
        <v>1</v>
      </c>
      <c r="F54" s="438"/>
      <c r="G54" s="1454"/>
      <c r="H54" s="1371"/>
      <c r="I54" s="208">
        <f t="shared" si="9"/>
        <v>0</v>
      </c>
      <c r="J54" s="1430"/>
      <c r="K54" s="1344"/>
      <c r="L54" s="86"/>
      <c r="M54" s="483"/>
      <c r="N54" s="86"/>
      <c r="O54" s="123" t="s">
        <v>62</v>
      </c>
      <c r="P54" s="124">
        <f t="shared" si="10"/>
        <v>0</v>
      </c>
      <c r="Q54" s="1326"/>
      <c r="R54" s="1327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61"/>
      <c r="C55" s="1275"/>
      <c r="D55" s="1276"/>
      <c r="E55" s="438" t="s">
        <v>1</v>
      </c>
      <c r="F55" s="438"/>
      <c r="G55" s="1454"/>
      <c r="H55" s="1371"/>
      <c r="I55" s="208">
        <f t="shared" si="9"/>
        <v>0</v>
      </c>
      <c r="J55" s="1430"/>
      <c r="K55" s="1344"/>
      <c r="L55" s="86"/>
      <c r="M55" s="483"/>
      <c r="N55" s="86"/>
      <c r="O55" s="123" t="s">
        <v>62</v>
      </c>
      <c r="P55" s="124">
        <f t="shared" si="10"/>
        <v>0</v>
      </c>
      <c r="Q55" s="1326"/>
      <c r="R55" s="1327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61"/>
      <c r="C56" s="1275"/>
      <c r="D56" s="1276"/>
      <c r="E56" s="438" t="s">
        <v>1</v>
      </c>
      <c r="F56" s="438"/>
      <c r="G56" s="1454"/>
      <c r="H56" s="1371"/>
      <c r="I56" s="208">
        <f t="shared" si="9"/>
        <v>0</v>
      </c>
      <c r="J56" s="1430"/>
      <c r="K56" s="1344"/>
      <c r="L56" s="86"/>
      <c r="M56" s="483"/>
      <c r="N56" s="86"/>
      <c r="O56" s="123" t="s">
        <v>62</v>
      </c>
      <c r="P56" s="124">
        <f t="shared" si="10"/>
        <v>0</v>
      </c>
      <c r="Q56" s="1326"/>
      <c r="R56" s="1327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63"/>
      <c r="C57" s="1275"/>
      <c r="D57" s="1276"/>
      <c r="E57" s="496" t="s">
        <v>1</v>
      </c>
      <c r="F57" s="496"/>
      <c r="G57" s="1450"/>
      <c r="H57" s="1371"/>
      <c r="I57" s="208">
        <f t="shared" si="9"/>
        <v>0</v>
      </c>
      <c r="J57" s="1429"/>
      <c r="K57" s="1344"/>
      <c r="L57" s="86"/>
      <c r="M57" s="483"/>
      <c r="N57" s="86"/>
      <c r="O57" s="123" t="s">
        <v>62</v>
      </c>
      <c r="P57" s="124">
        <f t="shared" si="10"/>
        <v>0</v>
      </c>
      <c r="Q57" s="1326"/>
      <c r="R57" s="1327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63"/>
      <c r="C58" s="1275"/>
      <c r="D58" s="1276"/>
      <c r="E58" s="496" t="s">
        <v>1</v>
      </c>
      <c r="F58" s="496"/>
      <c r="G58" s="1450"/>
      <c r="H58" s="1371"/>
      <c r="I58" s="208">
        <f t="shared" si="9"/>
        <v>0</v>
      </c>
      <c r="J58" s="1429"/>
      <c r="K58" s="1344"/>
      <c r="L58" s="86"/>
      <c r="M58" s="483"/>
      <c r="N58" s="86"/>
      <c r="O58" s="123" t="s">
        <v>62</v>
      </c>
      <c r="P58" s="124">
        <f t="shared" si="10"/>
        <v>0</v>
      </c>
      <c r="Q58" s="1326"/>
      <c r="R58" s="1327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63"/>
      <c r="C59" s="1275"/>
      <c r="D59" s="1276"/>
      <c r="E59" s="496" t="s">
        <v>1</v>
      </c>
      <c r="F59" s="496"/>
      <c r="G59" s="1450"/>
      <c r="H59" s="1371"/>
      <c r="I59" s="208">
        <f t="shared" si="9"/>
        <v>0</v>
      </c>
      <c r="J59" s="1429"/>
      <c r="K59" s="1344"/>
      <c r="L59" s="86"/>
      <c r="M59" s="483"/>
      <c r="N59" s="86"/>
      <c r="O59" s="123" t="s">
        <v>62</v>
      </c>
      <c r="P59" s="124">
        <f t="shared" si="10"/>
        <v>0</v>
      </c>
      <c r="Q59" s="1326"/>
      <c r="R59" s="1327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3"/>
      <c r="C60" s="1275"/>
      <c r="D60" s="1276"/>
      <c r="E60" s="496" t="s">
        <v>1</v>
      </c>
      <c r="F60" s="496"/>
      <c r="G60" s="1450"/>
      <c r="H60" s="1371"/>
      <c r="I60" s="208">
        <f t="shared" si="9"/>
        <v>0</v>
      </c>
      <c r="J60" s="1429"/>
      <c r="K60" s="1344"/>
      <c r="L60" s="86"/>
      <c r="M60" s="483"/>
      <c r="N60" s="86"/>
      <c r="O60" s="123" t="s">
        <v>62</v>
      </c>
      <c r="P60" s="124">
        <f t="shared" si="10"/>
        <v>0</v>
      </c>
      <c r="Q60" s="1326"/>
      <c r="R60" s="1327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3"/>
      <c r="C61" s="1275"/>
      <c r="D61" s="1276"/>
      <c r="E61" s="496" t="s">
        <v>1</v>
      </c>
      <c r="F61" s="496"/>
      <c r="G61" s="1450"/>
      <c r="H61" s="1371"/>
      <c r="I61" s="208">
        <f t="shared" si="9"/>
        <v>0</v>
      </c>
      <c r="J61" s="1429"/>
      <c r="K61" s="1344"/>
      <c r="L61" s="86"/>
      <c r="M61" s="483"/>
      <c r="N61" s="86"/>
      <c r="O61" s="123" t="s">
        <v>62</v>
      </c>
      <c r="P61" s="124">
        <f t="shared" si="10"/>
        <v>0</v>
      </c>
      <c r="Q61" s="1326"/>
      <c r="R61" s="1327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3"/>
      <c r="C62" s="1275"/>
      <c r="D62" s="1276"/>
      <c r="E62" s="496" t="s">
        <v>1</v>
      </c>
      <c r="F62" s="496"/>
      <c r="G62" s="1450"/>
      <c r="H62" s="1371"/>
      <c r="I62" s="208">
        <f t="shared" si="9"/>
        <v>0</v>
      </c>
      <c r="J62" s="1429"/>
      <c r="K62" s="1344"/>
      <c r="L62" s="86"/>
      <c r="M62" s="483"/>
      <c r="N62" s="86"/>
      <c r="O62" s="123" t="s">
        <v>62</v>
      </c>
      <c r="P62" s="124">
        <f t="shared" si="10"/>
        <v>0</v>
      </c>
      <c r="Q62" s="1326"/>
      <c r="R62" s="1327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3"/>
      <c r="C63" s="1275"/>
      <c r="D63" s="1276"/>
      <c r="E63" s="496" t="s">
        <v>1</v>
      </c>
      <c r="F63" s="496"/>
      <c r="G63" s="1450"/>
      <c r="H63" s="1371"/>
      <c r="I63" s="208">
        <f t="shared" si="9"/>
        <v>0</v>
      </c>
      <c r="J63" s="1429"/>
      <c r="K63" s="1344"/>
      <c r="L63" s="86"/>
      <c r="M63" s="483"/>
      <c r="N63" s="86"/>
      <c r="O63" s="123" t="s">
        <v>62</v>
      </c>
      <c r="P63" s="124">
        <f t="shared" si="10"/>
        <v>0</v>
      </c>
      <c r="Q63" s="1326"/>
      <c r="R63" s="1327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3"/>
      <c r="C64" s="1275"/>
      <c r="D64" s="1276"/>
      <c r="E64" s="496" t="s">
        <v>1</v>
      </c>
      <c r="F64" s="496"/>
      <c r="G64" s="1450"/>
      <c r="H64" s="1371"/>
      <c r="I64" s="208">
        <f t="shared" si="9"/>
        <v>0</v>
      </c>
      <c r="J64" s="1429"/>
      <c r="K64" s="1344"/>
      <c r="L64" s="86"/>
      <c r="M64" s="483"/>
      <c r="N64" s="86"/>
      <c r="O64" s="123" t="s">
        <v>62</v>
      </c>
      <c r="P64" s="124">
        <f t="shared" si="10"/>
        <v>0</v>
      </c>
      <c r="Q64" s="1326"/>
      <c r="R64" s="1327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3"/>
      <c r="C65" s="1275"/>
      <c r="D65" s="1276"/>
      <c r="E65" s="496" t="s">
        <v>1</v>
      </c>
      <c r="F65" s="496"/>
      <c r="G65" s="1450"/>
      <c r="H65" s="1371"/>
      <c r="I65" s="208">
        <f t="shared" si="9"/>
        <v>0</v>
      </c>
      <c r="J65" s="1429"/>
      <c r="K65" s="1344"/>
      <c r="L65" s="86"/>
      <c r="M65" s="483"/>
      <c r="N65" s="86"/>
      <c r="O65" s="123" t="s">
        <v>62</v>
      </c>
      <c r="P65" s="124">
        <f t="shared" si="10"/>
        <v>0</v>
      </c>
      <c r="Q65" s="1326"/>
      <c r="R65" s="1327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3"/>
      <c r="C66" s="1275"/>
      <c r="D66" s="1276"/>
      <c r="E66" s="496" t="s">
        <v>1</v>
      </c>
      <c r="F66" s="496"/>
      <c r="G66" s="1450"/>
      <c r="H66" s="1371"/>
      <c r="I66" s="208">
        <f t="shared" si="9"/>
        <v>0</v>
      </c>
      <c r="J66" s="1429"/>
      <c r="K66" s="1344"/>
      <c r="L66" s="86"/>
      <c r="M66" s="483"/>
      <c r="N66" s="86"/>
      <c r="O66" s="123" t="s">
        <v>62</v>
      </c>
      <c r="P66" s="124">
        <f t="shared" si="10"/>
        <v>0</v>
      </c>
      <c r="Q66" s="1326"/>
      <c r="R66" s="1327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3"/>
      <c r="C67" s="1275"/>
      <c r="D67" s="1276"/>
      <c r="E67" s="496" t="s">
        <v>1</v>
      </c>
      <c r="F67" s="497"/>
      <c r="G67" s="1450"/>
      <c r="H67" s="1371"/>
      <c r="I67" s="208">
        <f t="shared" si="9"/>
        <v>0</v>
      </c>
      <c r="J67" s="1476"/>
      <c r="K67" s="1477"/>
      <c r="L67" s="86"/>
      <c r="M67" s="483"/>
      <c r="N67" s="86"/>
      <c r="O67" s="169" t="s">
        <v>62</v>
      </c>
      <c r="P67" s="134">
        <f t="shared" si="10"/>
        <v>0</v>
      </c>
      <c r="Q67" s="1326"/>
      <c r="R67" s="1327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84"/>
      <c r="F68" s="1356"/>
      <c r="G68" s="1345" t="s">
        <v>126</v>
      </c>
      <c r="H68" s="1356"/>
      <c r="I68" s="194">
        <f>SUM(I53:I67)</f>
        <v>0</v>
      </c>
      <c r="J68" s="1474"/>
      <c r="K68" s="1294"/>
      <c r="L68" s="86"/>
      <c r="M68" s="487"/>
      <c r="N68" s="86"/>
      <c r="O68" s="141"/>
      <c r="P68" s="175">
        <f>SUM(P53:P67)</f>
        <v>0</v>
      </c>
      <c r="Q68" s="1342"/>
      <c r="R68" s="1294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52" t="s">
        <v>361</v>
      </c>
      <c r="B70" s="1293"/>
      <c r="C70" s="1293"/>
      <c r="D70" s="1293"/>
      <c r="E70" s="1293"/>
      <c r="F70" s="1293"/>
      <c r="G70" s="1293"/>
      <c r="H70" s="1293"/>
      <c r="I70" s="1293"/>
      <c r="J70" s="1293"/>
      <c r="K70" s="1294"/>
      <c r="L70" s="86"/>
      <c r="M70" s="85" t="str">
        <f>A70</f>
        <v>WITH MULTIPLE INVENTORS</v>
      </c>
      <c r="N70" s="86"/>
      <c r="O70" s="1449" t="str">
        <f>A70</f>
        <v>WITH MULTIPLE INVENTORS</v>
      </c>
      <c r="P70" s="1311"/>
      <c r="Q70" s="1311"/>
      <c r="R70" s="1311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28" t="s">
        <v>367</v>
      </c>
      <c r="C71" s="1293"/>
      <c r="D71" s="1356"/>
      <c r="E71" s="105" t="s">
        <v>368</v>
      </c>
      <c r="F71" s="105" t="s">
        <v>369</v>
      </c>
      <c r="G71" s="1328" t="s">
        <v>370</v>
      </c>
      <c r="H71" s="1356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95"/>
      <c r="C72" s="1370"/>
      <c r="D72" s="1371"/>
      <c r="E72" s="499" t="s">
        <v>1</v>
      </c>
      <c r="F72" s="495"/>
      <c r="G72" s="1454"/>
      <c r="H72" s="1371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61"/>
      <c r="C73" s="1275"/>
      <c r="D73" s="1276"/>
      <c r="E73" s="438" t="s">
        <v>1</v>
      </c>
      <c r="F73" s="438"/>
      <c r="G73" s="1454"/>
      <c r="H73" s="1371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61"/>
      <c r="C74" s="1275"/>
      <c r="D74" s="1276"/>
      <c r="E74" s="438" t="s">
        <v>1</v>
      </c>
      <c r="F74" s="438"/>
      <c r="G74" s="1454"/>
      <c r="H74" s="1371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61"/>
      <c r="C75" s="1275"/>
      <c r="D75" s="1276"/>
      <c r="E75" s="438" t="s">
        <v>1</v>
      </c>
      <c r="F75" s="438"/>
      <c r="G75" s="1454"/>
      <c r="H75" s="1371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3"/>
      <c r="C76" s="1275"/>
      <c r="D76" s="1276"/>
      <c r="E76" s="496" t="s">
        <v>1</v>
      </c>
      <c r="F76" s="496"/>
      <c r="G76" s="1450"/>
      <c r="H76" s="1371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3"/>
      <c r="C77" s="1275"/>
      <c r="D77" s="1276"/>
      <c r="E77" s="496" t="s">
        <v>1</v>
      </c>
      <c r="F77" s="496"/>
      <c r="G77" s="1450"/>
      <c r="H77" s="1371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3"/>
      <c r="C78" s="1275"/>
      <c r="D78" s="1276"/>
      <c r="E78" s="496" t="s">
        <v>1</v>
      </c>
      <c r="F78" s="496"/>
      <c r="G78" s="1450"/>
      <c r="H78" s="1371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3"/>
      <c r="C79" s="1275"/>
      <c r="D79" s="1276"/>
      <c r="E79" s="496" t="s">
        <v>1</v>
      </c>
      <c r="F79" s="496"/>
      <c r="G79" s="1450"/>
      <c r="H79" s="1371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3"/>
      <c r="C80" s="1275"/>
      <c r="D80" s="1276"/>
      <c r="E80" s="496" t="s">
        <v>1</v>
      </c>
      <c r="F80" s="496"/>
      <c r="G80" s="1450"/>
      <c r="H80" s="1371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3"/>
      <c r="C81" s="1275"/>
      <c r="D81" s="1276"/>
      <c r="E81" s="496" t="s">
        <v>1</v>
      </c>
      <c r="F81" s="496"/>
      <c r="G81" s="1450"/>
      <c r="H81" s="1371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3"/>
      <c r="C82" s="1275"/>
      <c r="D82" s="1276"/>
      <c r="E82" s="496" t="s">
        <v>1</v>
      </c>
      <c r="F82" s="496"/>
      <c r="G82" s="1450"/>
      <c r="H82" s="1371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3"/>
      <c r="C83" s="1275"/>
      <c r="D83" s="1276"/>
      <c r="E83" s="496" t="s">
        <v>1</v>
      </c>
      <c r="F83" s="496"/>
      <c r="G83" s="1450"/>
      <c r="H83" s="1371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3"/>
      <c r="C84" s="1275"/>
      <c r="D84" s="1276"/>
      <c r="E84" s="496" t="s">
        <v>1</v>
      </c>
      <c r="F84" s="496"/>
      <c r="G84" s="1450"/>
      <c r="H84" s="1371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3"/>
      <c r="C85" s="1275"/>
      <c r="D85" s="1276"/>
      <c r="E85" s="496" t="s">
        <v>1</v>
      </c>
      <c r="F85" s="496"/>
      <c r="G85" s="1450"/>
      <c r="H85" s="1371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44"/>
      <c r="C86" s="1375"/>
      <c r="D86" s="1376"/>
      <c r="E86" s="497" t="s">
        <v>1</v>
      </c>
      <c r="F86" s="497"/>
      <c r="G86" s="1450"/>
      <c r="H86" s="1371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53"/>
      <c r="H87" s="1293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28" t="s">
        <v>376</v>
      </c>
      <c r="C91" s="1293"/>
      <c r="D91" s="1356"/>
      <c r="E91" s="107" t="s">
        <v>377</v>
      </c>
      <c r="F91" s="107" t="s">
        <v>378</v>
      </c>
      <c r="G91" s="1328" t="s">
        <v>379</v>
      </c>
      <c r="H91" s="1356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28" t="s">
        <v>78</v>
      </c>
      <c r="R91" s="129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95"/>
      <c r="C92" s="1370"/>
      <c r="D92" s="1371"/>
      <c r="E92" s="507"/>
      <c r="F92" s="233"/>
      <c r="G92" s="1454"/>
      <c r="H92" s="1371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29"/>
      <c r="R92" s="1330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61"/>
      <c r="C93" s="1275"/>
      <c r="D93" s="1276"/>
      <c r="E93" s="508"/>
      <c r="F93" s="236"/>
      <c r="G93" s="1454"/>
      <c r="H93" s="1371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26"/>
      <c r="R93" s="1327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61"/>
      <c r="C94" s="1275"/>
      <c r="D94" s="1276"/>
      <c r="E94" s="508"/>
      <c r="F94" s="236"/>
      <c r="G94" s="1454"/>
      <c r="H94" s="1371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26"/>
      <c r="R94" s="1327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61"/>
      <c r="C95" s="1275"/>
      <c r="D95" s="1276"/>
      <c r="E95" s="508"/>
      <c r="F95" s="236"/>
      <c r="G95" s="1454"/>
      <c r="H95" s="1371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26"/>
      <c r="R95" s="1327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3"/>
      <c r="C96" s="1275"/>
      <c r="D96" s="1276"/>
      <c r="E96" s="509"/>
      <c r="F96" s="129"/>
      <c r="G96" s="1450"/>
      <c r="H96" s="1371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26"/>
      <c r="R96" s="1327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3"/>
      <c r="C97" s="1275"/>
      <c r="D97" s="1276"/>
      <c r="E97" s="509"/>
      <c r="F97" s="129"/>
      <c r="G97" s="1450"/>
      <c r="H97" s="1371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26"/>
      <c r="R97" s="1327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3"/>
      <c r="C98" s="1275"/>
      <c r="D98" s="1276"/>
      <c r="E98" s="509"/>
      <c r="F98" s="129"/>
      <c r="G98" s="1450"/>
      <c r="H98" s="1371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26"/>
      <c r="R98" s="1327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3"/>
      <c r="C99" s="1275"/>
      <c r="D99" s="1276"/>
      <c r="E99" s="509"/>
      <c r="F99" s="129"/>
      <c r="G99" s="1450"/>
      <c r="H99" s="1371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26"/>
      <c r="R99" s="1327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3"/>
      <c r="C100" s="1275"/>
      <c r="D100" s="1276"/>
      <c r="E100" s="509"/>
      <c r="F100" s="129"/>
      <c r="G100" s="1450"/>
      <c r="H100" s="1371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26"/>
      <c r="R100" s="1327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3"/>
      <c r="C101" s="1275"/>
      <c r="D101" s="1276"/>
      <c r="E101" s="509"/>
      <c r="F101" s="129"/>
      <c r="G101" s="1450"/>
      <c r="H101" s="1371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40"/>
      <c r="R101" s="1341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84"/>
      <c r="C102" s="1293"/>
      <c r="D102" s="1356"/>
      <c r="E102" s="193"/>
      <c r="F102" s="193"/>
      <c r="G102" s="1384"/>
      <c r="H102" s="1356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42"/>
      <c r="R102" s="1294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28" t="s">
        <v>376</v>
      </c>
      <c r="C105" s="1293"/>
      <c r="D105" s="1356"/>
      <c r="E105" s="107" t="s">
        <v>377</v>
      </c>
      <c r="F105" s="107" t="s">
        <v>378</v>
      </c>
      <c r="G105" s="1328" t="s">
        <v>379</v>
      </c>
      <c r="H105" s="1356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28" t="s">
        <v>78</v>
      </c>
      <c r="R105" s="129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95"/>
      <c r="C106" s="1370"/>
      <c r="D106" s="1371"/>
      <c r="E106" s="507"/>
      <c r="F106" s="233"/>
      <c r="G106" s="1454"/>
      <c r="H106" s="1371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29"/>
      <c r="R106" s="1330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61"/>
      <c r="C107" s="1275"/>
      <c r="D107" s="1276"/>
      <c r="E107" s="508"/>
      <c r="F107" s="236"/>
      <c r="G107" s="1454"/>
      <c r="H107" s="1371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26"/>
      <c r="R107" s="1327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61"/>
      <c r="C108" s="1275"/>
      <c r="D108" s="1276"/>
      <c r="E108" s="508"/>
      <c r="F108" s="236"/>
      <c r="G108" s="1454"/>
      <c r="H108" s="1371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26"/>
      <c r="R108" s="1327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61"/>
      <c r="C109" s="1275"/>
      <c r="D109" s="1276"/>
      <c r="E109" s="508"/>
      <c r="F109" s="236"/>
      <c r="G109" s="1454"/>
      <c r="H109" s="1371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26"/>
      <c r="R109" s="1327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3"/>
      <c r="C110" s="1275"/>
      <c r="D110" s="1276"/>
      <c r="E110" s="509"/>
      <c r="F110" s="129"/>
      <c r="G110" s="1450"/>
      <c r="H110" s="1371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26"/>
      <c r="R110" s="1327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3"/>
      <c r="C111" s="1275"/>
      <c r="D111" s="1276"/>
      <c r="E111" s="509"/>
      <c r="F111" s="129"/>
      <c r="G111" s="1450"/>
      <c r="H111" s="1371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26"/>
      <c r="R111" s="1327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3"/>
      <c r="C112" s="1275"/>
      <c r="D112" s="1276"/>
      <c r="E112" s="509"/>
      <c r="F112" s="129"/>
      <c r="G112" s="1450"/>
      <c r="H112" s="1371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26"/>
      <c r="R112" s="1327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3"/>
      <c r="C113" s="1275"/>
      <c r="D113" s="1276"/>
      <c r="E113" s="509"/>
      <c r="F113" s="129"/>
      <c r="G113" s="1450"/>
      <c r="H113" s="1371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26"/>
      <c r="R113" s="1327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3"/>
      <c r="C114" s="1275"/>
      <c r="D114" s="1276"/>
      <c r="E114" s="509"/>
      <c r="F114" s="129"/>
      <c r="G114" s="1450"/>
      <c r="H114" s="1371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26"/>
      <c r="R114" s="1327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3"/>
      <c r="C115" s="1275"/>
      <c r="D115" s="1276"/>
      <c r="E115" s="509"/>
      <c r="F115" s="129"/>
      <c r="G115" s="1450"/>
      <c r="H115" s="1371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40"/>
      <c r="R115" s="1341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84" t="s">
        <v>383</v>
      </c>
      <c r="C116" s="1293"/>
      <c r="D116" s="1356"/>
      <c r="E116" s="136"/>
      <c r="F116" s="390"/>
      <c r="G116" s="1451"/>
      <c r="H116" s="1293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42"/>
      <c r="R116" s="1294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52" t="s">
        <v>388</v>
      </c>
      <c r="B121" s="1293"/>
      <c r="C121" s="1293"/>
      <c r="D121" s="1293"/>
      <c r="E121" s="1293"/>
      <c r="F121" s="1293"/>
      <c r="G121" s="1293"/>
      <c r="H121" s="1293"/>
      <c r="I121" s="1293"/>
      <c r="J121" s="1293"/>
      <c r="K121" s="1294"/>
      <c r="L121" s="88"/>
      <c r="M121" s="85" t="str">
        <f>A121</f>
        <v>SOLE DEVELOPER</v>
      </c>
      <c r="N121" s="88"/>
      <c r="O121" s="1449" t="str">
        <f>A121</f>
        <v>SOLE DEVELOPER</v>
      </c>
      <c r="P121" s="1311"/>
      <c r="Q121" s="1311"/>
      <c r="R121" s="1311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28" t="s">
        <v>389</v>
      </c>
      <c r="C122" s="1293"/>
      <c r="D122" s="1356"/>
      <c r="E122" s="107" t="s">
        <v>390</v>
      </c>
      <c r="F122" s="107" t="s">
        <v>391</v>
      </c>
      <c r="G122" s="1328" t="s">
        <v>392</v>
      </c>
      <c r="H122" s="1356"/>
      <c r="I122" s="107" t="s">
        <v>121</v>
      </c>
      <c r="J122" s="1328" t="s">
        <v>122</v>
      </c>
      <c r="K122" s="1294"/>
      <c r="L122" s="13"/>
      <c r="M122" s="44" t="s">
        <v>123</v>
      </c>
      <c r="N122" s="13"/>
      <c r="O122" s="104" t="s">
        <v>124</v>
      </c>
      <c r="P122" s="107" t="s">
        <v>125</v>
      </c>
      <c r="Q122" s="1328" t="s">
        <v>78</v>
      </c>
      <c r="R122" s="1294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95"/>
      <c r="C123" s="1370"/>
      <c r="D123" s="1371"/>
      <c r="E123" s="233"/>
      <c r="F123" s="233"/>
      <c r="G123" s="1396"/>
      <c r="H123" s="1371"/>
      <c r="I123" s="208">
        <f t="shared" ref="I123:I132" si="22">IF(ISBLANK(B123),0,0+IF(ISBLANK(E123),0,0+IF(ISBLANK(F123)+ISBLANK(G123),0,10)))</f>
        <v>0</v>
      </c>
      <c r="J123" s="1455"/>
      <c r="K123" s="1344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29"/>
      <c r="R123" s="1330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61"/>
      <c r="C124" s="1275"/>
      <c r="D124" s="1276"/>
      <c r="E124" s="236"/>
      <c r="F124" s="236"/>
      <c r="G124" s="1392"/>
      <c r="H124" s="1276"/>
      <c r="I124" s="208">
        <f t="shared" si="22"/>
        <v>0</v>
      </c>
      <c r="J124" s="1455"/>
      <c r="K124" s="1344"/>
      <c r="L124" s="86"/>
      <c r="M124" s="483"/>
      <c r="N124" s="86"/>
      <c r="O124" s="123" t="s">
        <v>62</v>
      </c>
      <c r="P124" s="124">
        <f t="shared" si="23"/>
        <v>0</v>
      </c>
      <c r="Q124" s="1326"/>
      <c r="R124" s="132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61"/>
      <c r="C125" s="1275"/>
      <c r="D125" s="1276"/>
      <c r="E125" s="236"/>
      <c r="F125" s="236"/>
      <c r="G125" s="1392"/>
      <c r="H125" s="1276"/>
      <c r="I125" s="208">
        <f t="shared" si="22"/>
        <v>0</v>
      </c>
      <c r="J125" s="1455"/>
      <c r="K125" s="1344"/>
      <c r="L125" s="86"/>
      <c r="M125" s="483"/>
      <c r="N125" s="86"/>
      <c r="O125" s="123" t="s">
        <v>62</v>
      </c>
      <c r="P125" s="124">
        <f t="shared" si="23"/>
        <v>0</v>
      </c>
      <c r="Q125" s="1326"/>
      <c r="R125" s="132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61"/>
      <c r="C126" s="1275"/>
      <c r="D126" s="1276"/>
      <c r="E126" s="236"/>
      <c r="F126" s="236"/>
      <c r="G126" s="1392"/>
      <c r="H126" s="1276"/>
      <c r="I126" s="208">
        <f t="shared" si="22"/>
        <v>0</v>
      </c>
      <c r="J126" s="1455"/>
      <c r="K126" s="1344"/>
      <c r="L126" s="86"/>
      <c r="M126" s="483"/>
      <c r="N126" s="86"/>
      <c r="O126" s="123" t="s">
        <v>62</v>
      </c>
      <c r="P126" s="124">
        <f t="shared" si="23"/>
        <v>0</v>
      </c>
      <c r="Q126" s="1326"/>
      <c r="R126" s="132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61"/>
      <c r="C127" s="1275"/>
      <c r="D127" s="1276"/>
      <c r="E127" s="236"/>
      <c r="F127" s="236"/>
      <c r="G127" s="1392"/>
      <c r="H127" s="1276"/>
      <c r="I127" s="208">
        <f t="shared" si="22"/>
        <v>0</v>
      </c>
      <c r="J127" s="1455"/>
      <c r="K127" s="1344"/>
      <c r="L127" s="86"/>
      <c r="M127" s="483"/>
      <c r="N127" s="86"/>
      <c r="O127" s="123" t="s">
        <v>62</v>
      </c>
      <c r="P127" s="124">
        <f t="shared" si="23"/>
        <v>0</v>
      </c>
      <c r="Q127" s="1326"/>
      <c r="R127" s="132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3"/>
      <c r="C128" s="1275"/>
      <c r="D128" s="1276"/>
      <c r="E128" s="166"/>
      <c r="F128" s="166"/>
      <c r="G128" s="1456"/>
      <c r="H128" s="1276"/>
      <c r="I128" s="208">
        <f t="shared" si="22"/>
        <v>0</v>
      </c>
      <c r="J128" s="1457"/>
      <c r="K128" s="1344"/>
      <c r="L128" s="86"/>
      <c r="M128" s="483"/>
      <c r="N128" s="86"/>
      <c r="O128" s="123" t="s">
        <v>62</v>
      </c>
      <c r="P128" s="124">
        <f t="shared" si="23"/>
        <v>0</v>
      </c>
      <c r="Q128" s="1326"/>
      <c r="R128" s="132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3"/>
      <c r="C129" s="1275"/>
      <c r="D129" s="1276"/>
      <c r="E129" s="166"/>
      <c r="F129" s="166"/>
      <c r="G129" s="1456"/>
      <c r="H129" s="1276"/>
      <c r="I129" s="208">
        <f t="shared" si="22"/>
        <v>0</v>
      </c>
      <c r="J129" s="1457"/>
      <c r="K129" s="1344"/>
      <c r="L129" s="86"/>
      <c r="M129" s="483"/>
      <c r="N129" s="86"/>
      <c r="O129" s="123" t="s">
        <v>62</v>
      </c>
      <c r="P129" s="124">
        <f t="shared" si="23"/>
        <v>0</v>
      </c>
      <c r="Q129" s="1326"/>
      <c r="R129" s="132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3"/>
      <c r="C130" s="1275"/>
      <c r="D130" s="1276"/>
      <c r="E130" s="166"/>
      <c r="F130" s="166"/>
      <c r="G130" s="1456"/>
      <c r="H130" s="1276"/>
      <c r="I130" s="208">
        <f t="shared" si="22"/>
        <v>0</v>
      </c>
      <c r="J130" s="1457"/>
      <c r="K130" s="1344"/>
      <c r="L130" s="86"/>
      <c r="M130" s="483"/>
      <c r="N130" s="86"/>
      <c r="O130" s="123" t="s">
        <v>62</v>
      </c>
      <c r="P130" s="124">
        <f t="shared" si="23"/>
        <v>0</v>
      </c>
      <c r="Q130" s="1326"/>
      <c r="R130" s="132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3"/>
      <c r="C131" s="1275"/>
      <c r="D131" s="1276"/>
      <c r="E131" s="166"/>
      <c r="F131" s="166"/>
      <c r="G131" s="1456"/>
      <c r="H131" s="1276"/>
      <c r="I131" s="208">
        <f t="shared" si="22"/>
        <v>0</v>
      </c>
      <c r="J131" s="1457"/>
      <c r="K131" s="1344"/>
      <c r="L131" s="86"/>
      <c r="M131" s="483"/>
      <c r="N131" s="86"/>
      <c r="O131" s="123" t="s">
        <v>62</v>
      </c>
      <c r="P131" s="124">
        <f t="shared" si="23"/>
        <v>0</v>
      </c>
      <c r="Q131" s="1326"/>
      <c r="R131" s="132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3"/>
      <c r="C132" s="1275"/>
      <c r="D132" s="1276"/>
      <c r="E132" s="166"/>
      <c r="F132" s="166"/>
      <c r="G132" s="1456"/>
      <c r="H132" s="1276"/>
      <c r="I132" s="208">
        <f t="shared" si="22"/>
        <v>0</v>
      </c>
      <c r="J132" s="1457"/>
      <c r="K132" s="1344"/>
      <c r="L132" s="86"/>
      <c r="M132" s="483"/>
      <c r="N132" s="86"/>
      <c r="O132" s="123" t="s">
        <v>62</v>
      </c>
      <c r="P132" s="134">
        <f t="shared" si="23"/>
        <v>0</v>
      </c>
      <c r="Q132" s="1340"/>
      <c r="R132" s="1341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84"/>
      <c r="C133" s="1293"/>
      <c r="D133" s="1356"/>
      <c r="E133" s="137"/>
      <c r="F133" s="193"/>
      <c r="G133" s="1384" t="s">
        <v>126</v>
      </c>
      <c r="H133" s="1293"/>
      <c r="I133" s="213">
        <f>SUM(I123:I132)</f>
        <v>0</v>
      </c>
      <c r="J133" s="1443"/>
      <c r="K133" s="1294"/>
      <c r="L133" s="86"/>
      <c r="M133" s="487"/>
      <c r="N133" s="86"/>
      <c r="O133" s="141"/>
      <c r="P133" s="175">
        <f>SUM(P123:P132)</f>
        <v>0</v>
      </c>
      <c r="Q133" s="1342"/>
      <c r="R133" s="1294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52" t="s">
        <v>393</v>
      </c>
      <c r="B135" s="1293"/>
      <c r="C135" s="1293"/>
      <c r="D135" s="1293"/>
      <c r="E135" s="1293"/>
      <c r="F135" s="1293"/>
      <c r="G135" s="1293"/>
      <c r="H135" s="1293"/>
      <c r="I135" s="1293"/>
      <c r="J135" s="1293"/>
      <c r="K135" s="1294"/>
      <c r="L135" s="86"/>
      <c r="M135" s="85" t="str">
        <f>A135</f>
        <v>WITH MULTIPLE DEVELOPERS</v>
      </c>
      <c r="N135" s="86"/>
      <c r="O135" s="1437" t="str">
        <f>A135</f>
        <v>WITH MULTIPLE DEVELOPERS</v>
      </c>
      <c r="P135" s="1311"/>
      <c r="Q135" s="1311"/>
      <c r="R135" s="1311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28" t="s">
        <v>389</v>
      </c>
      <c r="C136" s="1293"/>
      <c r="D136" s="1356"/>
      <c r="E136" s="107" t="s">
        <v>390</v>
      </c>
      <c r="F136" s="107" t="s">
        <v>391</v>
      </c>
      <c r="G136" s="1328" t="s">
        <v>394</v>
      </c>
      <c r="H136" s="1356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95"/>
      <c r="C137" s="1370"/>
      <c r="D137" s="1371"/>
      <c r="E137" s="233"/>
      <c r="F137" s="233"/>
      <c r="G137" s="1396"/>
      <c r="H137" s="1371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61"/>
      <c r="C138" s="1275"/>
      <c r="D138" s="1276"/>
      <c r="E138" s="236"/>
      <c r="F138" s="236"/>
      <c r="G138" s="1392"/>
      <c r="H138" s="1276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81"/>
      <c r="C139" s="1397"/>
      <c r="D139" s="1382"/>
      <c r="E139" s="237"/>
      <c r="F139" s="236"/>
      <c r="G139" s="1383"/>
      <c r="H139" s="1382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81"/>
      <c r="C140" s="1397"/>
      <c r="D140" s="1382"/>
      <c r="E140" s="237"/>
      <c r="F140" s="236"/>
      <c r="G140" s="1383"/>
      <c r="H140" s="1382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61"/>
      <c r="C141" s="1275"/>
      <c r="D141" s="1276"/>
      <c r="E141" s="236"/>
      <c r="F141" s="236"/>
      <c r="G141" s="1392"/>
      <c r="H141" s="1276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3"/>
      <c r="C142" s="1275"/>
      <c r="D142" s="1276"/>
      <c r="E142" s="166"/>
      <c r="F142" s="166"/>
      <c r="G142" s="1456"/>
      <c r="H142" s="1276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3"/>
      <c r="C143" s="1275"/>
      <c r="D143" s="1276"/>
      <c r="E143" s="166"/>
      <c r="F143" s="166"/>
      <c r="G143" s="1456"/>
      <c r="H143" s="1276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3"/>
      <c r="C144" s="1275"/>
      <c r="D144" s="1276"/>
      <c r="E144" s="166"/>
      <c r="F144" s="166"/>
      <c r="G144" s="1456"/>
      <c r="H144" s="1276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3"/>
      <c r="C145" s="1275"/>
      <c r="D145" s="1276"/>
      <c r="E145" s="166"/>
      <c r="F145" s="166"/>
      <c r="G145" s="1456"/>
      <c r="H145" s="1276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44"/>
      <c r="C146" s="1375"/>
      <c r="D146" s="1376"/>
      <c r="E146" s="513"/>
      <c r="F146" s="166"/>
      <c r="G146" s="1461"/>
      <c r="H146" s="1376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84"/>
      <c r="H147" s="1356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52" t="s">
        <v>399</v>
      </c>
      <c r="B150" s="1293"/>
      <c r="C150" s="1293"/>
      <c r="D150" s="1293"/>
      <c r="E150" s="1293"/>
      <c r="F150" s="1293"/>
      <c r="G150" s="1293"/>
      <c r="H150" s="1293"/>
      <c r="I150" s="1293"/>
      <c r="J150" s="1293"/>
      <c r="K150" s="1294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62" t="s">
        <v>389</v>
      </c>
      <c r="C151" s="1293"/>
      <c r="D151" s="1356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28" t="s">
        <v>78</v>
      </c>
      <c r="R151" s="1294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95"/>
      <c r="C152" s="1370"/>
      <c r="D152" s="1371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29"/>
      <c r="R152" s="1330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95"/>
      <c r="C153" s="1370"/>
      <c r="D153" s="1371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26"/>
      <c r="R153" s="1327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61"/>
      <c r="C154" s="1275"/>
      <c r="D154" s="1276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26"/>
      <c r="R154" s="1327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81"/>
      <c r="C155" s="1397"/>
      <c r="D155" s="1382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58"/>
      <c r="R155" s="1459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61"/>
      <c r="C156" s="1275"/>
      <c r="D156" s="1276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26"/>
      <c r="R156" s="132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61"/>
      <c r="C157" s="1275"/>
      <c r="D157" s="1276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26"/>
      <c r="R157" s="132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3"/>
      <c r="C158" s="1275"/>
      <c r="D158" s="1276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26"/>
      <c r="R158" s="1327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63"/>
      <c r="C159" s="1397"/>
      <c r="D159" s="1382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58"/>
      <c r="R159" s="1459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3"/>
      <c r="C160" s="1275"/>
      <c r="D160" s="1276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26"/>
      <c r="R160" s="132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64"/>
      <c r="C161" s="1465"/>
      <c r="D161" s="1466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67"/>
      <c r="R161" s="1312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84"/>
      <c r="C162" s="1293"/>
      <c r="D162" s="1356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42"/>
      <c r="R162" s="1294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52" t="s">
        <v>388</v>
      </c>
      <c r="B165" s="1293"/>
      <c r="C165" s="1293"/>
      <c r="D165" s="1293"/>
      <c r="E165" s="1293"/>
      <c r="F165" s="1293"/>
      <c r="G165" s="1293"/>
      <c r="H165" s="1293"/>
      <c r="I165" s="1293"/>
      <c r="J165" s="1293"/>
      <c r="K165" s="1294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28" t="s">
        <v>407</v>
      </c>
      <c r="C166" s="1293"/>
      <c r="D166" s="1293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28" t="s">
        <v>122</v>
      </c>
      <c r="K166" s="1294"/>
      <c r="L166" s="13"/>
      <c r="M166" s="44" t="s">
        <v>123</v>
      </c>
      <c r="N166" s="13"/>
      <c r="O166" s="104" t="s">
        <v>124</v>
      </c>
      <c r="P166" s="107" t="s">
        <v>125</v>
      </c>
      <c r="Q166" s="1328" t="s">
        <v>78</v>
      </c>
      <c r="R166" s="1294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57"/>
      <c r="C167" s="1368"/>
      <c r="D167" s="1368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60"/>
      <c r="K167" s="1390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29"/>
      <c r="R167" s="1330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92"/>
      <c r="C168" s="1275"/>
      <c r="D168" s="1275"/>
      <c r="E168" s="387"/>
      <c r="F168" s="236"/>
      <c r="G168" s="236"/>
      <c r="H168" s="527"/>
      <c r="I168" s="131">
        <f t="shared" si="29"/>
        <v>0</v>
      </c>
      <c r="J168" s="1430"/>
      <c r="K168" s="1344"/>
      <c r="L168" s="86"/>
      <c r="M168" s="483"/>
      <c r="N168" s="86"/>
      <c r="O168" s="123" t="s">
        <v>62</v>
      </c>
      <c r="P168" s="124">
        <f t="shared" si="30"/>
        <v>0</v>
      </c>
      <c r="Q168" s="1326"/>
      <c r="R168" s="132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92"/>
      <c r="C169" s="1275"/>
      <c r="D169" s="1275"/>
      <c r="E169" s="387"/>
      <c r="F169" s="236"/>
      <c r="G169" s="236"/>
      <c r="H169" s="527"/>
      <c r="I169" s="131">
        <f t="shared" si="29"/>
        <v>0</v>
      </c>
      <c r="J169" s="1430"/>
      <c r="K169" s="1344"/>
      <c r="L169" s="86"/>
      <c r="M169" s="483"/>
      <c r="N169" s="86"/>
      <c r="O169" s="123" t="s">
        <v>62</v>
      </c>
      <c r="P169" s="124">
        <f t="shared" si="30"/>
        <v>0</v>
      </c>
      <c r="Q169" s="1326"/>
      <c r="R169" s="132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92"/>
      <c r="C170" s="1275"/>
      <c r="D170" s="1275"/>
      <c r="E170" s="387"/>
      <c r="F170" s="236"/>
      <c r="G170" s="236"/>
      <c r="H170" s="527"/>
      <c r="I170" s="131">
        <f t="shared" si="29"/>
        <v>0</v>
      </c>
      <c r="J170" s="1430"/>
      <c r="K170" s="1344"/>
      <c r="L170" s="86"/>
      <c r="M170" s="483"/>
      <c r="N170" s="86"/>
      <c r="O170" s="123" t="s">
        <v>62</v>
      </c>
      <c r="P170" s="124">
        <f t="shared" si="30"/>
        <v>0</v>
      </c>
      <c r="Q170" s="1326"/>
      <c r="R170" s="132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56"/>
      <c r="C171" s="1275"/>
      <c r="D171" s="1275"/>
      <c r="E171" s="389"/>
      <c r="F171" s="166"/>
      <c r="G171" s="166"/>
      <c r="H171" s="528"/>
      <c r="I171" s="131">
        <f t="shared" si="29"/>
        <v>0</v>
      </c>
      <c r="J171" s="1429"/>
      <c r="K171" s="1344"/>
      <c r="L171" s="86"/>
      <c r="M171" s="483"/>
      <c r="N171" s="86"/>
      <c r="O171" s="123" t="s">
        <v>62</v>
      </c>
      <c r="P171" s="124">
        <f t="shared" si="30"/>
        <v>0</v>
      </c>
      <c r="Q171" s="1326"/>
      <c r="R171" s="132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56"/>
      <c r="C172" s="1275"/>
      <c r="D172" s="1275"/>
      <c r="E172" s="389"/>
      <c r="F172" s="166"/>
      <c r="G172" s="166"/>
      <c r="H172" s="528"/>
      <c r="I172" s="131">
        <f t="shared" si="29"/>
        <v>0</v>
      </c>
      <c r="J172" s="1429"/>
      <c r="K172" s="1344"/>
      <c r="L172" s="86"/>
      <c r="M172" s="483"/>
      <c r="N172" s="86"/>
      <c r="O172" s="123" t="s">
        <v>62</v>
      </c>
      <c r="P172" s="124">
        <f t="shared" si="30"/>
        <v>0</v>
      </c>
      <c r="Q172" s="1326"/>
      <c r="R172" s="132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56"/>
      <c r="C173" s="1275"/>
      <c r="D173" s="1275"/>
      <c r="E173" s="389"/>
      <c r="F173" s="166"/>
      <c r="G173" s="166"/>
      <c r="H173" s="528"/>
      <c r="I173" s="131">
        <f t="shared" si="29"/>
        <v>0</v>
      </c>
      <c r="J173" s="1429"/>
      <c r="K173" s="1344"/>
      <c r="L173" s="86"/>
      <c r="M173" s="483"/>
      <c r="N173" s="86"/>
      <c r="O173" s="123" t="s">
        <v>62</v>
      </c>
      <c r="P173" s="124">
        <f t="shared" si="30"/>
        <v>0</v>
      </c>
      <c r="Q173" s="1326"/>
      <c r="R173" s="132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56"/>
      <c r="C174" s="1275"/>
      <c r="D174" s="1275"/>
      <c r="E174" s="389"/>
      <c r="F174" s="166"/>
      <c r="G174" s="166"/>
      <c r="H174" s="528"/>
      <c r="I174" s="131">
        <f t="shared" si="29"/>
        <v>0</v>
      </c>
      <c r="J174" s="1429"/>
      <c r="K174" s="1344"/>
      <c r="L174" s="86"/>
      <c r="M174" s="483"/>
      <c r="N174" s="86"/>
      <c r="O174" s="123" t="s">
        <v>62</v>
      </c>
      <c r="P174" s="124">
        <f t="shared" si="30"/>
        <v>0</v>
      </c>
      <c r="Q174" s="1326"/>
      <c r="R174" s="132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56"/>
      <c r="C175" s="1275"/>
      <c r="D175" s="1275"/>
      <c r="E175" s="389"/>
      <c r="F175" s="166"/>
      <c r="G175" s="166"/>
      <c r="H175" s="528"/>
      <c r="I175" s="131">
        <f t="shared" si="29"/>
        <v>0</v>
      </c>
      <c r="J175" s="1429"/>
      <c r="K175" s="1344"/>
      <c r="L175" s="86"/>
      <c r="M175" s="483"/>
      <c r="N175" s="86"/>
      <c r="O175" s="123" t="s">
        <v>62</v>
      </c>
      <c r="P175" s="124">
        <f t="shared" si="30"/>
        <v>0</v>
      </c>
      <c r="Q175" s="1326"/>
      <c r="R175" s="132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29"/>
      <c r="K176" s="1344"/>
      <c r="L176" s="86"/>
      <c r="M176" s="483"/>
      <c r="N176" s="86"/>
      <c r="O176" s="123" t="s">
        <v>62</v>
      </c>
      <c r="P176" s="134">
        <f t="shared" si="30"/>
        <v>0</v>
      </c>
      <c r="Q176" s="1340"/>
      <c r="R176" s="1341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45"/>
      <c r="K177" s="1294"/>
      <c r="L177" s="86"/>
      <c r="M177" s="487"/>
      <c r="N177" s="86"/>
      <c r="O177" s="141"/>
      <c r="P177" s="175">
        <f>SUM(P167:P176)</f>
        <v>0</v>
      </c>
      <c r="Q177" s="1342"/>
      <c r="R177" s="1294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52" t="s">
        <v>393</v>
      </c>
      <c r="B179" s="1293"/>
      <c r="C179" s="1293"/>
      <c r="D179" s="1293"/>
      <c r="E179" s="1293"/>
      <c r="F179" s="1293"/>
      <c r="G179" s="1293"/>
      <c r="H179" s="1293"/>
      <c r="I179" s="1293"/>
      <c r="J179" s="1293"/>
      <c r="K179" s="1294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28" t="s">
        <v>411</v>
      </c>
      <c r="C180" s="1293"/>
      <c r="D180" s="1356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57"/>
      <c r="C181" s="1368"/>
      <c r="D181" s="1368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95"/>
      <c r="C182" s="1370"/>
      <c r="D182" s="1371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61"/>
      <c r="C183" s="1275"/>
      <c r="D183" s="1276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61"/>
      <c r="C184" s="1275"/>
      <c r="D184" s="1276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3"/>
      <c r="C185" s="1275"/>
      <c r="D185" s="1276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3"/>
      <c r="C186" s="1275"/>
      <c r="D186" s="1276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3"/>
      <c r="C187" s="1275"/>
      <c r="D187" s="1276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3"/>
      <c r="C188" s="1275"/>
      <c r="D188" s="1276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3"/>
      <c r="C189" s="1275"/>
      <c r="D189" s="1276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3"/>
      <c r="C190" s="1275"/>
      <c r="D190" s="1276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84"/>
      <c r="C191" s="1293"/>
      <c r="D191" s="1293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48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 - RESEARCH, INNOVATION AND CREATIVE WORK</v>
      </c>
      <c r="O1" s="85"/>
      <c r="P1" s="1348" t="str">
        <f>A1</f>
        <v>KRA II - RESEARCH, INNOVATION AND CREATIVE WORK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35" t="str">
        <f>'Request Form'!B6</f>
        <v>LAST NAME:</v>
      </c>
      <c r="B3" s="1275"/>
      <c r="C3" s="1276"/>
      <c r="D3" s="1350" t="str">
        <f>Form1_A!E3</f>
        <v>MAALIW</v>
      </c>
      <c r="E3" s="1275"/>
      <c r="F3" s="1275"/>
      <c r="G3" s="1275"/>
      <c r="H3" s="1275"/>
      <c r="I3" s="1275"/>
      <c r="J3" s="1275"/>
      <c r="K3" s="1275"/>
      <c r="L3" s="1276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35" t="str">
        <f>'Request Form'!B7</f>
        <v>FIRST NAME, EXT.:</v>
      </c>
      <c r="B4" s="1275"/>
      <c r="C4" s="1276"/>
      <c r="D4" s="1350" t="str">
        <f>Form1_A!E4</f>
        <v>RENATO III</v>
      </c>
      <c r="E4" s="1275"/>
      <c r="F4" s="1275"/>
      <c r="G4" s="1275"/>
      <c r="H4" s="1275"/>
      <c r="I4" s="1275"/>
      <c r="J4" s="1275"/>
      <c r="K4" s="1275"/>
      <c r="L4" s="1276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35" t="str">
        <f>'Request Form'!B8</f>
        <v>MIDDLE NAME:</v>
      </c>
      <c r="B5" s="1275"/>
      <c r="C5" s="1276"/>
      <c r="D5" s="1350" t="str">
        <f>Form1_A!E5</f>
        <v>RACELIS</v>
      </c>
      <c r="E5" s="1275"/>
      <c r="F5" s="1275"/>
      <c r="G5" s="1275"/>
      <c r="H5" s="1275"/>
      <c r="I5" s="1275"/>
      <c r="J5" s="1275"/>
      <c r="K5" s="1275"/>
      <c r="L5" s="1276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51" t="s">
        <v>414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3"/>
      <c r="L7" s="1294"/>
      <c r="M7" s="92"/>
      <c r="N7" s="92" t="str">
        <f>A7</f>
        <v>CRITERION C - CREATIVE WORKS (MAX = 100 POINTS)</v>
      </c>
      <c r="O7" s="85"/>
      <c r="P7" s="1333" t="str">
        <f>A7</f>
        <v>CRITERION C - CREATIVE WORKS (MAX = 100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52" t="str">
        <f t="shared" ref="P9:P10" si="3">B9</f>
        <v>FOR EVERY CREATIVE WORK CREATED, PERFORMED. PRESENTED, EXHIBITED AND PUBLISHED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49" t="str">
        <f t="shared" si="3"/>
        <v>NEW CREATIVE PERFORMING ARTWORK (e.g. MUSIC, DANCE AND THEATRE)</v>
      </c>
      <c r="Q10" s="1311"/>
      <c r="R10" s="1311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34" t="s">
        <v>114</v>
      </c>
      <c r="B11" s="1338" t="s">
        <v>417</v>
      </c>
      <c r="C11" s="1309"/>
      <c r="D11" s="1287"/>
      <c r="E11" s="1336" t="s">
        <v>418</v>
      </c>
      <c r="F11" s="1336" t="s">
        <v>419</v>
      </c>
      <c r="G11" s="1336" t="s">
        <v>420</v>
      </c>
      <c r="H11" s="1338" t="s">
        <v>421</v>
      </c>
      <c r="I11" s="1287"/>
      <c r="J11" s="1486" t="s">
        <v>422</v>
      </c>
      <c r="K11" s="1336" t="s">
        <v>423</v>
      </c>
      <c r="L11" s="1485" t="s">
        <v>122</v>
      </c>
      <c r="M11" s="17"/>
      <c r="N11" s="1364" t="s">
        <v>123</v>
      </c>
      <c r="O11" s="17"/>
      <c r="P11" s="1334" t="s">
        <v>124</v>
      </c>
      <c r="Q11" s="1336" t="s">
        <v>125</v>
      </c>
      <c r="R11" s="1485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35"/>
      <c r="B12" s="1339"/>
      <c r="C12" s="1311"/>
      <c r="D12" s="1289"/>
      <c r="E12" s="1337"/>
      <c r="F12" s="1337"/>
      <c r="G12" s="1337"/>
      <c r="H12" s="1339"/>
      <c r="I12" s="1289"/>
      <c r="J12" s="1289"/>
      <c r="K12" s="1337"/>
      <c r="L12" s="1291"/>
      <c r="M12" s="17"/>
      <c r="N12" s="1365"/>
      <c r="O12" s="17"/>
      <c r="P12" s="1335"/>
      <c r="Q12" s="1337"/>
      <c r="R12" s="1291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57"/>
      <c r="C13" s="1368"/>
      <c r="D13" s="1358"/>
      <c r="E13" s="224" t="s">
        <v>1</v>
      </c>
      <c r="F13" s="224" t="s">
        <v>1</v>
      </c>
      <c r="G13" s="537"/>
      <c r="H13" s="1478"/>
      <c r="I13" s="1358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61"/>
      <c r="C14" s="1275"/>
      <c r="D14" s="1276"/>
      <c r="E14" s="109" t="s">
        <v>1</v>
      </c>
      <c r="F14" s="190" t="s">
        <v>1</v>
      </c>
      <c r="G14" s="236"/>
      <c r="H14" s="1392"/>
      <c r="I14" s="1276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61"/>
      <c r="C15" s="1275"/>
      <c r="D15" s="1276"/>
      <c r="E15" s="109" t="s">
        <v>1</v>
      </c>
      <c r="F15" s="190" t="s">
        <v>1</v>
      </c>
      <c r="G15" s="236"/>
      <c r="H15" s="1392"/>
      <c r="I15" s="1276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61"/>
      <c r="C16" s="1275"/>
      <c r="D16" s="1276"/>
      <c r="E16" s="109" t="s">
        <v>1</v>
      </c>
      <c r="F16" s="190" t="s">
        <v>1</v>
      </c>
      <c r="G16" s="236"/>
      <c r="H16" s="1392"/>
      <c r="I16" s="1276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61"/>
      <c r="C17" s="1275"/>
      <c r="D17" s="1276"/>
      <c r="E17" s="109" t="s">
        <v>1</v>
      </c>
      <c r="F17" s="190" t="s">
        <v>1</v>
      </c>
      <c r="G17" s="236"/>
      <c r="H17" s="1392"/>
      <c r="I17" s="1276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61"/>
      <c r="C18" s="1275"/>
      <c r="D18" s="1276"/>
      <c r="E18" s="109" t="s">
        <v>1</v>
      </c>
      <c r="F18" s="190" t="s">
        <v>1</v>
      </c>
      <c r="G18" s="236"/>
      <c r="H18" s="1392"/>
      <c r="I18" s="1276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61"/>
      <c r="C19" s="1275"/>
      <c r="D19" s="1276"/>
      <c r="E19" s="109" t="s">
        <v>1</v>
      </c>
      <c r="F19" s="190" t="s">
        <v>1</v>
      </c>
      <c r="G19" s="236"/>
      <c r="H19" s="1392"/>
      <c r="I19" s="1276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61"/>
      <c r="C20" s="1275"/>
      <c r="D20" s="1276"/>
      <c r="E20" s="109" t="s">
        <v>1</v>
      </c>
      <c r="F20" s="227" t="s">
        <v>1</v>
      </c>
      <c r="G20" s="236"/>
      <c r="H20" s="1392"/>
      <c r="I20" s="1276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84"/>
      <c r="C21" s="1293"/>
      <c r="D21" s="1356"/>
      <c r="E21" s="179"/>
      <c r="F21" s="172"/>
      <c r="G21" s="516"/>
      <c r="H21" s="1345"/>
      <c r="I21" s="1356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28" t="s">
        <v>432</v>
      </c>
      <c r="C24" s="1293"/>
      <c r="D24" s="1356"/>
      <c r="E24" s="232" t="s">
        <v>433</v>
      </c>
      <c r="F24" s="105" t="s">
        <v>419</v>
      </c>
      <c r="G24" s="107" t="s">
        <v>434</v>
      </c>
      <c r="H24" s="1328" t="s">
        <v>435</v>
      </c>
      <c r="I24" s="1356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57"/>
      <c r="C25" s="1368"/>
      <c r="D25" s="1358"/>
      <c r="E25" s="543" t="s">
        <v>1</v>
      </c>
      <c r="F25" s="224" t="s">
        <v>1</v>
      </c>
      <c r="G25" s="537"/>
      <c r="H25" s="1479"/>
      <c r="I25" s="1358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61"/>
      <c r="C26" s="1275"/>
      <c r="D26" s="1276"/>
      <c r="E26" s="109" t="s">
        <v>1</v>
      </c>
      <c r="F26" s="190" t="s">
        <v>1</v>
      </c>
      <c r="G26" s="236"/>
      <c r="H26" s="1480"/>
      <c r="I26" s="1276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61"/>
      <c r="C27" s="1275"/>
      <c r="D27" s="1276"/>
      <c r="E27" s="109" t="s">
        <v>1</v>
      </c>
      <c r="F27" s="190" t="s">
        <v>1</v>
      </c>
      <c r="G27" s="190"/>
      <c r="H27" s="1480"/>
      <c r="I27" s="1276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61"/>
      <c r="C28" s="1275"/>
      <c r="D28" s="1276"/>
      <c r="E28" s="109" t="s">
        <v>1</v>
      </c>
      <c r="F28" s="190" t="s">
        <v>1</v>
      </c>
      <c r="G28" s="190"/>
      <c r="H28" s="1480"/>
      <c r="I28" s="1276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61"/>
      <c r="C29" s="1275"/>
      <c r="D29" s="1276"/>
      <c r="E29" s="109" t="s">
        <v>1</v>
      </c>
      <c r="F29" s="190" t="s">
        <v>1</v>
      </c>
      <c r="G29" s="190"/>
      <c r="H29" s="1480"/>
      <c r="I29" s="1276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61"/>
      <c r="C30" s="1275"/>
      <c r="D30" s="1276"/>
      <c r="E30" s="109" t="s">
        <v>1</v>
      </c>
      <c r="F30" s="190" t="s">
        <v>1</v>
      </c>
      <c r="G30" s="190"/>
      <c r="H30" s="1480"/>
      <c r="I30" s="1276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61"/>
      <c r="C31" s="1275"/>
      <c r="D31" s="1276"/>
      <c r="E31" s="109" t="s">
        <v>1</v>
      </c>
      <c r="F31" s="190" t="s">
        <v>1</v>
      </c>
      <c r="G31" s="190"/>
      <c r="H31" s="1482"/>
      <c r="I31" s="1376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84"/>
      <c r="C32" s="1293"/>
      <c r="D32" s="1356"/>
      <c r="E32" s="179"/>
      <c r="F32" s="172"/>
      <c r="G32" s="516"/>
      <c r="H32" s="1345"/>
      <c r="I32" s="1356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28" t="s">
        <v>446</v>
      </c>
      <c r="C35" s="1293"/>
      <c r="D35" s="1356"/>
      <c r="E35" s="105" t="s">
        <v>419</v>
      </c>
      <c r="F35" s="107" t="s">
        <v>447</v>
      </c>
      <c r="G35" s="107" t="s">
        <v>448</v>
      </c>
      <c r="H35" s="1328" t="s">
        <v>449</v>
      </c>
      <c r="I35" s="1356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57"/>
      <c r="C36" s="1368"/>
      <c r="D36" s="1358"/>
      <c r="E36" s="426" t="s">
        <v>1</v>
      </c>
      <c r="F36" s="525"/>
      <c r="G36" s="236"/>
      <c r="H36" s="1481"/>
      <c r="I36" s="1358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61"/>
      <c r="C37" s="1275"/>
      <c r="D37" s="1276"/>
      <c r="E37" s="191" t="s">
        <v>1</v>
      </c>
      <c r="F37" s="387"/>
      <c r="G37" s="190"/>
      <c r="H37" s="1483"/>
      <c r="I37" s="1276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61"/>
      <c r="C38" s="1275"/>
      <c r="D38" s="1276"/>
      <c r="E38" s="191" t="s">
        <v>1</v>
      </c>
      <c r="F38" s="387"/>
      <c r="G38" s="190"/>
      <c r="H38" s="1483"/>
      <c r="I38" s="1276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61"/>
      <c r="C39" s="1275"/>
      <c r="D39" s="1276"/>
      <c r="E39" s="191" t="s">
        <v>1</v>
      </c>
      <c r="F39" s="387"/>
      <c r="G39" s="190"/>
      <c r="H39" s="1483"/>
      <c r="I39" s="1276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61"/>
      <c r="C40" s="1275"/>
      <c r="D40" s="1276"/>
      <c r="E40" s="191" t="s">
        <v>1</v>
      </c>
      <c r="F40" s="387"/>
      <c r="G40" s="190"/>
      <c r="H40" s="1483"/>
      <c r="I40" s="1276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61"/>
      <c r="C41" s="1275"/>
      <c r="D41" s="1276"/>
      <c r="E41" s="191" t="s">
        <v>1</v>
      </c>
      <c r="F41" s="387"/>
      <c r="G41" s="190"/>
      <c r="H41" s="1483"/>
      <c r="I41" s="1276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61"/>
      <c r="C42" s="1275"/>
      <c r="D42" s="1276"/>
      <c r="E42" s="191" t="s">
        <v>1</v>
      </c>
      <c r="F42" s="551"/>
      <c r="G42" s="190"/>
      <c r="H42" s="1484"/>
      <c r="I42" s="1376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84"/>
      <c r="C43" s="1293"/>
      <c r="D43" s="1356"/>
      <c r="E43" s="179"/>
      <c r="F43" s="172"/>
      <c r="G43" s="516"/>
      <c r="H43" s="1345"/>
      <c r="I43" s="1356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28" t="s">
        <v>452</v>
      </c>
      <c r="C46" s="1293"/>
      <c r="D46" s="1356"/>
      <c r="E46" s="105" t="s">
        <v>453</v>
      </c>
      <c r="F46" s="107" t="s">
        <v>447</v>
      </c>
      <c r="G46" s="107" t="s">
        <v>454</v>
      </c>
      <c r="H46" s="1338" t="s">
        <v>455</v>
      </c>
      <c r="I46" s="1287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57"/>
      <c r="C47" s="1368"/>
      <c r="D47" s="1358"/>
      <c r="E47" s="426" t="s">
        <v>1</v>
      </c>
      <c r="F47" s="224"/>
      <c r="G47" s="426"/>
      <c r="H47" s="1479"/>
      <c r="I47" s="1358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61"/>
      <c r="C48" s="1275"/>
      <c r="D48" s="1276"/>
      <c r="E48" s="191" t="s">
        <v>1</v>
      </c>
      <c r="F48" s="384"/>
      <c r="G48" s="191"/>
      <c r="H48" s="1480"/>
      <c r="I48" s="1276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61"/>
      <c r="C49" s="1275"/>
      <c r="D49" s="1276"/>
      <c r="E49" s="191" t="s">
        <v>1</v>
      </c>
      <c r="F49" s="384"/>
      <c r="G49" s="191"/>
      <c r="H49" s="1480"/>
      <c r="I49" s="1276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61"/>
      <c r="C50" s="1275"/>
      <c r="D50" s="1276"/>
      <c r="E50" s="191" t="s">
        <v>1</v>
      </c>
      <c r="F50" s="384"/>
      <c r="G50" s="191"/>
      <c r="H50" s="1480"/>
      <c r="I50" s="1276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61"/>
      <c r="C51" s="1275"/>
      <c r="D51" s="1276"/>
      <c r="E51" s="191" t="s">
        <v>1</v>
      </c>
      <c r="F51" s="384"/>
      <c r="G51" s="191"/>
      <c r="H51" s="1480"/>
      <c r="I51" s="1276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61"/>
      <c r="C52" s="1275"/>
      <c r="D52" s="1276"/>
      <c r="E52" s="191" t="s">
        <v>1</v>
      </c>
      <c r="F52" s="384"/>
      <c r="G52" s="191"/>
      <c r="H52" s="1480"/>
      <c r="I52" s="1276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61"/>
      <c r="C53" s="1275"/>
      <c r="D53" s="1276"/>
      <c r="E53" s="191" t="s">
        <v>1</v>
      </c>
      <c r="F53" s="384"/>
      <c r="G53" s="191"/>
      <c r="H53" s="1480"/>
      <c r="I53" s="1276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84" t="s">
        <v>460</v>
      </c>
      <c r="C54" s="1293"/>
      <c r="D54" s="1356"/>
      <c r="E54" s="179"/>
      <c r="F54" s="516"/>
      <c r="G54" s="172"/>
      <c r="H54" s="1345"/>
      <c r="I54" s="1356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39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39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398" t="s">
        <v>200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398" t="str">
        <f t="shared" ref="M3:M4" si="0">A3</f>
        <v>KRA II - RESEARCH, INNOVATION AND CREATIVE WORK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399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ref="K4:K5" si="1">A3</f>
        <v>KRA II - RESEARCH, INNOVATION AND CREATIVE WORK</v>
      </c>
      <c r="L4" s="246"/>
      <c r="M4" s="1399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88" t="str">
        <f>'Request Form'!B6</f>
        <v>LAST NAME:</v>
      </c>
      <c r="B6" s="1368"/>
      <c r="C6" s="1358"/>
      <c r="D6" s="1400" t="str">
        <f>Form1_A!E3</f>
        <v>MAALIW</v>
      </c>
      <c r="E6" s="1309"/>
      <c r="F6" s="1309"/>
      <c r="G6" s="1309"/>
      <c r="H6" s="1309"/>
      <c r="I6" s="1310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89" t="str">
        <f>'Request Form'!B7</f>
        <v>FIRST NAME, EXT.:</v>
      </c>
      <c r="B7" s="1275"/>
      <c r="C7" s="1276"/>
      <c r="D7" s="1403" t="str">
        <f>Form1_A!E4</f>
        <v>RENATO III</v>
      </c>
      <c r="E7" s="1275"/>
      <c r="F7" s="1275"/>
      <c r="G7" s="1275"/>
      <c r="H7" s="1275"/>
      <c r="I7" s="1344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89" t="str">
        <f>'Request Form'!B8</f>
        <v>MIDDLE NAME:</v>
      </c>
      <c r="B8" s="1275"/>
      <c r="C8" s="1276"/>
      <c r="D8" s="1403" t="str">
        <f>Form1_A!E5</f>
        <v>RACELIS</v>
      </c>
      <c r="E8" s="1275"/>
      <c r="F8" s="1275"/>
      <c r="G8" s="1275"/>
      <c r="H8" s="1275"/>
      <c r="I8" s="1344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4" t="s">
        <v>201</v>
      </c>
      <c r="B10" s="1293"/>
      <c r="C10" s="1293"/>
      <c r="D10" s="1293"/>
      <c r="E10" s="1293"/>
      <c r="F10" s="1293"/>
      <c r="G10" s="1293"/>
      <c r="H10" s="1293"/>
      <c r="I10" s="1294"/>
      <c r="J10" s="93"/>
      <c r="K10" s="288" t="s">
        <v>123</v>
      </c>
      <c r="L10" s="246"/>
      <c r="M10" s="1399" t="str">
        <f>A10</f>
        <v>CRITERION A - RESEARCH OUTPUTS (MAX = 100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0" t="s">
        <v>185</v>
      </c>
      <c r="B26" s="1293"/>
      <c r="C26" s="1293"/>
      <c r="D26" s="1293"/>
      <c r="E26" s="1293"/>
      <c r="F26" s="1293"/>
      <c r="G26" s="1356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04" t="s">
        <v>348</v>
      </c>
      <c r="B28" s="1293"/>
      <c r="C28" s="1293"/>
      <c r="D28" s="1293"/>
      <c r="E28" s="1293"/>
      <c r="F28" s="1293"/>
      <c r="G28" s="1293"/>
      <c r="H28" s="1293"/>
      <c r="I28" s="1294"/>
      <c r="J28" s="93"/>
      <c r="K28" s="288" t="s">
        <v>123</v>
      </c>
      <c r="L28" s="246"/>
      <c r="M28" s="1399" t="str">
        <f>A28</f>
        <v>CRITERION B - INVENTIONS (MAX = 100 POINTS)</v>
      </c>
      <c r="N28" s="1269"/>
      <c r="O28" s="126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0" t="s">
        <v>489</v>
      </c>
      <c r="B53" s="1293"/>
      <c r="C53" s="1293"/>
      <c r="D53" s="1293"/>
      <c r="E53" s="1293"/>
      <c r="F53" s="1293"/>
      <c r="G53" s="1356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4" t="s">
        <v>414</v>
      </c>
      <c r="B55" s="1293"/>
      <c r="C55" s="1293"/>
      <c r="D55" s="1293"/>
      <c r="E55" s="1293"/>
      <c r="F55" s="1293"/>
      <c r="G55" s="1293"/>
      <c r="H55" s="1293"/>
      <c r="I55" s="1294"/>
      <c r="J55" s="324"/>
      <c r="K55" s="325" t="s">
        <v>123</v>
      </c>
      <c r="L55" s="358"/>
      <c r="M55" s="1399" t="str">
        <f>A55</f>
        <v>CRITERION C - CREATIVE WORKS (MAX = 100 POINTS)</v>
      </c>
      <c r="N55" s="1269"/>
      <c r="O55" s="126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87" t="s">
        <v>498</v>
      </c>
      <c r="B63" s="1293"/>
      <c r="C63" s="1293"/>
      <c r="D63" s="1293"/>
      <c r="E63" s="1293"/>
      <c r="F63" s="1293"/>
      <c r="G63" s="1293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7" zoomScaleNormal="100" workbookViewId="0">
      <selection activeCell="J94" sqref="J94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48" t="s">
        <v>500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III - EXTENSION</v>
      </c>
      <c r="O1" s="86"/>
      <c r="P1" s="1348" t="str">
        <f>A1</f>
        <v>KRA III - EXTENSION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35" t="str">
        <f>'Request Form'!B6</f>
        <v>LAST NAME:</v>
      </c>
      <c r="B3" s="1275"/>
      <c r="C3" s="1276"/>
      <c r="D3" s="1350" t="str">
        <f>Form1_A!E3</f>
        <v>MAALIW</v>
      </c>
      <c r="E3" s="1275"/>
      <c r="F3" s="1275"/>
      <c r="G3" s="1275"/>
      <c r="H3" s="1275"/>
      <c r="I3" s="1275"/>
      <c r="J3" s="1275"/>
      <c r="K3" s="1275"/>
      <c r="L3" s="1276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35" t="str">
        <f>'Request Form'!B7</f>
        <v>FIRST NAME, EXT.:</v>
      </c>
      <c r="B4" s="1275"/>
      <c r="C4" s="1276"/>
      <c r="D4" s="1350" t="str">
        <f>Form1_A!E4</f>
        <v>RENATO III</v>
      </c>
      <c r="E4" s="1275"/>
      <c r="F4" s="1275"/>
      <c r="G4" s="1275"/>
      <c r="H4" s="1275"/>
      <c r="I4" s="1275"/>
      <c r="J4" s="1275"/>
      <c r="K4" s="1275"/>
      <c r="L4" s="1276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35" t="str">
        <f>'Request Form'!B8</f>
        <v>MIDDLE NAME:</v>
      </c>
      <c r="B5" s="1275"/>
      <c r="C5" s="1276"/>
      <c r="D5" s="1350" t="str">
        <f>Form1_A!E5</f>
        <v>RACELIS</v>
      </c>
      <c r="E5" s="1275"/>
      <c r="F5" s="1275"/>
      <c r="G5" s="1275"/>
      <c r="H5" s="1275"/>
      <c r="I5" s="1275"/>
      <c r="J5" s="1275"/>
      <c r="K5" s="1275"/>
      <c r="L5" s="1276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1" t="s">
        <v>501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3"/>
      <c r="L7" s="1294"/>
      <c r="M7" s="92"/>
      <c r="N7" s="92" t="str">
        <f>A7</f>
        <v>CRITERION A - SERVICE TO THE INSTITUTION (MAX = 30 POINTS)</v>
      </c>
      <c r="O7" s="86"/>
      <c r="P7" s="1333" t="str">
        <f>A7</f>
        <v>CRITERION A - SERVICE TO THE INSTITUTION (MAX = 30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52" t="str">
        <f>B9</f>
        <v>FOR EVERY SUCCESSFUL LINKAGE, NETWORKING OR PARTNERSHIP ACTIVITY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34" t="s">
        <v>114</v>
      </c>
      <c r="B10" s="1338" t="s">
        <v>505</v>
      </c>
      <c r="C10" s="1309"/>
      <c r="D10" s="1287"/>
      <c r="E10" s="1336" t="s">
        <v>506</v>
      </c>
      <c r="F10" s="1336" t="s">
        <v>507</v>
      </c>
      <c r="G10" s="1494" t="s">
        <v>508</v>
      </c>
      <c r="H10" s="1287"/>
      <c r="I10" s="1493" t="s">
        <v>509</v>
      </c>
      <c r="J10" s="1493" t="s">
        <v>510</v>
      </c>
      <c r="K10" s="1491" t="s">
        <v>121</v>
      </c>
      <c r="L10" s="1485" t="s">
        <v>122</v>
      </c>
      <c r="M10" s="17"/>
      <c r="N10" s="1364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35"/>
      <c r="B11" s="1339"/>
      <c r="C11" s="1311"/>
      <c r="D11" s="1289"/>
      <c r="E11" s="1337"/>
      <c r="F11" s="1337"/>
      <c r="G11" s="763" t="s">
        <v>511</v>
      </c>
      <c r="H11" s="763" t="s">
        <v>512</v>
      </c>
      <c r="I11" s="1337"/>
      <c r="J11" s="1337"/>
      <c r="K11" s="1337"/>
      <c r="L11" s="1291"/>
      <c r="M11" s="17"/>
      <c r="N11" s="1365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495"/>
      <c r="C12" s="1368"/>
      <c r="D12" s="1358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61"/>
      <c r="C13" s="1275"/>
      <c r="D13" s="1276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61"/>
      <c r="C14" s="1275"/>
      <c r="D14" s="1276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61"/>
      <c r="C15" s="1275"/>
      <c r="D15" s="1276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61"/>
      <c r="C16" s="1275"/>
      <c r="D16" s="1276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61"/>
      <c r="C17" s="1275"/>
      <c r="D17" s="1276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61"/>
      <c r="C18" s="1275"/>
      <c r="D18" s="1276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61"/>
      <c r="C19" s="1275"/>
      <c r="D19" s="1276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61"/>
      <c r="C20" s="1275"/>
      <c r="D20" s="1276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84"/>
      <c r="C21" s="1293"/>
      <c r="D21" s="1356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14.4">
      <c r="A24" s="104" t="s">
        <v>114</v>
      </c>
      <c r="B24" s="1328" t="s">
        <v>514</v>
      </c>
      <c r="C24" s="1293"/>
      <c r="D24" s="1293"/>
      <c r="E24" s="1356"/>
      <c r="F24" s="107" t="s">
        <v>140</v>
      </c>
      <c r="G24" s="1328" t="s">
        <v>515</v>
      </c>
      <c r="H24" s="1356"/>
      <c r="I24" s="107" t="s">
        <v>516</v>
      </c>
      <c r="J24" s="105" t="s">
        <v>423</v>
      </c>
      <c r="K24" s="1328" t="s">
        <v>122</v>
      </c>
      <c r="L24" s="1294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13.5" customHeight="1">
      <c r="A25" s="155">
        <v>1</v>
      </c>
      <c r="B25" s="1497" t="s">
        <v>518</v>
      </c>
      <c r="C25" s="1368"/>
      <c r="D25" s="1368"/>
      <c r="E25" s="1358"/>
      <c r="F25" s="183" t="s">
        <v>517</v>
      </c>
      <c r="G25" s="1500" t="s">
        <v>519</v>
      </c>
      <c r="H25" s="1358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92" t="s">
        <v>520</v>
      </c>
      <c r="L25" s="1390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61"/>
      <c r="C26" s="1275"/>
      <c r="D26" s="1275"/>
      <c r="E26" s="1276"/>
      <c r="F26" s="190" t="s">
        <v>1</v>
      </c>
      <c r="G26" s="1392"/>
      <c r="H26" s="1276"/>
      <c r="I26" s="774"/>
      <c r="J26" s="192">
        <f t="shared" si="4"/>
        <v>0</v>
      </c>
      <c r="K26" s="1440"/>
      <c r="L26" s="1344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61"/>
      <c r="C27" s="1275"/>
      <c r="D27" s="1275"/>
      <c r="E27" s="1276"/>
      <c r="F27" s="190" t="s">
        <v>1</v>
      </c>
      <c r="G27" s="1392"/>
      <c r="H27" s="1276"/>
      <c r="I27" s="774"/>
      <c r="J27" s="192">
        <f t="shared" si="4"/>
        <v>0</v>
      </c>
      <c r="K27" s="1440"/>
      <c r="L27" s="1344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42"/>
      <c r="C28" s="1275"/>
      <c r="D28" s="1275"/>
      <c r="E28" s="1276"/>
      <c r="F28" s="190" t="s">
        <v>1</v>
      </c>
      <c r="G28" s="1392"/>
      <c r="H28" s="1276"/>
      <c r="I28" s="774"/>
      <c r="J28" s="192">
        <f t="shared" si="4"/>
        <v>0</v>
      </c>
      <c r="K28" s="1440"/>
      <c r="L28" s="1344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61"/>
      <c r="C29" s="1275"/>
      <c r="D29" s="1275"/>
      <c r="E29" s="1276"/>
      <c r="F29" s="190" t="s">
        <v>1</v>
      </c>
      <c r="G29" s="1392"/>
      <c r="H29" s="1276"/>
      <c r="I29" s="774"/>
      <c r="J29" s="192">
        <f t="shared" si="4"/>
        <v>0</v>
      </c>
      <c r="K29" s="1440"/>
      <c r="L29" s="1344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61"/>
      <c r="C30" s="1275"/>
      <c r="D30" s="1275"/>
      <c r="E30" s="1276"/>
      <c r="F30" s="190" t="s">
        <v>1</v>
      </c>
      <c r="G30" s="1392"/>
      <c r="H30" s="1276"/>
      <c r="I30" s="774"/>
      <c r="J30" s="192">
        <f t="shared" si="4"/>
        <v>0</v>
      </c>
      <c r="K30" s="1440"/>
      <c r="L30" s="1344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61"/>
      <c r="C31" s="1275"/>
      <c r="D31" s="1275"/>
      <c r="E31" s="1276"/>
      <c r="F31" s="190" t="s">
        <v>1</v>
      </c>
      <c r="G31" s="1392"/>
      <c r="H31" s="1276"/>
      <c r="I31" s="774"/>
      <c r="J31" s="192">
        <f t="shared" si="4"/>
        <v>0</v>
      </c>
      <c r="K31" s="1440"/>
      <c r="L31" s="1344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61"/>
      <c r="C32" s="1275"/>
      <c r="D32" s="1275"/>
      <c r="E32" s="1276"/>
      <c r="F32" s="190" t="s">
        <v>1</v>
      </c>
      <c r="G32" s="1392"/>
      <c r="H32" s="1276"/>
      <c r="I32" s="774"/>
      <c r="J32" s="192">
        <f t="shared" si="4"/>
        <v>0</v>
      </c>
      <c r="K32" s="1440"/>
      <c r="L32" s="1344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47"/>
      <c r="C33" s="1375"/>
      <c r="D33" s="1375"/>
      <c r="E33" s="1376"/>
      <c r="F33" s="190" t="s">
        <v>1</v>
      </c>
      <c r="G33" s="1499"/>
      <c r="H33" s="1376"/>
      <c r="I33" s="774"/>
      <c r="J33" s="192">
        <f t="shared" si="4"/>
        <v>0</v>
      </c>
      <c r="K33" s="1440"/>
      <c r="L33" s="1344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84"/>
      <c r="C34" s="1293"/>
      <c r="D34" s="1293"/>
      <c r="E34" s="1356"/>
      <c r="F34" s="193"/>
      <c r="G34" s="137"/>
      <c r="H34" s="498"/>
      <c r="I34" s="393" t="s">
        <v>126</v>
      </c>
      <c r="J34" s="194">
        <f>SUM(J25:J33)</f>
        <v>6</v>
      </c>
      <c r="K34" s="1498"/>
      <c r="L34" s="1294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51" t="s">
        <v>522</v>
      </c>
      <c r="B36" s="1293"/>
      <c r="C36" s="1293"/>
      <c r="D36" s="1293"/>
      <c r="E36" s="1293"/>
      <c r="F36" s="1293"/>
      <c r="G36" s="1293"/>
      <c r="H36" s="1293"/>
      <c r="I36" s="1293"/>
      <c r="J36" s="1293"/>
      <c r="K36" s="1293"/>
      <c r="L36" s="1294"/>
      <c r="M36" s="92"/>
      <c r="N36" s="92" t="str">
        <f>A36</f>
        <v>CRITERION B - SERVICE TO THE COMMUNITY (MAX = 50 POINTS)</v>
      </c>
      <c r="O36" s="86"/>
      <c r="P36" s="1333" t="str">
        <f>A36</f>
        <v>CRITERION B - SERVICE TO THE COMMUNITY (MAX = 50 POINTS)</v>
      </c>
      <c r="Q36" s="1269"/>
      <c r="R36" s="1269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496" t="str">
        <f t="shared" si="7"/>
        <v>FOR SERVICES IN ACCREDITATION, EVALUATION, ASSESSMENT WORKS AND OTHER RELATED EDUCATION QA ACTIVITIES</v>
      </c>
      <c r="Q39" s="1269"/>
      <c r="R39" s="1269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34" t="s">
        <v>114</v>
      </c>
      <c r="B40" s="1338" t="s">
        <v>525</v>
      </c>
      <c r="C40" s="1309"/>
      <c r="D40" s="1287"/>
      <c r="E40" s="1501" t="s">
        <v>526</v>
      </c>
      <c r="F40" s="1358"/>
      <c r="G40" s="1338" t="s">
        <v>527</v>
      </c>
      <c r="H40" s="1287"/>
      <c r="I40" s="1336" t="s">
        <v>528</v>
      </c>
      <c r="J40" s="1336" t="s">
        <v>529</v>
      </c>
      <c r="K40" s="1336" t="s">
        <v>423</v>
      </c>
      <c r="L40" s="1485" t="s">
        <v>122</v>
      </c>
      <c r="M40" s="17"/>
      <c r="N40" s="1364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35"/>
      <c r="B41" s="1339"/>
      <c r="C41" s="1311"/>
      <c r="D41" s="1289"/>
      <c r="E41" s="776" t="s">
        <v>530</v>
      </c>
      <c r="F41" s="763" t="s">
        <v>531</v>
      </c>
      <c r="G41" s="1339"/>
      <c r="H41" s="1289"/>
      <c r="I41" s="1337"/>
      <c r="J41" s="1337"/>
      <c r="K41" s="1337"/>
      <c r="L41" s="1291"/>
      <c r="M41" s="17"/>
      <c r="N41" s="1365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02" t="s">
        <v>532</v>
      </c>
      <c r="C42" s="1503"/>
      <c r="D42" s="1504"/>
      <c r="E42" s="778">
        <v>2021</v>
      </c>
      <c r="F42" s="779">
        <v>2023</v>
      </c>
      <c r="G42" s="1505" t="s">
        <v>533</v>
      </c>
      <c r="H42" s="1358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61"/>
      <c r="C43" s="1275"/>
      <c r="D43" s="1276"/>
      <c r="E43" s="784"/>
      <c r="F43" s="785"/>
      <c r="G43" s="1396"/>
      <c r="H43" s="1371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61"/>
      <c r="C44" s="1275"/>
      <c r="D44" s="1276"/>
      <c r="E44" s="765"/>
      <c r="F44" s="788"/>
      <c r="G44" s="1396"/>
      <c r="H44" s="1371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61"/>
      <c r="C45" s="1275"/>
      <c r="D45" s="1276"/>
      <c r="E45" s="765"/>
      <c r="F45" s="788"/>
      <c r="G45" s="1396"/>
      <c r="H45" s="1371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61"/>
      <c r="C46" s="1275"/>
      <c r="D46" s="1276"/>
      <c r="E46" s="765"/>
      <c r="F46" s="788"/>
      <c r="G46" s="1396"/>
      <c r="H46" s="1371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61"/>
      <c r="C47" s="1275"/>
      <c r="D47" s="1276"/>
      <c r="E47" s="765"/>
      <c r="F47" s="788"/>
      <c r="G47" s="1396"/>
      <c r="H47" s="1371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61"/>
      <c r="C48" s="1275"/>
      <c r="D48" s="1276"/>
      <c r="E48" s="765"/>
      <c r="F48" s="788"/>
      <c r="G48" s="1396"/>
      <c r="H48" s="1371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61"/>
      <c r="C49" s="1275"/>
      <c r="D49" s="1276"/>
      <c r="E49" s="765"/>
      <c r="F49" s="788"/>
      <c r="G49" s="1396"/>
      <c r="H49" s="1371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61"/>
      <c r="C50" s="1275"/>
      <c r="D50" s="1276"/>
      <c r="E50" s="765"/>
      <c r="F50" s="788"/>
      <c r="G50" s="1396"/>
      <c r="H50" s="1371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47"/>
      <c r="C51" s="1375"/>
      <c r="D51" s="1376"/>
      <c r="E51" s="765"/>
      <c r="F51" s="788"/>
      <c r="G51" s="1499"/>
      <c r="H51" s="1376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84"/>
      <c r="C52" s="1293"/>
      <c r="D52" s="1356"/>
      <c r="E52" s="516"/>
      <c r="F52" s="789"/>
      <c r="G52" s="1345"/>
      <c r="H52" s="1356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28" t="s">
        <v>539</v>
      </c>
      <c r="C55" s="1293"/>
      <c r="D55" s="1293"/>
      <c r="E55" s="1356"/>
      <c r="F55" s="1328" t="s">
        <v>422</v>
      </c>
      <c r="G55" s="1356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07" t="s">
        <v>544</v>
      </c>
      <c r="C56" s="1370"/>
      <c r="D56" s="1370"/>
      <c r="E56" s="1371"/>
      <c r="F56" s="1357" t="s">
        <v>545</v>
      </c>
      <c r="G56" s="1358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06"/>
      <c r="C57" s="1275"/>
      <c r="D57" s="1275"/>
      <c r="E57" s="1276"/>
      <c r="F57" s="1361"/>
      <c r="G57" s="1276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06"/>
      <c r="C58" s="1275"/>
      <c r="D58" s="1275"/>
      <c r="E58" s="1276"/>
      <c r="F58" s="1361"/>
      <c r="G58" s="1276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06"/>
      <c r="C59" s="1275"/>
      <c r="D59" s="1275"/>
      <c r="E59" s="1276"/>
      <c r="F59" s="1361"/>
      <c r="G59" s="1276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06"/>
      <c r="C60" s="1275"/>
      <c r="D60" s="1275"/>
      <c r="E60" s="1276"/>
      <c r="F60" s="1361"/>
      <c r="G60" s="1276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06"/>
      <c r="C61" s="1275"/>
      <c r="D61" s="1275"/>
      <c r="E61" s="1276"/>
      <c r="F61" s="1361"/>
      <c r="G61" s="1276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06"/>
      <c r="C62" s="1275"/>
      <c r="D62" s="1275"/>
      <c r="E62" s="1276"/>
      <c r="F62" s="1361"/>
      <c r="G62" s="1276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06"/>
      <c r="C63" s="1275"/>
      <c r="D63" s="1275"/>
      <c r="E63" s="1276"/>
      <c r="F63" s="1361"/>
      <c r="G63" s="1276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06"/>
      <c r="C64" s="1275"/>
      <c r="D64" s="1275"/>
      <c r="E64" s="1276"/>
      <c r="F64" s="1361"/>
      <c r="G64" s="1276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06"/>
      <c r="C65" s="1275"/>
      <c r="D65" s="1275"/>
      <c r="E65" s="1276"/>
      <c r="F65" s="1361"/>
      <c r="G65" s="1276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84"/>
      <c r="C66" s="1293"/>
      <c r="D66" s="1293"/>
      <c r="E66" s="1356"/>
      <c r="F66" s="1508"/>
      <c r="G66" s="1356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55" t="s">
        <v>548</v>
      </c>
      <c r="C68" s="1293"/>
      <c r="D68" s="1293"/>
      <c r="E68" s="1293"/>
      <c r="F68" s="1293"/>
      <c r="G68" s="1293"/>
      <c r="H68" s="1293"/>
      <c r="I68" s="1293"/>
      <c r="J68" s="1293"/>
      <c r="K68" s="1293"/>
      <c r="L68" s="1294"/>
      <c r="M68" s="89"/>
      <c r="N68" s="89" t="str">
        <f>B68</f>
        <v>FOR SERVICES AS A SHORT-TERM CONSULTANT/EXPERT</v>
      </c>
      <c r="O68" s="86"/>
      <c r="P68" s="1449" t="str">
        <f>B68</f>
        <v>FOR SERVICES AS A SHORT-TERM CONSULTANT/EXPERT</v>
      </c>
      <c r="Q68" s="1311"/>
      <c r="R68" s="1311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34" t="s">
        <v>114</v>
      </c>
      <c r="B69" s="1338" t="s">
        <v>549</v>
      </c>
      <c r="C69" s="1309"/>
      <c r="D69" s="1309"/>
      <c r="E69" s="1287"/>
      <c r="F69" s="1336" t="s">
        <v>550</v>
      </c>
      <c r="G69" s="1509" t="s">
        <v>551</v>
      </c>
      <c r="H69" s="1358"/>
      <c r="I69" s="1338" t="s">
        <v>528</v>
      </c>
      <c r="J69" s="1336" t="s">
        <v>140</v>
      </c>
      <c r="K69" s="1336" t="s">
        <v>423</v>
      </c>
      <c r="L69" s="1485" t="s">
        <v>122</v>
      </c>
      <c r="M69" s="40"/>
      <c r="N69" s="1364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35"/>
      <c r="B70" s="1339"/>
      <c r="C70" s="1311"/>
      <c r="D70" s="1311"/>
      <c r="E70" s="1289"/>
      <c r="F70" s="1337"/>
      <c r="G70" s="796" t="s">
        <v>530</v>
      </c>
      <c r="H70" s="763" t="s">
        <v>531</v>
      </c>
      <c r="I70" s="1339"/>
      <c r="J70" s="1337"/>
      <c r="K70" s="1337"/>
      <c r="L70" s="1291"/>
      <c r="M70" s="17"/>
      <c r="N70" s="1365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10" t="s">
        <v>552</v>
      </c>
      <c r="C71" s="1370"/>
      <c r="D71" s="1370"/>
      <c r="E71" s="1371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07" t="s">
        <v>556</v>
      </c>
      <c r="C72" s="1370"/>
      <c r="D72" s="1370"/>
      <c r="E72" s="1371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07" t="s">
        <v>559</v>
      </c>
      <c r="C73" s="1370"/>
      <c r="D73" s="1370"/>
      <c r="E73" s="1371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07" t="s">
        <v>561</v>
      </c>
      <c r="C74" s="1370"/>
      <c r="D74" s="1370"/>
      <c r="E74" s="1371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07" t="s">
        <v>563</v>
      </c>
      <c r="C75" s="1370"/>
      <c r="D75" s="1370"/>
      <c r="E75" s="1371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11" t="s">
        <v>565</v>
      </c>
      <c r="C76" s="1370"/>
      <c r="D76" s="1370"/>
      <c r="E76" s="1371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61"/>
      <c r="C77" s="1275"/>
      <c r="D77" s="1275"/>
      <c r="E77" s="1276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84"/>
      <c r="C78" s="1293"/>
      <c r="D78" s="1293"/>
      <c r="E78" s="1293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55" t="s">
        <v>567</v>
      </c>
      <c r="C80" s="1293"/>
      <c r="D80" s="1293"/>
      <c r="E80" s="1293"/>
      <c r="F80" s="1293"/>
      <c r="G80" s="1293"/>
      <c r="H80" s="1293"/>
      <c r="I80" s="1293"/>
      <c r="J80" s="1293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28" t="s">
        <v>568</v>
      </c>
      <c r="C81" s="1293"/>
      <c r="D81" s="1293"/>
      <c r="E81" s="1356"/>
      <c r="F81" s="105" t="s">
        <v>569</v>
      </c>
      <c r="G81" s="1328" t="s">
        <v>570</v>
      </c>
      <c r="H81" s="1356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13" t="s">
        <v>574</v>
      </c>
      <c r="C82" s="1368"/>
      <c r="D82" s="1368"/>
      <c r="E82" s="1358"/>
      <c r="F82" s="815"/>
      <c r="G82" s="1478"/>
      <c r="H82" s="1358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72" t="s">
        <v>576</v>
      </c>
      <c r="C83" s="1275"/>
      <c r="D83" s="1275"/>
      <c r="E83" s="1276"/>
      <c r="F83" s="384"/>
      <c r="G83" s="1392"/>
      <c r="H83" s="1276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72" t="s">
        <v>578</v>
      </c>
      <c r="C84" s="1275"/>
      <c r="D84" s="1275"/>
      <c r="E84" s="1276"/>
      <c r="F84" s="384"/>
      <c r="G84" s="1392"/>
      <c r="H84" s="1276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17" t="s">
        <v>580</v>
      </c>
      <c r="C85" s="1397"/>
      <c r="D85" s="1397"/>
      <c r="E85" s="1382"/>
      <c r="F85" s="816"/>
      <c r="G85" s="1499"/>
      <c r="H85" s="1376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84"/>
      <c r="C86" s="1293"/>
      <c r="D86" s="1293"/>
      <c r="E86" s="1356"/>
      <c r="F86" s="1345"/>
      <c r="G86" s="1293"/>
      <c r="H86" s="1356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49" t="s">
        <v>581</v>
      </c>
      <c r="C88" s="1311"/>
      <c r="D88" s="1311"/>
      <c r="E88" s="1311"/>
      <c r="F88" s="1311"/>
      <c r="G88" s="1311"/>
      <c r="H88" s="1311"/>
      <c r="I88" s="1311"/>
      <c r="J88" s="1311"/>
      <c r="K88" s="1311"/>
      <c r="L88" s="1312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49" t="str">
        <f>B88</f>
        <v>FOR EVERY HOUR OF TRAINING COURSE, SEMINAR, WORKSHOP CONDUCTED AS A RESOURCE PERSON, CONVENOR, FACILITATOR, MODERATOR, KEYNOTE/PLENARY SPEAKER OR PANELIST</v>
      </c>
      <c r="Q88" s="1311"/>
      <c r="R88" s="1311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34" t="s">
        <v>114</v>
      </c>
      <c r="B89" s="1338" t="s">
        <v>582</v>
      </c>
      <c r="C89" s="1309"/>
      <c r="D89" s="1287"/>
      <c r="E89" s="1336" t="s">
        <v>583</v>
      </c>
      <c r="F89" s="1336" t="s">
        <v>422</v>
      </c>
      <c r="G89" s="1316" t="s">
        <v>551</v>
      </c>
      <c r="H89" s="1287"/>
      <c r="I89" s="1336" t="s">
        <v>528</v>
      </c>
      <c r="J89" s="1336" t="s">
        <v>584</v>
      </c>
      <c r="K89" s="1336" t="s">
        <v>423</v>
      </c>
      <c r="L89" s="1485" t="s">
        <v>122</v>
      </c>
      <c r="M89" s="17"/>
      <c r="N89" s="1364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35"/>
      <c r="B90" s="1339"/>
      <c r="C90" s="1311"/>
      <c r="D90" s="1289"/>
      <c r="E90" s="1337"/>
      <c r="F90" s="1337"/>
      <c r="G90" s="818" t="s">
        <v>585</v>
      </c>
      <c r="H90" s="763" t="s">
        <v>586</v>
      </c>
      <c r="I90" s="1337"/>
      <c r="J90" s="1337"/>
      <c r="K90" s="1337"/>
      <c r="L90" s="1291"/>
      <c r="M90" s="17"/>
      <c r="N90" s="1365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95" t="s">
        <v>587</v>
      </c>
      <c r="C91" s="1370"/>
      <c r="D91" s="1371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61"/>
      <c r="C92" s="1275"/>
      <c r="D92" s="1276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61"/>
      <c r="C93" s="1275"/>
      <c r="D93" s="1276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61"/>
      <c r="C94" s="1275"/>
      <c r="D94" s="1276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61"/>
      <c r="C95" s="1275"/>
      <c r="D95" s="1276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61"/>
      <c r="C96" s="1275"/>
      <c r="D96" s="1276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61"/>
      <c r="C97" s="1275"/>
      <c r="D97" s="1276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61"/>
      <c r="C98" s="1275"/>
      <c r="D98" s="1276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61"/>
      <c r="C99" s="1275"/>
      <c r="D99" s="1276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51"/>
      <c r="C100" s="1293"/>
      <c r="D100" s="1356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49" t="s">
        <v>592</v>
      </c>
      <c r="C103" s="1311"/>
      <c r="D103" s="1311"/>
      <c r="E103" s="1311"/>
      <c r="F103" s="1311"/>
      <c r="G103" s="1311"/>
      <c r="H103" s="1311"/>
      <c r="I103" s="1311"/>
      <c r="J103" s="1311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28" t="s">
        <v>593</v>
      </c>
      <c r="C104" s="1293"/>
      <c r="D104" s="1293"/>
      <c r="E104" s="1356"/>
      <c r="F104" s="1328" t="s">
        <v>594</v>
      </c>
      <c r="G104" s="1356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12"/>
      <c r="C105" s="1368"/>
      <c r="D105" s="1368"/>
      <c r="E105" s="1358"/>
      <c r="F105" s="1518"/>
      <c r="G105" s="1358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3"/>
      <c r="C106" s="1275"/>
      <c r="D106" s="1275"/>
      <c r="E106" s="1276"/>
      <c r="F106" s="1514"/>
      <c r="G106" s="1276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63"/>
      <c r="C107" s="1275"/>
      <c r="D107" s="1275"/>
      <c r="E107" s="1276"/>
      <c r="F107" s="1514"/>
      <c r="G107" s="1276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63"/>
      <c r="C108" s="1275"/>
      <c r="D108" s="1275"/>
      <c r="E108" s="1276"/>
      <c r="F108" s="1514"/>
      <c r="G108" s="1276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3"/>
      <c r="C109" s="1275"/>
      <c r="D109" s="1275"/>
      <c r="E109" s="1276"/>
      <c r="F109" s="1514"/>
      <c r="G109" s="1276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3"/>
      <c r="C110" s="1275"/>
      <c r="D110" s="1275"/>
      <c r="E110" s="1276"/>
      <c r="F110" s="1514"/>
      <c r="G110" s="1276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3"/>
      <c r="C111" s="1275"/>
      <c r="D111" s="1275"/>
      <c r="E111" s="1276"/>
      <c r="F111" s="1514"/>
      <c r="G111" s="1276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3"/>
      <c r="C112" s="1275"/>
      <c r="D112" s="1275"/>
      <c r="E112" s="1276"/>
      <c r="F112" s="1514"/>
      <c r="G112" s="1276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3"/>
      <c r="C113" s="1275"/>
      <c r="D113" s="1275"/>
      <c r="E113" s="1276"/>
      <c r="F113" s="1514"/>
      <c r="G113" s="1276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3"/>
      <c r="C114" s="1275"/>
      <c r="D114" s="1275"/>
      <c r="E114" s="1276"/>
      <c r="F114" s="1515"/>
      <c r="G114" s="1376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84"/>
      <c r="C115" s="1293"/>
      <c r="D115" s="1293"/>
      <c r="E115" s="1356"/>
      <c r="F115" s="1516"/>
      <c r="G115" s="1356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zoomScaleNormal="100" workbookViewId="0">
      <selection activeCell="H35" sqref="H35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48" t="s">
        <v>500</v>
      </c>
      <c r="C1" s="1269"/>
      <c r="D1" s="1269"/>
      <c r="E1" s="1269"/>
      <c r="F1" s="1269"/>
      <c r="G1" s="1269"/>
      <c r="H1" s="1269"/>
      <c r="I1" s="1269"/>
      <c r="J1" s="84"/>
      <c r="K1" s="1436" t="str">
        <f>B1</f>
        <v>KRA III - EXTENSION</v>
      </c>
      <c r="L1" s="1269"/>
      <c r="M1" s="831"/>
      <c r="N1" s="1348" t="str">
        <f>B1</f>
        <v>KRA III - EXTENSION</v>
      </c>
      <c r="O1" s="1269"/>
      <c r="P1" s="1269"/>
      <c r="Q1" s="1269"/>
      <c r="R1" s="1269"/>
      <c r="S1" s="1269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19" t="str">
        <f>'Request Form'!B6</f>
        <v>LAST NAME:</v>
      </c>
      <c r="C3" s="1275"/>
      <c r="D3" s="1276"/>
      <c r="E3" s="1520" t="str">
        <f>Form1_A!E3</f>
        <v>MAALIW</v>
      </c>
      <c r="F3" s="1275"/>
      <c r="G3" s="1275"/>
      <c r="H3" s="1275"/>
      <c r="I3" s="1276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19" t="str">
        <f>'Request Form'!B7</f>
        <v>FIRST NAME, EXT.:</v>
      </c>
      <c r="C4" s="1275"/>
      <c r="D4" s="1276"/>
      <c r="E4" s="1520" t="str">
        <f>Form1_A!E4</f>
        <v>RENATO III</v>
      </c>
      <c r="F4" s="1275"/>
      <c r="G4" s="1275"/>
      <c r="H4" s="1275"/>
      <c r="I4" s="1276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19" t="str">
        <f>'Request Form'!B8</f>
        <v>MIDDLE NAME:</v>
      </c>
      <c r="C5" s="1275"/>
      <c r="D5" s="1276"/>
      <c r="E5" s="1350" t="str">
        <f>Form1_A!E5</f>
        <v>RACELIS</v>
      </c>
      <c r="F5" s="1275"/>
      <c r="G5" s="1275"/>
      <c r="H5" s="1275"/>
      <c r="I5" s="1276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51" t="s">
        <v>599</v>
      </c>
      <c r="C7" s="1293"/>
      <c r="D7" s="1293"/>
      <c r="E7" s="1293"/>
      <c r="F7" s="1293"/>
      <c r="G7" s="1293"/>
      <c r="H7" s="1293"/>
      <c r="I7" s="1294"/>
      <c r="J7" s="92"/>
      <c r="K7" s="1436" t="str">
        <f>B7</f>
        <v>CRITERION C - QUALITY OF EXTENSION SERVICES (MAX = 20 POINTS)</v>
      </c>
      <c r="L7" s="1269"/>
      <c r="M7" s="86"/>
      <c r="N7" s="1333" t="str">
        <f>B7</f>
        <v>CRITERION C - QUALITY OF EXTENSION SERVICES (MAX = 20 POINTS)</v>
      </c>
      <c r="O7" s="1269"/>
      <c r="P7" s="1269"/>
      <c r="Q7" s="1269"/>
      <c r="R7" s="1269"/>
      <c r="S7" s="1269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21" t="s">
        <v>600</v>
      </c>
      <c r="C9" s="1275"/>
      <c r="D9" s="1275"/>
      <c r="E9" s="1275"/>
      <c r="F9" s="1275"/>
      <c r="G9" s="1275"/>
      <c r="H9" s="1275"/>
      <c r="I9" s="1344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22" t="s">
        <v>601</v>
      </c>
      <c r="C11" s="1275"/>
      <c r="D11" s="1275"/>
      <c r="E11" s="1275"/>
      <c r="F11" s="1275"/>
      <c r="G11" s="1275"/>
      <c r="H11" s="1344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22" t="s">
        <v>602</v>
      </c>
      <c r="C13" s="1275"/>
      <c r="D13" s="1275"/>
      <c r="E13" s="1275"/>
      <c r="F13" s="1275"/>
      <c r="G13" s="836" t="s">
        <v>1</v>
      </c>
      <c r="H13" s="1322" t="s">
        <v>68</v>
      </c>
      <c r="I13" s="1294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34" t="s">
        <v>114</v>
      </c>
      <c r="C16" s="1338" t="s">
        <v>69</v>
      </c>
      <c r="D16" s="1309"/>
      <c r="E16" s="1287"/>
      <c r="F16" s="1527" t="s">
        <v>604</v>
      </c>
      <c r="G16" s="1368"/>
      <c r="H16" s="1368"/>
      <c r="I16" s="1360"/>
      <c r="J16" s="837"/>
      <c r="K16" s="1528" t="s">
        <v>123</v>
      </c>
      <c r="L16" s="1294"/>
      <c r="M16" s="86"/>
      <c r="N16" s="1523"/>
      <c r="O16" s="1311"/>
      <c r="P16" s="1311"/>
      <c r="Q16" s="1311"/>
      <c r="R16" s="1311"/>
      <c r="S16" s="1311"/>
      <c r="T16" s="1311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25"/>
      <c r="C17" s="1526"/>
      <c r="D17" s="1273"/>
      <c r="E17" s="1416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29" t="s">
        <v>81</v>
      </c>
      <c r="D18" s="1275"/>
      <c r="E18" s="1276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299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29" t="s">
        <v>84</v>
      </c>
      <c r="D19" s="1275"/>
      <c r="E19" s="1276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69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29" t="s">
        <v>86</v>
      </c>
      <c r="D20" s="1275"/>
      <c r="E20" s="1276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69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30" t="s">
        <v>88</v>
      </c>
      <c r="D21" s="1375"/>
      <c r="E21" s="1376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69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31" t="s">
        <v>89</v>
      </c>
      <c r="C22" s="1293"/>
      <c r="D22" s="1293"/>
      <c r="E22" s="1293"/>
      <c r="F22" s="1293"/>
      <c r="G22" s="1293"/>
      <c r="H22" s="153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4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52" t="s">
        <v>609</v>
      </c>
      <c r="C23" s="1293"/>
      <c r="D23" s="1293"/>
      <c r="E23" s="1293"/>
      <c r="F23" s="1293"/>
      <c r="G23" s="1356"/>
      <c r="H23" s="1533">
        <f>H22/100*20</f>
        <v>0</v>
      </c>
      <c r="I23" s="1294"/>
      <c r="J23" s="195"/>
      <c r="K23" s="195"/>
      <c r="L23" s="195"/>
      <c r="M23" s="86"/>
      <c r="N23" s="1524" t="s">
        <v>90</v>
      </c>
      <c r="O23" s="1276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51" t="s">
        <v>612</v>
      </c>
      <c r="C25" s="1293"/>
      <c r="D25" s="1293"/>
      <c r="E25" s="1293"/>
      <c r="F25" s="1293"/>
      <c r="G25" s="1293"/>
      <c r="H25" s="1293"/>
      <c r="I25" s="1294"/>
      <c r="J25" s="92"/>
      <c r="K25" s="1436" t="str">
        <f>B25</f>
        <v>CRITERION D - BONUS CRITERION (MAX = 20 POINTS)</v>
      </c>
      <c r="L25" s="1269"/>
      <c r="M25" s="86"/>
      <c r="N25" s="1333" t="str">
        <f>B25</f>
        <v>CRITERION D - BONUS CRITERION (MAX = 20 POINTS)</v>
      </c>
      <c r="O25" s="1269"/>
      <c r="P25" s="1269"/>
      <c r="Q25" s="1269"/>
      <c r="R25" s="1269"/>
      <c r="S25" s="1269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28" t="s">
        <v>620</v>
      </c>
      <c r="D30" s="1293"/>
      <c r="E30" s="1293"/>
      <c r="F30" s="1356"/>
      <c r="G30" s="105" t="s">
        <v>621</v>
      </c>
      <c r="H30" s="105" t="s">
        <v>121</v>
      </c>
      <c r="I30" s="154" t="s">
        <v>72</v>
      </c>
      <c r="J30" s="17"/>
      <c r="K30" s="1317" t="s">
        <v>123</v>
      </c>
      <c r="L30" s="1294"/>
      <c r="M30" s="88"/>
      <c r="N30" s="104" t="s">
        <v>124</v>
      </c>
      <c r="O30" s="105" t="s">
        <v>125</v>
      </c>
      <c r="P30" s="1295" t="s">
        <v>78</v>
      </c>
      <c r="Q30" s="1293"/>
      <c r="R30" s="1293"/>
      <c r="S30" s="1294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34" t="s">
        <v>623</v>
      </c>
      <c r="D31" s="1368"/>
      <c r="E31" s="1368"/>
      <c r="F31" s="1358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35" t="s">
        <v>626</v>
      </c>
      <c r="L31" s="1360"/>
      <c r="M31" s="86"/>
      <c r="N31" s="542" t="s">
        <v>62</v>
      </c>
      <c r="O31" s="879">
        <f>IF(N31="Acceptable",H31,0)</f>
        <v>6</v>
      </c>
      <c r="P31" s="1331"/>
      <c r="Q31" s="1293"/>
      <c r="R31" s="1293"/>
      <c r="S31" s="1294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36"/>
      <c r="D32" s="1375"/>
      <c r="E32" s="1375"/>
      <c r="F32" s="1376"/>
      <c r="G32" s="881" t="s">
        <v>126</v>
      </c>
      <c r="H32" s="882" t="s">
        <v>628</v>
      </c>
      <c r="I32" s="883"/>
      <c r="J32" s="538"/>
      <c r="K32" s="1537"/>
      <c r="L32" s="1477"/>
      <c r="M32" s="86"/>
      <c r="N32" s="141"/>
      <c r="O32" s="175">
        <f>SUM(O31)</f>
        <v>6</v>
      </c>
      <c r="P32" s="1332"/>
      <c r="Q32" s="1293"/>
      <c r="R32" s="1293"/>
      <c r="S32" s="1294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39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39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398" t="s">
        <v>500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III - EXTENSION</v>
      </c>
      <c r="L3" s="246"/>
      <c r="M3" s="1398" t="str">
        <f t="shared" ref="M3:M7" si="1">A3</f>
        <v>KRA III - EXTENSION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399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399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01" t="str">
        <f>'Request Form'!B6</f>
        <v>LAST NAME:</v>
      </c>
      <c r="B5" s="1368"/>
      <c r="C5" s="1358"/>
      <c r="D5" s="1538" t="str">
        <f>Form1_A!E3</f>
        <v>MAALIW</v>
      </c>
      <c r="E5" s="1309"/>
      <c r="F5" s="1309"/>
      <c r="G5" s="1309"/>
      <c r="H5" s="1309"/>
      <c r="I5" s="1310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02" t="str">
        <f>'Request Form'!B7</f>
        <v>FIRST NAME, EXT.:</v>
      </c>
      <c r="B6" s="1275"/>
      <c r="C6" s="1276"/>
      <c r="D6" s="1539" t="str">
        <f>Form1_A!E4</f>
        <v>RENATO III</v>
      </c>
      <c r="E6" s="1275"/>
      <c r="F6" s="1275"/>
      <c r="G6" s="1275"/>
      <c r="H6" s="1275"/>
      <c r="I6" s="1344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40" t="str">
        <f>'Request Form'!B8</f>
        <v>MIDDLE NAME:</v>
      </c>
      <c r="B7" s="1375"/>
      <c r="C7" s="1376"/>
      <c r="D7" s="1541" t="str">
        <f>Form1_A!E5</f>
        <v>RACELIS</v>
      </c>
      <c r="E7" s="1375"/>
      <c r="F7" s="1375"/>
      <c r="G7" s="1375"/>
      <c r="H7" s="1375"/>
      <c r="I7" s="1477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04" t="s">
        <v>501</v>
      </c>
      <c r="B9" s="1293"/>
      <c r="C9" s="1293"/>
      <c r="D9" s="1293"/>
      <c r="E9" s="1293"/>
      <c r="F9" s="1293"/>
      <c r="G9" s="1293"/>
      <c r="H9" s="1293"/>
      <c r="I9" s="1294"/>
      <c r="J9" s="93"/>
      <c r="K9" s="93" t="str">
        <f>A9</f>
        <v>CRITERION A - SERVICE TO THE INSTITUTION (MAX = 30 POINTS)</v>
      </c>
      <c r="L9" s="246"/>
      <c r="M9" s="1411" t="str">
        <f>A9</f>
        <v>CRITERION A - SERVICE TO THE INSTITUTION (MAX = 30 POINTS)</v>
      </c>
      <c r="N9" s="1311"/>
      <c r="O9" s="131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42"/>
      <c r="B10" s="1293"/>
      <c r="C10" s="1293"/>
      <c r="D10" s="1293"/>
      <c r="E10" s="1293"/>
      <c r="F10" s="1293"/>
      <c r="G10" s="1356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43" t="s">
        <v>185</v>
      </c>
      <c r="D13" s="1293"/>
      <c r="E13" s="1293"/>
      <c r="F13" s="1293"/>
      <c r="G13" s="1356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04" t="s">
        <v>522</v>
      </c>
      <c r="B15" s="1293"/>
      <c r="C15" s="1293"/>
      <c r="D15" s="1293"/>
      <c r="E15" s="1293"/>
      <c r="F15" s="1293"/>
      <c r="G15" s="1293"/>
      <c r="H15" s="1293"/>
      <c r="I15" s="1294"/>
      <c r="J15" s="93"/>
      <c r="K15" s="289" t="str">
        <f>A15</f>
        <v>CRITERION B - SERVICE TO THE COMMUNITY (MAX = 50 POINTS)</v>
      </c>
      <c r="L15" s="246"/>
      <c r="M15" s="1544" t="str">
        <f>A15</f>
        <v>CRITERION B - SERVICE TO THE COMMUNITY (MAX = 50 POINTS)</v>
      </c>
      <c r="N15" s="1293"/>
      <c r="O15" s="129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45" t="s">
        <v>639</v>
      </c>
      <c r="C16" s="1293"/>
      <c r="D16" s="1293"/>
      <c r="E16" s="1293"/>
      <c r="F16" s="1293"/>
      <c r="G16" s="1356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26" t="s">
        <v>642</v>
      </c>
      <c r="D18" s="1275"/>
      <c r="E18" s="1275"/>
      <c r="F18" s="1275"/>
      <c r="G18" s="1276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46" t="s">
        <v>643</v>
      </c>
      <c r="D19" s="1275"/>
      <c r="E19" s="1275"/>
      <c r="F19" s="1275"/>
      <c r="G19" s="1276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26" t="s">
        <v>644</v>
      </c>
      <c r="D20" s="1275"/>
      <c r="E20" s="1275"/>
      <c r="F20" s="1275"/>
      <c r="G20" s="1276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49" t="s">
        <v>650</v>
      </c>
      <c r="D25" s="1419"/>
      <c r="E25" s="1419"/>
      <c r="F25" s="1419"/>
      <c r="G25" s="1420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22" t="s">
        <v>651</v>
      </c>
      <c r="C27" s="1309"/>
      <c r="D27" s="1309"/>
      <c r="E27" s="1309"/>
      <c r="F27" s="1309"/>
      <c r="G27" s="1287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43" t="s">
        <v>191</v>
      </c>
      <c r="D29" s="1293"/>
      <c r="E29" s="1293"/>
      <c r="F29" s="1293"/>
      <c r="G29" s="1356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4" t="s">
        <v>653</v>
      </c>
      <c r="B31" s="1293"/>
      <c r="C31" s="1293"/>
      <c r="D31" s="1293"/>
      <c r="E31" s="1293"/>
      <c r="F31" s="1293"/>
      <c r="G31" s="1293"/>
      <c r="H31" s="1293"/>
      <c r="I31" s="1294"/>
      <c r="J31" s="324"/>
      <c r="K31" s="324" t="str">
        <f>A31</f>
        <v>CRITERION C - QUALITY OF EXTENSION (MAX = 20 POINTS)</v>
      </c>
      <c r="L31" s="358"/>
      <c r="M31" s="1399" t="str">
        <f>A31</f>
        <v>CRITERION C - QUALITY OF EXTENSION (MAX = 20 POINTS)</v>
      </c>
      <c r="N31" s="1269"/>
      <c r="O31" s="126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0"/>
      <c r="B32" s="1293"/>
      <c r="C32" s="1293"/>
      <c r="D32" s="1293"/>
      <c r="E32" s="1293"/>
      <c r="F32" s="1293"/>
      <c r="G32" s="1356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47" t="s">
        <v>654</v>
      </c>
      <c r="C33" s="1293"/>
      <c r="D33" s="1293"/>
      <c r="E33" s="1293"/>
      <c r="F33" s="1293"/>
      <c r="G33" s="1356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4" t="s">
        <v>612</v>
      </c>
      <c r="B36" s="1293"/>
      <c r="C36" s="1293"/>
      <c r="D36" s="1293"/>
      <c r="E36" s="1293"/>
      <c r="F36" s="1293"/>
      <c r="G36" s="1293"/>
      <c r="H36" s="1293"/>
      <c r="I36" s="1294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47" t="s">
        <v>656</v>
      </c>
      <c r="C38" s="1293"/>
      <c r="D38" s="1293"/>
      <c r="E38" s="1293"/>
      <c r="F38" s="1293"/>
      <c r="G38" s="1356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0" t="s">
        <v>657</v>
      </c>
      <c r="B39" s="1293"/>
      <c r="C39" s="1293"/>
      <c r="D39" s="1293"/>
      <c r="E39" s="1293"/>
      <c r="F39" s="1293"/>
      <c r="G39" s="1356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412" t="s">
        <v>660</v>
      </c>
      <c r="B40" s="1293"/>
      <c r="C40" s="1293"/>
      <c r="D40" s="1293"/>
      <c r="E40" s="1293"/>
      <c r="F40" s="1293"/>
      <c r="G40" s="1293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48"/>
      <c r="N61" s="126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zoomScale="70" zoomScaleNormal="70" workbookViewId="0">
      <selection activeCell="L36" sqref="L36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398" t="s">
        <v>661</v>
      </c>
      <c r="B1" s="1269"/>
      <c r="C1" s="1269"/>
      <c r="D1" s="1269"/>
      <c r="E1" s="1269"/>
      <c r="F1" s="1269"/>
      <c r="G1" s="1269"/>
      <c r="H1" s="1269"/>
      <c r="I1" s="1269"/>
      <c r="J1" s="1269"/>
      <c r="K1" s="245"/>
      <c r="L1" s="245" t="str">
        <f>A1</f>
        <v>KRA IV - PROFESSIONAL DEVELOPMENT</v>
      </c>
      <c r="M1" s="87"/>
      <c r="N1" s="1398" t="str">
        <f>A1</f>
        <v>KRA IV - PROFESSIONAL DEVELOPMENT</v>
      </c>
      <c r="O1" s="1269"/>
      <c r="P1" s="1269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19" t="str">
        <f>'Request Form'!B6</f>
        <v>LAST NAME:</v>
      </c>
      <c r="B3" s="1275"/>
      <c r="C3" s="1276"/>
      <c r="D3" s="1520" t="str">
        <f>Form1_A!E3</f>
        <v>MAALIW</v>
      </c>
      <c r="E3" s="1275"/>
      <c r="F3" s="1275"/>
      <c r="G3" s="1275"/>
      <c r="H3" s="1275"/>
      <c r="I3" s="1275"/>
      <c r="J3" s="1276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19" t="str">
        <f>'Request Form'!B7</f>
        <v>FIRST NAME, EXT.:</v>
      </c>
      <c r="B4" s="1275"/>
      <c r="C4" s="1276"/>
      <c r="D4" s="1520" t="str">
        <f>Form1_A!E4</f>
        <v>RENATO III</v>
      </c>
      <c r="E4" s="1275"/>
      <c r="F4" s="1275"/>
      <c r="G4" s="1275"/>
      <c r="H4" s="1275"/>
      <c r="I4" s="1275"/>
      <c r="J4" s="1276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19" t="str">
        <f>'Request Form'!B8</f>
        <v>MIDDLE NAME:</v>
      </c>
      <c r="B5" s="1275"/>
      <c r="C5" s="1276"/>
      <c r="D5" s="1520" t="str">
        <f>Form1_A!E5</f>
        <v>RACELIS</v>
      </c>
      <c r="E5" s="1275"/>
      <c r="F5" s="1275"/>
      <c r="G5" s="1275"/>
      <c r="H5" s="1275"/>
      <c r="I5" s="1275"/>
      <c r="J5" s="1276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51" t="s">
        <v>665</v>
      </c>
      <c r="B7" s="1293"/>
      <c r="C7" s="1293"/>
      <c r="D7" s="1293"/>
      <c r="E7" s="1293"/>
      <c r="F7" s="1293"/>
      <c r="G7" s="1293"/>
      <c r="H7" s="1293"/>
      <c r="I7" s="1293"/>
      <c r="J7" s="1294"/>
      <c r="K7" s="92"/>
      <c r="L7" s="92" t="str">
        <f>A7</f>
        <v>CRITERION A – INVOLVEMENT IN PROFESSIONAL ORGANIZATION (MAX = 20 POINTS)</v>
      </c>
      <c r="M7" s="87"/>
      <c r="N7" s="1399" t="str">
        <f>A7</f>
        <v>CRITERION A – INVOLVEMENT IN PROFESSIONAL ORGANIZATION (MAX = 20 POINTS)</v>
      </c>
      <c r="O7" s="1269"/>
      <c r="P7" s="1269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52" t="s">
        <v>668</v>
      </c>
      <c r="C9" s="1269"/>
      <c r="D9" s="1269"/>
      <c r="E9" s="1269"/>
      <c r="F9" s="1269"/>
      <c r="G9" s="1269"/>
      <c r="H9" s="1269"/>
      <c r="I9" s="1269"/>
      <c r="J9" s="1353"/>
      <c r="K9" s="89"/>
      <c r="L9" s="89" t="str">
        <f>B9</f>
        <v>FOR CURRENT INDIVIDUAL MEMBERSHIP AND ACTIVE ROLE/CONTRIBUTION IN PROFESSIONAL ORGANIZATION, LEARNED/HONOR/SCIENTIFIC SOCIETY</v>
      </c>
      <c r="M9" s="87"/>
      <c r="N9" s="1437" t="str">
        <f>B9</f>
        <v>FOR CURRENT INDIVIDUAL MEMBERSHIP AND ACTIVE ROLE/CONTRIBUTION IN PROFESSIONAL ORGANIZATION, LEARNED/HONOR/SCIENTIFIC SOCIETY</v>
      </c>
      <c r="O9" s="1311"/>
      <c r="P9" s="1311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27.6">
      <c r="A10" s="983" t="s">
        <v>114</v>
      </c>
      <c r="B10" s="1559" t="s">
        <v>550</v>
      </c>
      <c r="C10" s="1293"/>
      <c r="D10" s="1356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51" t="s">
        <v>675</v>
      </c>
      <c r="C11" s="1368"/>
      <c r="D11" s="1358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401" t="s">
        <v>678</v>
      </c>
      <c r="K11" s="538"/>
      <c r="L11" s="539" t="s">
        <v>875</v>
      </c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06" t="s">
        <v>675</v>
      </c>
      <c r="C12" s="1275"/>
      <c r="D12" s="1276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401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06" t="s">
        <v>675</v>
      </c>
      <c r="C13" s="1275"/>
      <c r="D13" s="1276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40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06" t="s">
        <v>675</v>
      </c>
      <c r="C14" s="1275"/>
      <c r="D14" s="1276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401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06"/>
      <c r="C15" s="1275"/>
      <c r="D15" s="1276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65"/>
      <c r="C16" s="1275"/>
      <c r="D16" s="1276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65"/>
      <c r="C17" s="1275"/>
      <c r="D17" s="1276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65"/>
      <c r="C18" s="1275"/>
      <c r="D18" s="1276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65"/>
      <c r="C19" s="1275"/>
      <c r="D19" s="1276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65"/>
      <c r="C20" s="1275"/>
      <c r="D20" s="1276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56"/>
      <c r="C21" s="1293"/>
      <c r="D21" s="1356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51" t="s">
        <v>685</v>
      </c>
      <c r="B23" s="1293"/>
      <c r="C23" s="1293"/>
      <c r="D23" s="1293"/>
      <c r="E23" s="1293"/>
      <c r="F23" s="1293"/>
      <c r="G23" s="1293"/>
      <c r="H23" s="1293"/>
      <c r="I23" s="1293"/>
      <c r="J23" s="1294"/>
      <c r="K23" s="92"/>
      <c r="L23" s="92" t="str">
        <f>A23</f>
        <v>CRITERION B – CONTINUING DEVELOPMENT (MAX = 60 POINTS)</v>
      </c>
      <c r="M23" s="87"/>
      <c r="N23" s="1399" t="str">
        <f>A23</f>
        <v>CRITERION B – CONTINUING DEVELOPMENT (MAX = 60 POINTS)</v>
      </c>
      <c r="O23" s="1269"/>
      <c r="P23" s="1269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496" t="s">
        <v>686</v>
      </c>
      <c r="C25" s="1269"/>
      <c r="D25" s="1269"/>
      <c r="E25" s="1269"/>
      <c r="F25" s="1269"/>
      <c r="G25" s="1269"/>
      <c r="H25" s="1269"/>
      <c r="I25" s="1269"/>
      <c r="J25" s="1353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28" t="s">
        <v>689</v>
      </c>
      <c r="C28" s="1293"/>
      <c r="D28" s="1356"/>
      <c r="E28" s="106" t="s">
        <v>690</v>
      </c>
      <c r="F28" s="107" t="s">
        <v>281</v>
      </c>
      <c r="G28" s="107" t="s">
        <v>691</v>
      </c>
      <c r="H28" s="105" t="s">
        <v>121</v>
      </c>
      <c r="I28" s="1338" t="s">
        <v>122</v>
      </c>
      <c r="J28" s="1310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51"/>
      <c r="C29" s="1368"/>
      <c r="D29" s="1358"/>
      <c r="E29" s="986"/>
      <c r="F29" s="989"/>
      <c r="G29" s="1021" t="s">
        <v>692</v>
      </c>
      <c r="H29" s="1022">
        <f>IF(ISBLANK(B29)+ISBLANK(E29)+ISBLANK(F29),0,0+IF(G29="NO",40,0))</f>
        <v>0</v>
      </c>
      <c r="I29" s="1552"/>
      <c r="J29" s="1360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28" t="s">
        <v>695</v>
      </c>
      <c r="C32" s="1293"/>
      <c r="D32" s="1356"/>
      <c r="E32" s="106" t="s">
        <v>696</v>
      </c>
      <c r="F32" s="106" t="s">
        <v>697</v>
      </c>
      <c r="G32" s="107" t="s">
        <v>281</v>
      </c>
      <c r="H32" s="105" t="s">
        <v>121</v>
      </c>
      <c r="I32" s="1328" t="s">
        <v>122</v>
      </c>
      <c r="J32" s="1294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53" t="s">
        <v>1</v>
      </c>
      <c r="C33" s="1370"/>
      <c r="D33" s="1371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0"/>
      <c r="J33" s="1390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54" t="s">
        <v>1</v>
      </c>
      <c r="C34" s="1275"/>
      <c r="D34" s="1276"/>
      <c r="E34" s="995"/>
      <c r="F34" s="995"/>
      <c r="G34" s="998"/>
      <c r="H34" s="1032">
        <f t="shared" si="5"/>
        <v>0</v>
      </c>
      <c r="I34" s="1430"/>
      <c r="J34" s="1344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54" t="s">
        <v>1</v>
      </c>
      <c r="C35" s="1275"/>
      <c r="D35" s="1276"/>
      <c r="E35" s="995"/>
      <c r="F35" s="995"/>
      <c r="G35" s="997"/>
      <c r="H35" s="1032">
        <f t="shared" si="5"/>
        <v>0</v>
      </c>
      <c r="I35" s="1430"/>
      <c r="J35" s="1344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54" t="s">
        <v>1</v>
      </c>
      <c r="C36" s="1275"/>
      <c r="D36" s="1276"/>
      <c r="E36" s="995"/>
      <c r="F36" s="995"/>
      <c r="G36" s="997"/>
      <c r="H36" s="1032">
        <f t="shared" si="5"/>
        <v>0</v>
      </c>
      <c r="I36" s="1430"/>
      <c r="J36" s="1344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55" t="s">
        <v>1</v>
      </c>
      <c r="C37" s="1275"/>
      <c r="D37" s="1276"/>
      <c r="E37" s="1003"/>
      <c r="F37" s="1003"/>
      <c r="G37" s="1036"/>
      <c r="H37" s="1032">
        <f t="shared" si="5"/>
        <v>0</v>
      </c>
      <c r="I37" s="1429" t="s">
        <v>219</v>
      </c>
      <c r="J37" s="1344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55" t="s">
        <v>1</v>
      </c>
      <c r="C38" s="1275"/>
      <c r="D38" s="1276"/>
      <c r="E38" s="1003"/>
      <c r="F38" s="1003"/>
      <c r="G38" s="1036"/>
      <c r="H38" s="1032">
        <f t="shared" si="5"/>
        <v>0</v>
      </c>
      <c r="I38" s="1429" t="s">
        <v>219</v>
      </c>
      <c r="J38" s="1344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55" t="s">
        <v>1</v>
      </c>
      <c r="C39" s="1275"/>
      <c r="D39" s="1276"/>
      <c r="E39" s="1003"/>
      <c r="F39" s="1003"/>
      <c r="G39" s="1036"/>
      <c r="H39" s="1032">
        <f t="shared" si="5"/>
        <v>0</v>
      </c>
      <c r="I39" s="1429" t="s">
        <v>219</v>
      </c>
      <c r="J39" s="1344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56"/>
      <c r="C40" s="1293"/>
      <c r="D40" s="1356"/>
      <c r="E40" s="1011"/>
      <c r="F40" s="1011"/>
      <c r="G40" s="1042" t="s">
        <v>126</v>
      </c>
      <c r="H40" s="1014">
        <f>H29+H33+H34+H35+H39</f>
        <v>0</v>
      </c>
      <c r="I40" s="1557"/>
      <c r="J40" s="1294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59" t="s">
        <v>703</v>
      </c>
      <c r="C43" s="1293"/>
      <c r="D43" s="1356"/>
      <c r="E43" s="1047" t="s">
        <v>528</v>
      </c>
      <c r="F43" s="107" t="s">
        <v>422</v>
      </c>
      <c r="G43" s="107" t="s">
        <v>673</v>
      </c>
      <c r="H43" s="105" t="s">
        <v>121</v>
      </c>
      <c r="I43" s="1328" t="s">
        <v>122</v>
      </c>
      <c r="J43" s="1294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60" t="s">
        <v>704</v>
      </c>
      <c r="C44" s="1503"/>
      <c r="D44" s="1504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61" t="s">
        <v>706</v>
      </c>
      <c r="J44" s="1390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62" t="s">
        <v>707</v>
      </c>
      <c r="C45" s="1397"/>
      <c r="D45" s="1382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39" t="s">
        <v>709</v>
      </c>
      <c r="J45" s="1344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06" t="s">
        <v>710</v>
      </c>
      <c r="C46" s="1275"/>
      <c r="D46" s="1276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39" t="s">
        <v>712</v>
      </c>
      <c r="J46" s="1344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63" t="s">
        <v>713</v>
      </c>
      <c r="C47" s="1419"/>
      <c r="D47" s="1420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39" t="s">
        <v>715</v>
      </c>
      <c r="J47" s="1344"/>
      <c r="K47" s="538"/>
      <c r="L47" s="540" t="s">
        <v>874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64"/>
      <c r="C48" s="1419"/>
      <c r="D48" s="1420"/>
      <c r="E48" s="1055"/>
      <c r="F48" s="996"/>
      <c r="G48" s="997"/>
      <c r="H48" s="999">
        <f t="shared" si="7"/>
        <v>0</v>
      </c>
      <c r="I48" s="1440"/>
      <c r="J48" s="1344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06"/>
      <c r="C49" s="1275"/>
      <c r="D49" s="1276"/>
      <c r="E49" s="1051"/>
      <c r="F49" s="996"/>
      <c r="G49" s="997"/>
      <c r="H49" s="999">
        <f t="shared" si="7"/>
        <v>0</v>
      </c>
      <c r="I49" s="1440"/>
      <c r="J49" s="1344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06"/>
      <c r="C50" s="1275"/>
      <c r="D50" s="1276"/>
      <c r="E50" s="1051"/>
      <c r="F50" s="996"/>
      <c r="G50" s="997"/>
      <c r="H50" s="999">
        <f t="shared" si="7"/>
        <v>0</v>
      </c>
      <c r="I50" s="1440"/>
      <c r="J50" s="1344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06"/>
      <c r="C51" s="1275"/>
      <c r="D51" s="1276"/>
      <c r="E51" s="1051"/>
      <c r="F51" s="996"/>
      <c r="G51" s="998"/>
      <c r="H51" s="999">
        <f t="shared" si="7"/>
        <v>0</v>
      </c>
      <c r="I51" s="1440"/>
      <c r="J51" s="1344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06"/>
      <c r="C52" s="1275"/>
      <c r="D52" s="1276"/>
      <c r="E52" s="1051"/>
      <c r="F52" s="996"/>
      <c r="G52" s="998"/>
      <c r="H52" s="999">
        <f t="shared" si="7"/>
        <v>0</v>
      </c>
      <c r="I52" s="1440"/>
      <c r="J52" s="1344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06"/>
      <c r="C53" s="1275"/>
      <c r="D53" s="1276"/>
      <c r="E53" s="1051"/>
      <c r="F53" s="996"/>
      <c r="G53" s="998"/>
      <c r="H53" s="999">
        <f t="shared" si="7"/>
        <v>0</v>
      </c>
      <c r="I53" s="1440"/>
      <c r="J53" s="1344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56"/>
      <c r="C54" s="1293"/>
      <c r="D54" s="1356"/>
      <c r="E54" s="1011"/>
      <c r="F54" s="1012"/>
      <c r="G54" s="1042" t="s">
        <v>126</v>
      </c>
      <c r="H54" s="1014">
        <f>SUM(H44:H53)</f>
        <v>5</v>
      </c>
      <c r="I54" s="1558"/>
      <c r="J54" s="1294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716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59" t="s">
        <v>717</v>
      </c>
      <c r="C57" s="1293"/>
      <c r="D57" s="1356"/>
      <c r="E57" s="1047" t="s">
        <v>718</v>
      </c>
      <c r="F57" s="107" t="s">
        <v>719</v>
      </c>
      <c r="G57" s="107" t="s">
        <v>720</v>
      </c>
      <c r="H57" s="1056" t="s">
        <v>721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8">
        <v>1</v>
      </c>
      <c r="B58" s="1441" t="s">
        <v>263</v>
      </c>
      <c r="C58" s="1566"/>
      <c r="D58" s="1567"/>
      <c r="E58" s="1059" t="s">
        <v>536</v>
      </c>
      <c r="F58" s="1060" t="s">
        <v>681</v>
      </c>
      <c r="G58" s="1061" t="s">
        <v>722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723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4">
        <v>2</v>
      </c>
      <c r="B59" s="1568" t="s">
        <v>274</v>
      </c>
      <c r="C59" s="1569"/>
      <c r="D59" s="1570"/>
      <c r="E59" s="1059" t="s">
        <v>536</v>
      </c>
      <c r="F59" s="1065" t="s">
        <v>683</v>
      </c>
      <c r="G59" s="1066" t="s">
        <v>722</v>
      </c>
      <c r="H59" s="1067">
        <v>45087</v>
      </c>
      <c r="I59" s="1063">
        <f t="shared" si="9"/>
        <v>5</v>
      </c>
      <c r="J59" s="401" t="s">
        <v>724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06"/>
      <c r="C60" s="1275"/>
      <c r="D60" s="1276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06"/>
      <c r="C61" s="1275"/>
      <c r="D61" s="1276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06"/>
      <c r="C62" s="1275"/>
      <c r="D62" s="1276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65"/>
      <c r="C63" s="1275"/>
      <c r="D63" s="1276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65"/>
      <c r="C64" s="1275"/>
      <c r="D64" s="1276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65"/>
      <c r="C65" s="1275"/>
      <c r="D65" s="1276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65"/>
      <c r="C66" s="1275"/>
      <c r="D66" s="1276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65"/>
      <c r="C67" s="1275"/>
      <c r="D67" s="1276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56"/>
      <c r="C68" s="1293"/>
      <c r="D68" s="1356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725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40" zoomScaleNormal="10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2.44140625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48" t="s">
        <v>661</v>
      </c>
      <c r="B1" s="1269"/>
      <c r="C1" s="1269"/>
      <c r="D1" s="1269"/>
      <c r="E1" s="1269"/>
      <c r="F1" s="1269"/>
      <c r="G1" s="1269"/>
      <c r="H1" s="1269"/>
      <c r="I1" s="1269"/>
      <c r="J1" s="84"/>
      <c r="K1" s="84" t="str">
        <f>A1</f>
        <v>KRA IV - PROFESSIONAL DEVELOPMENT</v>
      </c>
      <c r="L1" s="86"/>
      <c r="M1" s="1348" t="str">
        <f>A1</f>
        <v>KRA IV - PROFESSIONAL DEVELOPMENT</v>
      </c>
      <c r="N1" s="1269"/>
      <c r="O1" s="1269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35" t="str">
        <f>'Request Form'!B6</f>
        <v>LAST NAME:</v>
      </c>
      <c r="B3" s="1276"/>
      <c r="C3" s="1350" t="str">
        <f>Form1_A!E3</f>
        <v>MAALIW</v>
      </c>
      <c r="D3" s="1275"/>
      <c r="E3" s="1275"/>
      <c r="F3" s="1275"/>
      <c r="G3" s="1275"/>
      <c r="H3" s="1275"/>
      <c r="I3" s="1276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35" t="str">
        <f>'Request Form'!B7</f>
        <v>FIRST NAME, EXT.:</v>
      </c>
      <c r="B4" s="1276"/>
      <c r="C4" s="1350" t="str">
        <f>Form1_A!E4</f>
        <v>RENATO III</v>
      </c>
      <c r="D4" s="1275"/>
      <c r="E4" s="1275"/>
      <c r="F4" s="1275"/>
      <c r="G4" s="1275"/>
      <c r="H4" s="1275"/>
      <c r="I4" s="1276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35" t="str">
        <f>'Request Form'!B8</f>
        <v>MIDDLE NAME:</v>
      </c>
      <c r="B5" s="1276"/>
      <c r="C5" s="1350" t="str">
        <f>Form1_A!E5</f>
        <v>RACELIS</v>
      </c>
      <c r="D5" s="1275"/>
      <c r="E5" s="1275"/>
      <c r="F5" s="1275"/>
      <c r="G5" s="1275"/>
      <c r="H5" s="1275"/>
      <c r="I5" s="1276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5"/>
      <c r="N6" s="1269"/>
      <c r="O6" s="1269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51" t="s">
        <v>726</v>
      </c>
      <c r="B7" s="1293"/>
      <c r="C7" s="1293"/>
      <c r="D7" s="1293"/>
      <c r="E7" s="1293"/>
      <c r="F7" s="1293"/>
      <c r="G7" s="1293"/>
      <c r="H7" s="1293"/>
      <c r="I7" s="1294"/>
      <c r="J7" s="92"/>
      <c r="K7" s="92" t="str">
        <f>A7</f>
        <v>CRITERION C – AWARDS AND RECOGNITION (MAX = 20 POINTS)</v>
      </c>
      <c r="L7" s="102"/>
      <c r="M7" s="1333" t="str">
        <f>A7</f>
        <v>CRITERION C – AWARDS AND RECOGNITION (MAX = 20 POINTS)</v>
      </c>
      <c r="N7" s="1269"/>
      <c r="O7" s="1269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727</v>
      </c>
    </row>
    <row r="9" spans="1:29" ht="28.5" customHeight="1">
      <c r="A9" s="424" t="s">
        <v>60</v>
      </c>
      <c r="B9" s="1352" t="s">
        <v>728</v>
      </c>
      <c r="C9" s="1269"/>
      <c r="D9" s="1269"/>
      <c r="E9" s="1269"/>
      <c r="F9" s="1269"/>
      <c r="G9" s="1269"/>
      <c r="H9" s="1269"/>
      <c r="I9" s="1353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52" t="str">
        <f>B9</f>
        <v>FOR EVERY AWARD OF DISTINCTION RECEIVED IN RECOGNITION OF ACHIEVEMENT IN RELEVANT AREAS OF SPECIALIZATION, PROFESSION AND/OR ASSIGNMENT OF THE FACULTY CONCERNED.</v>
      </c>
      <c r="N9" s="1269"/>
      <c r="O9" s="1269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72"/>
      <c r="N10" s="1311"/>
      <c r="O10" s="1311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729</v>
      </c>
    </row>
    <row r="11" spans="1:29" ht="27.6">
      <c r="A11" s="104" t="s">
        <v>114</v>
      </c>
      <c r="B11" s="1328" t="s">
        <v>730</v>
      </c>
      <c r="C11" s="1356"/>
      <c r="D11" s="107" t="s">
        <v>731</v>
      </c>
      <c r="E11" s="107" t="s">
        <v>732</v>
      </c>
      <c r="F11" s="107" t="s">
        <v>733</v>
      </c>
      <c r="G11" s="105" t="s">
        <v>734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73" t="s">
        <v>735</v>
      </c>
      <c r="C12" s="1416"/>
      <c r="D12" s="224" t="s">
        <v>729</v>
      </c>
      <c r="E12" s="224" t="s">
        <v>736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737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61" t="s">
        <v>738</v>
      </c>
      <c r="C13" s="1276"/>
      <c r="D13" s="190" t="s">
        <v>729</v>
      </c>
      <c r="E13" s="1073" t="s">
        <v>739</v>
      </c>
      <c r="F13" s="236">
        <v>44329</v>
      </c>
      <c r="G13" s="191" t="s">
        <v>546</v>
      </c>
      <c r="H13" s="192">
        <f t="shared" si="2"/>
        <v>4</v>
      </c>
      <c r="I13" s="401" t="s">
        <v>740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61" t="s">
        <v>741</v>
      </c>
      <c r="C14" s="1276"/>
      <c r="D14" s="190" t="s">
        <v>729</v>
      </c>
      <c r="E14" s="1073" t="s">
        <v>739</v>
      </c>
      <c r="F14" s="1074">
        <v>44499</v>
      </c>
      <c r="G14" s="191" t="s">
        <v>546</v>
      </c>
      <c r="H14" s="192">
        <f t="shared" si="2"/>
        <v>4</v>
      </c>
      <c r="I14" s="401" t="s">
        <v>742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61" t="s">
        <v>743</v>
      </c>
      <c r="C15" s="1276"/>
      <c r="D15" s="190" t="s">
        <v>729</v>
      </c>
      <c r="E15" s="1073" t="s">
        <v>739</v>
      </c>
      <c r="F15" s="1074">
        <v>44863</v>
      </c>
      <c r="G15" s="191" t="s">
        <v>546</v>
      </c>
      <c r="H15" s="192">
        <f t="shared" si="2"/>
        <v>4</v>
      </c>
      <c r="I15" s="401" t="s">
        <v>744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61" t="s">
        <v>745</v>
      </c>
      <c r="C16" s="1276"/>
      <c r="D16" s="190" t="s">
        <v>729</v>
      </c>
      <c r="E16" s="1073" t="s">
        <v>739</v>
      </c>
      <c r="F16" s="1074">
        <v>44996</v>
      </c>
      <c r="G16" s="191" t="s">
        <v>546</v>
      </c>
      <c r="H16" s="192">
        <f t="shared" si="2"/>
        <v>4</v>
      </c>
      <c r="I16" s="401" t="s">
        <v>746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61" t="s">
        <v>747</v>
      </c>
      <c r="C17" s="1276"/>
      <c r="D17" s="190" t="s">
        <v>729</v>
      </c>
      <c r="E17" s="1073" t="s">
        <v>748</v>
      </c>
      <c r="F17" s="1074">
        <v>44905</v>
      </c>
      <c r="G17" s="191" t="s">
        <v>546</v>
      </c>
      <c r="H17" s="192">
        <f t="shared" si="2"/>
        <v>4</v>
      </c>
      <c r="I17" s="401" t="s">
        <v>749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61" t="s">
        <v>750</v>
      </c>
      <c r="C18" s="1276"/>
      <c r="D18" s="190" t="s">
        <v>727</v>
      </c>
      <c r="E18" s="190" t="s">
        <v>589</v>
      </c>
      <c r="F18" s="1074">
        <v>44911</v>
      </c>
      <c r="G18" s="191" t="s">
        <v>751</v>
      </c>
      <c r="H18" s="192">
        <f t="shared" si="2"/>
        <v>2</v>
      </c>
      <c r="I18" s="401" t="s">
        <v>752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74" t="s">
        <v>753</v>
      </c>
      <c r="C19" s="1276"/>
      <c r="D19" s="810" t="s">
        <v>727</v>
      </c>
      <c r="E19" s="810" t="s">
        <v>754</v>
      </c>
      <c r="F19" s="1075">
        <v>44181</v>
      </c>
      <c r="G19" s="1076" t="s">
        <v>751</v>
      </c>
      <c r="H19" s="1077">
        <f t="shared" si="2"/>
        <v>2</v>
      </c>
      <c r="I19" s="401" t="s">
        <v>755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74" t="s">
        <v>756</v>
      </c>
      <c r="C20" s="1276"/>
      <c r="D20" s="810" t="s">
        <v>727</v>
      </c>
      <c r="E20" s="810" t="s">
        <v>754</v>
      </c>
      <c r="F20" s="1075">
        <v>44638</v>
      </c>
      <c r="G20" s="1076" t="s">
        <v>751</v>
      </c>
      <c r="H20" s="1077">
        <f t="shared" si="2"/>
        <v>2</v>
      </c>
      <c r="I20" s="401" t="s">
        <v>757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61" t="s">
        <v>758</v>
      </c>
      <c r="C21" s="1276"/>
      <c r="D21" s="190" t="s">
        <v>727</v>
      </c>
      <c r="E21" s="190" t="s">
        <v>589</v>
      </c>
      <c r="F21" s="236">
        <v>44872</v>
      </c>
      <c r="G21" s="191" t="s">
        <v>751</v>
      </c>
      <c r="H21" s="192">
        <f t="shared" si="2"/>
        <v>2</v>
      </c>
      <c r="I21" s="401" t="s">
        <v>759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84"/>
      <c r="C22" s="1356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51" t="s">
        <v>760</v>
      </c>
      <c r="B24" s="1293"/>
      <c r="C24" s="1293"/>
      <c r="D24" s="1293"/>
      <c r="E24" s="1293"/>
      <c r="F24" s="1293"/>
      <c r="G24" s="1293"/>
      <c r="H24" s="1293"/>
      <c r="I24" s="1294"/>
      <c r="J24" s="92"/>
      <c r="K24" s="92" t="str">
        <f>A24</f>
        <v>CRITERION D – BONUS INDICATORS FOR NEWLY APPOINTED FACULTY (MAX = 20 POINTS)</v>
      </c>
      <c r="L24" s="86"/>
      <c r="M24" s="1333" t="str">
        <f>A24</f>
        <v>CRITERION D – BONUS INDICATORS FOR NEWLY APPOINTED FACULTY (MAX = 20 POINTS)</v>
      </c>
      <c r="N24" s="1269"/>
      <c r="O24" s="1269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34" t="s">
        <v>114</v>
      </c>
      <c r="B27" s="1338" t="s">
        <v>762</v>
      </c>
      <c r="C27" s="1287"/>
      <c r="D27" s="1336" t="s">
        <v>763</v>
      </c>
      <c r="E27" s="1336" t="s">
        <v>764</v>
      </c>
      <c r="F27" s="1338" t="s">
        <v>765</v>
      </c>
      <c r="G27" s="1287"/>
      <c r="H27" s="1336" t="s">
        <v>121</v>
      </c>
      <c r="I27" s="1485" t="s">
        <v>122</v>
      </c>
      <c r="J27" s="17"/>
      <c r="K27" s="1364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766</v>
      </c>
    </row>
    <row r="28" spans="1:29" ht="14.4">
      <c r="A28" s="1335"/>
      <c r="B28" s="1339"/>
      <c r="C28" s="1289"/>
      <c r="D28" s="1337"/>
      <c r="E28" s="1337"/>
      <c r="F28" s="763" t="s">
        <v>767</v>
      </c>
      <c r="G28" s="763" t="s">
        <v>768</v>
      </c>
      <c r="H28" s="1337"/>
      <c r="I28" s="1571"/>
      <c r="J28" s="17"/>
      <c r="K28" s="1365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769</v>
      </c>
    </row>
    <row r="29" spans="1:29" ht="14.25" customHeight="1">
      <c r="A29" s="155">
        <v>1</v>
      </c>
      <c r="B29" s="1478" t="s">
        <v>1</v>
      </c>
      <c r="C29" s="1358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770</v>
      </c>
    </row>
    <row r="30" spans="1:29" ht="13.5" customHeight="1">
      <c r="A30" s="121">
        <v>2</v>
      </c>
      <c r="B30" s="1392" t="s">
        <v>1</v>
      </c>
      <c r="C30" s="1276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771</v>
      </c>
    </row>
    <row r="31" spans="1:29" ht="13.5" customHeight="1">
      <c r="A31" s="121">
        <v>3</v>
      </c>
      <c r="B31" s="1392" t="s">
        <v>1</v>
      </c>
      <c r="C31" s="1276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92" t="s">
        <v>1</v>
      </c>
      <c r="C32" s="1276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92" t="s">
        <v>1</v>
      </c>
      <c r="C33" s="1276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92" t="s">
        <v>1</v>
      </c>
      <c r="C34" s="1276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92" t="s">
        <v>1</v>
      </c>
      <c r="C35" s="1276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84"/>
      <c r="C36" s="1356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34" t="s">
        <v>114</v>
      </c>
      <c r="B39" s="1338" t="s">
        <v>773</v>
      </c>
      <c r="C39" s="1287"/>
      <c r="D39" s="1336" t="s">
        <v>762</v>
      </c>
      <c r="E39" s="1336" t="s">
        <v>764</v>
      </c>
      <c r="F39" s="1338" t="s">
        <v>765</v>
      </c>
      <c r="G39" s="1287"/>
      <c r="H39" s="1336" t="s">
        <v>121</v>
      </c>
      <c r="I39" s="1485" t="s">
        <v>122</v>
      </c>
      <c r="J39" s="17"/>
      <c r="K39" s="1364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35"/>
      <c r="B40" s="1339"/>
      <c r="C40" s="1289"/>
      <c r="D40" s="1337"/>
      <c r="E40" s="1337"/>
      <c r="F40" s="763" t="s">
        <v>767</v>
      </c>
      <c r="G40" s="763" t="s">
        <v>768</v>
      </c>
      <c r="H40" s="1337"/>
      <c r="I40" s="1571"/>
      <c r="J40" s="17"/>
      <c r="K40" s="1365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96"/>
      <c r="C41" s="1371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774</v>
      </c>
    </row>
    <row r="42" spans="1:29" ht="13.5" customHeight="1">
      <c r="A42" s="121">
        <v>2</v>
      </c>
      <c r="B42" s="1392"/>
      <c r="C42" s="1276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775</v>
      </c>
    </row>
    <row r="43" spans="1:29" ht="13.5" customHeight="1">
      <c r="A43" s="121">
        <v>3</v>
      </c>
      <c r="B43" s="1392"/>
      <c r="C43" s="1276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776</v>
      </c>
    </row>
    <row r="44" spans="1:29" ht="13.5" customHeight="1">
      <c r="A44" s="121">
        <v>4</v>
      </c>
      <c r="B44" s="1392"/>
      <c r="C44" s="1276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83"/>
      <c r="C45" s="1382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83"/>
      <c r="C46" s="1382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83"/>
      <c r="C47" s="1382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45"/>
      <c r="C48" s="1356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725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disablePrompts="1"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3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39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39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398" t="s">
        <v>661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IV - PROFESSIONAL DEVELOPMENT</v>
      </c>
      <c r="L3" s="246"/>
      <c r="M3" s="1398" t="str">
        <f t="shared" ref="M3:M4" si="1">A3</f>
        <v>KRA IV - PROFESSIONAL DEVELOPMENT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399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399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88" t="str">
        <f>'Request Form'!B6</f>
        <v>LAST NAME:</v>
      </c>
      <c r="B6" s="1368"/>
      <c r="C6" s="1358"/>
      <c r="D6" s="1400" t="str">
        <f>Form1_A!E3</f>
        <v>MAALIW</v>
      </c>
      <c r="E6" s="1309"/>
      <c r="F6" s="1309"/>
      <c r="G6" s="1309"/>
      <c r="H6" s="1309"/>
      <c r="I6" s="1310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9" t="str">
        <f>'Request Form'!B7</f>
        <v>FIRST NAME, EXT.:</v>
      </c>
      <c r="B7" s="1275"/>
      <c r="C7" s="1276"/>
      <c r="D7" s="1403" t="str">
        <f>Form1_A!E4</f>
        <v>RENATO III</v>
      </c>
      <c r="E7" s="1275"/>
      <c r="F7" s="1275"/>
      <c r="G7" s="1275"/>
      <c r="H7" s="1275"/>
      <c r="I7" s="1344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9" t="str">
        <f>'Request Form'!B8</f>
        <v>MIDDLE NAME:</v>
      </c>
      <c r="B8" s="1275"/>
      <c r="C8" s="1276"/>
      <c r="D8" s="1403" t="str">
        <f>Form1_A!E5</f>
        <v>RACELIS</v>
      </c>
      <c r="E8" s="1275"/>
      <c r="F8" s="1275"/>
      <c r="G8" s="1275"/>
      <c r="H8" s="1275"/>
      <c r="I8" s="1344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45"/>
      <c r="B9" s="1293"/>
      <c r="C9" s="1293"/>
      <c r="D9" s="1293"/>
      <c r="E9" s="1293"/>
      <c r="F9" s="1293"/>
      <c r="G9" s="1293"/>
      <c r="H9" s="1293"/>
      <c r="I9" s="129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1" t="s">
        <v>777</v>
      </c>
      <c r="B10" s="1293"/>
      <c r="C10" s="1293"/>
      <c r="D10" s="1293"/>
      <c r="E10" s="1293"/>
      <c r="F10" s="1293"/>
      <c r="G10" s="1293"/>
      <c r="H10" s="1293"/>
      <c r="I10" s="1294"/>
      <c r="J10" s="93"/>
      <c r="K10" s="93" t="str">
        <f>A10</f>
        <v>CRITERION A – INVOLVEMENT IN PROFESSIONAL ORGANIZATIONS (MAX = 20 POINTS)</v>
      </c>
      <c r="L10" s="246"/>
      <c r="M10" s="1411" t="str">
        <f>A10</f>
        <v>CRITERION A – INVOLVEMENT IN PROFESSIONAL ORGANIZATIONS (MAX = 20 POINTS)</v>
      </c>
      <c r="N10" s="1311"/>
      <c r="O10" s="131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75" t="s">
        <v>778</v>
      </c>
      <c r="B11" s="1293"/>
      <c r="C11" s="1293"/>
      <c r="D11" s="1293"/>
      <c r="E11" s="1293"/>
      <c r="F11" s="1293"/>
      <c r="G11" s="1356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76" t="s">
        <v>779</v>
      </c>
      <c r="C12" s="1368"/>
      <c r="D12" s="1368"/>
      <c r="E12" s="1368"/>
      <c r="F12" s="1368"/>
      <c r="G12" s="1358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43" t="s">
        <v>185</v>
      </c>
      <c r="D13" s="1293"/>
      <c r="E13" s="1293"/>
      <c r="F13" s="1293"/>
      <c r="G13" s="1356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0"/>
      <c r="B14" s="1293"/>
      <c r="C14" s="1293"/>
      <c r="D14" s="1293"/>
      <c r="E14" s="1293"/>
      <c r="F14" s="1293"/>
      <c r="G14" s="1293"/>
      <c r="H14" s="1293"/>
      <c r="I14" s="1293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04" t="s">
        <v>780</v>
      </c>
      <c r="B15" s="1293"/>
      <c r="C15" s="1293"/>
      <c r="D15" s="1293"/>
      <c r="E15" s="1293"/>
      <c r="F15" s="1293"/>
      <c r="G15" s="1293"/>
      <c r="H15" s="1293"/>
      <c r="I15" s="1294"/>
      <c r="J15" s="93"/>
      <c r="K15" s="93" t="str">
        <f>A15</f>
        <v>CRITERION B - CONTINUING DEVELOPMENT (MAX = 60 POINTS)</v>
      </c>
      <c r="L15" s="246"/>
      <c r="M15" s="1411" t="str">
        <f>A15</f>
        <v>CRITERION B - CONTINUING DEVELOPMENT (MAX = 60 POINTS)</v>
      </c>
      <c r="N15" s="1311"/>
      <c r="O15" s="131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75" t="s">
        <v>778</v>
      </c>
      <c r="B16" s="1293"/>
      <c r="C16" s="1293"/>
      <c r="D16" s="1293"/>
      <c r="E16" s="1293"/>
      <c r="F16" s="1293"/>
      <c r="G16" s="1356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77" t="s">
        <v>781</v>
      </c>
      <c r="C17" s="1368"/>
      <c r="D17" s="1368"/>
      <c r="E17" s="1368"/>
      <c r="F17" s="1368"/>
      <c r="G17" s="1358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78" t="s">
        <v>782</v>
      </c>
      <c r="C18" s="1275"/>
      <c r="D18" s="1275"/>
      <c r="E18" s="1275"/>
      <c r="F18" s="1275"/>
      <c r="G18" s="1276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79" t="s">
        <v>783</v>
      </c>
      <c r="C19" s="1375"/>
      <c r="D19" s="1375"/>
      <c r="E19" s="1375"/>
      <c r="F19" s="1375"/>
      <c r="G19" s="1376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43" t="s">
        <v>191</v>
      </c>
      <c r="D20" s="1293"/>
      <c r="E20" s="1293"/>
      <c r="F20" s="1293"/>
      <c r="G20" s="1356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80"/>
      <c r="B21" s="1293"/>
      <c r="C21" s="1293"/>
      <c r="D21" s="1293"/>
      <c r="E21" s="1293"/>
      <c r="F21" s="1293"/>
      <c r="G21" s="1293"/>
      <c r="H21" s="1293"/>
      <c r="I21" s="1293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04" t="s">
        <v>784</v>
      </c>
      <c r="B22" s="1293"/>
      <c r="C22" s="1293"/>
      <c r="D22" s="1293"/>
      <c r="E22" s="1293"/>
      <c r="F22" s="1293"/>
      <c r="G22" s="1293"/>
      <c r="H22" s="1293"/>
      <c r="I22" s="1294"/>
      <c r="J22" s="93"/>
      <c r="K22" s="93" t="str">
        <f>A22</f>
        <v>CRITERION C - AWARDS AND RECOGNITION (MAX = 20 POINTS)</v>
      </c>
      <c r="L22" s="246"/>
      <c r="M22" s="1411" t="str">
        <f>A22</f>
        <v>CRITERION C - AWARDS AND RECOGNITION (MAX = 20 POINTS)</v>
      </c>
      <c r="N22" s="1311"/>
      <c r="O22" s="131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75" t="s">
        <v>778</v>
      </c>
      <c r="B23" s="1293"/>
      <c r="C23" s="1293"/>
      <c r="D23" s="1293"/>
      <c r="E23" s="1293"/>
      <c r="F23" s="1293"/>
      <c r="G23" s="1356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84" t="s">
        <v>785</v>
      </c>
      <c r="C24" s="1368"/>
      <c r="D24" s="1368"/>
      <c r="E24" s="1368"/>
      <c r="F24" s="1368"/>
      <c r="G24" s="1358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43" t="s">
        <v>197</v>
      </c>
      <c r="D25" s="1293"/>
      <c r="E25" s="1293"/>
      <c r="F25" s="1293"/>
      <c r="G25" s="1356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4" t="s">
        <v>786</v>
      </c>
      <c r="B27" s="1293"/>
      <c r="C27" s="1293"/>
      <c r="D27" s="1293"/>
      <c r="E27" s="1293"/>
      <c r="F27" s="1293"/>
      <c r="G27" s="1293"/>
      <c r="H27" s="1293"/>
      <c r="I27" s="1294"/>
      <c r="J27" s="324"/>
      <c r="K27" s="324" t="str">
        <f>A27</f>
        <v>CRITERION D - BONUS INDICATOR FOR NEWLY HIRED FACULTY (MAX = 20 POINTS)</v>
      </c>
      <c r="L27" s="358"/>
      <c r="M27" s="1585" t="str">
        <f>A27</f>
        <v>CRITERION D - BONUS INDICATOR FOR NEWLY HIRED FACULTY (MAX = 20 POINTS)</v>
      </c>
      <c r="N27" s="1311"/>
      <c r="O27" s="131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75" t="s">
        <v>778</v>
      </c>
      <c r="B28" s="1293"/>
      <c r="C28" s="1293"/>
      <c r="D28" s="1293"/>
      <c r="E28" s="1293"/>
      <c r="F28" s="1293"/>
      <c r="G28" s="1356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06" t="s">
        <v>787</v>
      </c>
      <c r="C29" s="1368"/>
      <c r="D29" s="1368"/>
      <c r="E29" s="1368"/>
      <c r="F29" s="1368"/>
      <c r="G29" s="1358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81" t="s">
        <v>788</v>
      </c>
      <c r="C30" s="1375"/>
      <c r="D30" s="1375"/>
      <c r="E30" s="1375"/>
      <c r="F30" s="1375"/>
      <c r="G30" s="1376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82" t="s">
        <v>789</v>
      </c>
      <c r="D31" s="1503"/>
      <c r="E31" s="1503"/>
      <c r="F31" s="1503"/>
      <c r="G31" s="1504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83" t="s">
        <v>790</v>
      </c>
      <c r="C32" s="1275"/>
      <c r="D32" s="1275"/>
      <c r="E32" s="1275"/>
      <c r="F32" s="1275"/>
      <c r="G32" s="1276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3" zoomScaleNormal="100" workbookViewId="0">
      <selection activeCell="R36" sqref="R36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14" t="s">
        <v>177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32"/>
      <c r="R1" s="32" t="str">
        <f t="shared" ref="R1:R2" si="0">A1</f>
        <v>FACULTY POSITION RECLASSIFICATION FOR SUCs</v>
      </c>
      <c r="S1" s="32"/>
      <c r="T1" s="1314" t="s">
        <v>177</v>
      </c>
      <c r="U1" s="1269"/>
      <c r="V1" s="1269"/>
      <c r="W1" s="1269"/>
      <c r="X1" s="1269"/>
      <c r="Y1" s="1269"/>
      <c r="Z1" s="1269"/>
      <c r="AA1" s="1269"/>
      <c r="AB1" s="1269"/>
      <c r="AC1" s="1269"/>
      <c r="AD1" s="1269"/>
      <c r="AE1" s="1269"/>
      <c r="AF1" s="1269"/>
      <c r="AG1" s="1269"/>
      <c r="AH1" s="1269"/>
      <c r="AI1" s="1269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14" t="s">
        <v>791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32"/>
      <c r="R2" s="32" t="str">
        <f t="shared" si="0"/>
        <v>INDIVIDUAL SUMMARY SHEET</v>
      </c>
      <c r="S2" s="32"/>
      <c r="T2" s="1314" t="s">
        <v>791</v>
      </c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639" t="str">
        <f>Form1_A!E3</f>
        <v>MAALIW</v>
      </c>
      <c r="E4" s="1368"/>
      <c r="F4" s="1368"/>
      <c r="G4" s="1368"/>
      <c r="H4" s="1368"/>
      <c r="I4" s="1368"/>
      <c r="J4" s="1368"/>
      <c r="K4" s="1368"/>
      <c r="L4" s="1368"/>
      <c r="M4" s="1368"/>
      <c r="N4" s="1368"/>
      <c r="O4" s="1368"/>
      <c r="P4" s="1360"/>
      <c r="Q4" s="91"/>
      <c r="R4" s="91"/>
      <c r="S4" s="91"/>
      <c r="T4" s="1632" t="str">
        <f>'Request Form'!B6</f>
        <v>LAST NAME:</v>
      </c>
      <c r="U4" s="1309"/>
      <c r="V4" s="1310"/>
      <c r="W4" s="1639" t="str">
        <f>Form1_A!E3</f>
        <v>MAALIW</v>
      </c>
      <c r="X4" s="1368"/>
      <c r="Y4" s="1368"/>
      <c r="Z4" s="1368"/>
      <c r="AA4" s="1368"/>
      <c r="AB4" s="1368"/>
      <c r="AC4" s="1368"/>
      <c r="AD4" s="1368"/>
      <c r="AE4" s="1368"/>
      <c r="AF4" s="1368"/>
      <c r="AG4" s="1368"/>
      <c r="AH4" s="1368"/>
      <c r="AI4" s="1368"/>
      <c r="AJ4" s="1360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636" t="str">
        <f>'KRA IV'!D7:I7</f>
        <v>RENATO III</v>
      </c>
      <c r="E5" s="1275"/>
      <c r="F5" s="1275"/>
      <c r="G5" s="1275"/>
      <c r="H5" s="1275"/>
      <c r="I5" s="1275"/>
      <c r="J5" s="1275"/>
      <c r="K5" s="1275"/>
      <c r="L5" s="1275"/>
      <c r="M5" s="1275"/>
      <c r="N5" s="1275"/>
      <c r="O5" s="1275"/>
      <c r="P5" s="1344"/>
      <c r="Q5" s="91"/>
      <c r="R5" s="91"/>
      <c r="S5" s="91"/>
      <c r="T5" s="1633" t="str">
        <f>'Request Form'!B7</f>
        <v>FIRST NAME, EXT.:</v>
      </c>
      <c r="U5" s="1269"/>
      <c r="V5" s="1353"/>
      <c r="W5" s="1636" t="str">
        <f>'Request Form'!C7</f>
        <v>RENATO III</v>
      </c>
      <c r="X5" s="1275"/>
      <c r="Y5" s="1275"/>
      <c r="Z5" s="1275"/>
      <c r="AA5" s="1275"/>
      <c r="AB5" s="1275"/>
      <c r="AC5" s="1275"/>
      <c r="AD5" s="1275"/>
      <c r="AE5" s="1275"/>
      <c r="AF5" s="1275"/>
      <c r="AG5" s="1275"/>
      <c r="AH5" s="1275"/>
      <c r="AI5" s="1275"/>
      <c r="AJ5" s="1344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636" t="str">
        <f>Form1_A!E5</f>
        <v>RACELIS</v>
      </c>
      <c r="E6" s="1275"/>
      <c r="F6" s="1275"/>
      <c r="G6" s="1275"/>
      <c r="H6" s="1275"/>
      <c r="I6" s="1275"/>
      <c r="J6" s="1275"/>
      <c r="K6" s="1275"/>
      <c r="L6" s="1275"/>
      <c r="M6" s="1275"/>
      <c r="N6" s="1275"/>
      <c r="O6" s="1275"/>
      <c r="P6" s="1344"/>
      <c r="Q6" s="91"/>
      <c r="R6" s="91"/>
      <c r="S6" s="91"/>
      <c r="T6" s="1634" t="str">
        <f>'Request Form'!B8</f>
        <v>MIDDLE NAME:</v>
      </c>
      <c r="U6" s="1273"/>
      <c r="V6" s="1635"/>
      <c r="W6" s="1636" t="str">
        <f>'Request Form'!C8</f>
        <v>RACELIS</v>
      </c>
      <c r="X6" s="1275"/>
      <c r="Y6" s="1275"/>
      <c r="Z6" s="1275"/>
      <c r="AA6" s="1275"/>
      <c r="AB6" s="1275"/>
      <c r="AC6" s="1275"/>
      <c r="AD6" s="1275"/>
      <c r="AE6" s="1275"/>
      <c r="AF6" s="1275"/>
      <c r="AG6" s="1275"/>
      <c r="AH6" s="1275"/>
      <c r="AI6" s="1275"/>
      <c r="AJ6" s="1344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17" t="s">
        <v>792</v>
      </c>
      <c r="B8" s="1293"/>
      <c r="C8" s="1293"/>
      <c r="D8" s="1293"/>
      <c r="E8" s="1293"/>
      <c r="F8" s="1293"/>
      <c r="G8" s="1293"/>
      <c r="H8" s="1293"/>
      <c r="I8" s="1293"/>
      <c r="J8" s="1293"/>
      <c r="K8" s="1293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317" t="s">
        <v>792</v>
      </c>
      <c r="U8" s="1293"/>
      <c r="V8" s="1293"/>
      <c r="W8" s="1293"/>
      <c r="X8" s="1293"/>
      <c r="Y8" s="1293"/>
      <c r="Z8" s="1293"/>
      <c r="AA8" s="1293"/>
      <c r="AB8" s="1293"/>
      <c r="AC8" s="1293"/>
      <c r="AD8" s="1293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793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793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799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17" t="s">
        <v>126</v>
      </c>
      <c r="B13" s="1293"/>
      <c r="C13" s="1293"/>
      <c r="D13" s="1293"/>
      <c r="E13" s="1293"/>
      <c r="F13" s="1293"/>
      <c r="G13" s="1293"/>
      <c r="H13" s="1293"/>
      <c r="I13" s="1293"/>
      <c r="J13" s="1293"/>
      <c r="K13" s="1293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317" t="s">
        <v>126</v>
      </c>
      <c r="U13" s="1293"/>
      <c r="V13" s="1293"/>
      <c r="W13" s="1293"/>
      <c r="X13" s="1293"/>
      <c r="Y13" s="1293"/>
      <c r="Z13" s="1293"/>
      <c r="AA13" s="1293"/>
      <c r="AB13" s="1293"/>
      <c r="AC13" s="1293"/>
      <c r="AD13" s="1293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800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800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17" t="s">
        <v>126</v>
      </c>
      <c r="B18" s="1293"/>
      <c r="C18" s="1293"/>
      <c r="D18" s="1293"/>
      <c r="E18" s="1293"/>
      <c r="F18" s="1293"/>
      <c r="G18" s="1293"/>
      <c r="H18" s="1293"/>
      <c r="I18" s="1293"/>
      <c r="J18" s="1293"/>
      <c r="K18" s="1293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317" t="s">
        <v>126</v>
      </c>
      <c r="U18" s="1293"/>
      <c r="V18" s="1293"/>
      <c r="W18" s="1293"/>
      <c r="X18" s="1293"/>
      <c r="Y18" s="1293"/>
      <c r="Z18" s="1293"/>
      <c r="AA18" s="1293"/>
      <c r="AB18" s="1293"/>
      <c r="AC18" s="1293"/>
      <c r="AD18" s="1293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807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807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809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17" t="s">
        <v>126</v>
      </c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317" t="s">
        <v>126</v>
      </c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816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816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819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17" t="s">
        <v>126</v>
      </c>
      <c r="B30" s="1293"/>
      <c r="C30" s="1293"/>
      <c r="D30" s="129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317" t="s">
        <v>126</v>
      </c>
      <c r="U30" s="1293"/>
      <c r="V30" s="1293"/>
      <c r="W30" s="129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21" t="s">
        <v>825</v>
      </c>
      <c r="B32" s="1309"/>
      <c r="C32" s="1287"/>
      <c r="D32" s="1623" t="s">
        <v>826</v>
      </c>
      <c r="E32" s="1293"/>
      <c r="F32" s="1294"/>
      <c r="G32" s="1624" t="s">
        <v>827</v>
      </c>
      <c r="H32" s="1293"/>
      <c r="I32" s="1356"/>
      <c r="J32" s="1623" t="s">
        <v>828</v>
      </c>
      <c r="K32" s="1293"/>
      <c r="L32" s="1294"/>
      <c r="M32" s="1623" t="s">
        <v>829</v>
      </c>
      <c r="N32" s="1293"/>
      <c r="O32" s="1294"/>
      <c r="P32" s="1626" t="s">
        <v>830</v>
      </c>
      <c r="Q32" s="32"/>
      <c r="R32" s="32"/>
      <c r="S32" s="32"/>
      <c r="T32" s="1621" t="s">
        <v>825</v>
      </c>
      <c r="U32" s="1309"/>
      <c r="V32" s="1287"/>
      <c r="W32" s="1623" t="s">
        <v>826</v>
      </c>
      <c r="X32" s="1293"/>
      <c r="Y32" s="1294"/>
      <c r="Z32" s="1624" t="s">
        <v>827</v>
      </c>
      <c r="AA32" s="1293"/>
      <c r="AB32" s="1356"/>
      <c r="AC32" s="1623" t="s">
        <v>828</v>
      </c>
      <c r="AD32" s="1293"/>
      <c r="AE32" s="1294"/>
      <c r="AF32" s="1623" t="s">
        <v>829</v>
      </c>
      <c r="AG32" s="1293"/>
      <c r="AH32" s="1294"/>
      <c r="AI32" s="1640" t="s">
        <v>830</v>
      </c>
      <c r="AJ32" s="1310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22"/>
      <c r="B33" s="1273"/>
      <c r="C33" s="1416"/>
      <c r="D33" s="1207" t="s">
        <v>831</v>
      </c>
      <c r="E33" s="1208" t="s">
        <v>832</v>
      </c>
      <c r="F33" s="1209" t="s">
        <v>833</v>
      </c>
      <c r="G33" s="1210" t="s">
        <v>831</v>
      </c>
      <c r="H33" s="1208" t="s">
        <v>832</v>
      </c>
      <c r="I33" s="1209" t="s">
        <v>833</v>
      </c>
      <c r="J33" s="1207" t="s">
        <v>831</v>
      </c>
      <c r="K33" s="1208" t="s">
        <v>832</v>
      </c>
      <c r="L33" s="1209" t="s">
        <v>833</v>
      </c>
      <c r="M33" s="1207" t="s">
        <v>831</v>
      </c>
      <c r="N33" s="1208" t="s">
        <v>832</v>
      </c>
      <c r="O33" s="1209" t="s">
        <v>833</v>
      </c>
      <c r="P33" s="1312"/>
      <c r="Q33" s="32"/>
      <c r="R33" s="32"/>
      <c r="S33" s="32"/>
      <c r="T33" s="1622"/>
      <c r="U33" s="1273"/>
      <c r="V33" s="1416"/>
      <c r="W33" s="1207" t="s">
        <v>831</v>
      </c>
      <c r="X33" s="1208" t="s">
        <v>832</v>
      </c>
      <c r="Y33" s="1209" t="s">
        <v>833</v>
      </c>
      <c r="Z33" s="1210" t="s">
        <v>831</v>
      </c>
      <c r="AA33" s="1208" t="s">
        <v>832</v>
      </c>
      <c r="AB33" s="1209" t="s">
        <v>833</v>
      </c>
      <c r="AC33" s="1207" t="s">
        <v>831</v>
      </c>
      <c r="AD33" s="1208" t="s">
        <v>832</v>
      </c>
      <c r="AE33" s="1209" t="s">
        <v>833</v>
      </c>
      <c r="AF33" s="1207" t="s">
        <v>831</v>
      </c>
      <c r="AG33" s="1208" t="s">
        <v>832</v>
      </c>
      <c r="AH33" s="1209" t="s">
        <v>833</v>
      </c>
      <c r="AI33" s="1288"/>
      <c r="AJ33" s="1312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615" t="s">
        <v>834</v>
      </c>
      <c r="B34" s="1275"/>
      <c r="C34" s="1344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615" t="s">
        <v>834</v>
      </c>
      <c r="U34" s="1275"/>
      <c r="V34" s="1344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641">
        <f t="shared" ref="AI34:AI38" si="10">ROUND(SUM(Y34+AB34+AE34+AH34),0)</f>
        <v>82</v>
      </c>
      <c r="AJ34" s="1360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15" t="s">
        <v>835</v>
      </c>
      <c r="B35" s="1275"/>
      <c r="C35" s="1344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615" t="s">
        <v>836</v>
      </c>
      <c r="U35" s="1275"/>
      <c r="V35" s="1344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86">
        <f t="shared" si="10"/>
        <v>83</v>
      </c>
      <c r="AJ35" s="1344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15" t="s">
        <v>837</v>
      </c>
      <c r="B36" s="1275"/>
      <c r="C36" s="1344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615" t="s">
        <v>838</v>
      </c>
      <c r="U36" s="1275"/>
      <c r="V36" s="1344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86">
        <f t="shared" si="10"/>
        <v>84</v>
      </c>
      <c r="AJ36" s="1344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15" t="s">
        <v>839</v>
      </c>
      <c r="B37" s="1275"/>
      <c r="C37" s="1344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615" t="s">
        <v>839</v>
      </c>
      <c r="U37" s="1275"/>
      <c r="V37" s="1344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86">
        <f t="shared" si="10"/>
        <v>85</v>
      </c>
      <c r="AJ37" s="1344"/>
      <c r="AK37" s="564"/>
      <c r="AL37" s="564"/>
      <c r="AM37" s="564"/>
      <c r="AN37" s="564"/>
      <c r="AO37" s="564"/>
      <c r="AP37" s="564"/>
      <c r="AQ37" s="16" t="s">
        <v>840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08" t="s">
        <v>841</v>
      </c>
      <c r="B38" s="1375"/>
      <c r="C38" s="1477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08" t="s">
        <v>842</v>
      </c>
      <c r="U38" s="1375"/>
      <c r="V38" s="1477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587">
        <f t="shared" si="10"/>
        <v>86</v>
      </c>
      <c r="AJ38" s="1477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42" t="s">
        <v>843</v>
      </c>
      <c r="B40" s="1358"/>
      <c r="C40" s="1627" t="s">
        <v>844</v>
      </c>
      <c r="D40" s="1368"/>
      <c r="E40" s="1368"/>
      <c r="F40" s="1368"/>
      <c r="G40" s="1628" t="s">
        <v>845</v>
      </c>
      <c r="H40" s="1368"/>
      <c r="I40" s="1368"/>
      <c r="J40" s="1368"/>
      <c r="K40" s="1368"/>
      <c r="L40" s="1368"/>
      <c r="M40" s="1358"/>
      <c r="N40" s="1629" t="str">
        <f>'Request Form'!D16</f>
        <v>ASSOCIATE PROFESSOR II</v>
      </c>
      <c r="O40" s="1368"/>
      <c r="P40" s="1360"/>
      <c r="Q40" s="15"/>
      <c r="R40" s="15"/>
      <c r="S40" s="15"/>
      <c r="T40" s="1594" t="s">
        <v>843</v>
      </c>
      <c r="U40" s="1276"/>
      <c r="V40" s="1594" t="s">
        <v>844</v>
      </c>
      <c r="W40" s="1275"/>
      <c r="X40" s="1275"/>
      <c r="Y40" s="1275"/>
      <c r="Z40" s="1588" t="s">
        <v>845</v>
      </c>
      <c r="AA40" s="1275"/>
      <c r="AB40" s="1275"/>
      <c r="AC40" s="1275"/>
      <c r="AD40" s="1275"/>
      <c r="AE40" s="1275"/>
      <c r="AF40" s="1276"/>
      <c r="AG40" s="1589" t="str">
        <f>'Request Form'!D16</f>
        <v>ASSOCIATE PROFESSOR II</v>
      </c>
      <c r="AH40" s="1503"/>
      <c r="AI40" s="1503"/>
      <c r="AJ40" s="1590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15" t="s">
        <v>846</v>
      </c>
      <c r="B41" s="1276"/>
      <c r="C41" s="1231"/>
      <c r="D41" s="838">
        <v>1</v>
      </c>
      <c r="E41" s="1232" t="s">
        <v>847</v>
      </c>
      <c r="F41" s="1233"/>
      <c r="G41" s="1591" t="s">
        <v>848</v>
      </c>
      <c r="H41" s="1275"/>
      <c r="I41" s="1275"/>
      <c r="J41" s="1275"/>
      <c r="K41" s="1275"/>
      <c r="L41" s="1275"/>
      <c r="M41" s="1276"/>
      <c r="N41" s="1643" t="str">
        <f>'Form 4-A&amp;B'!G29</f>
        <v>NO</v>
      </c>
      <c r="O41" s="1275"/>
      <c r="P41" s="1344"/>
      <c r="Q41" s="15"/>
      <c r="R41" s="15"/>
      <c r="S41" s="15"/>
      <c r="T41" s="1594" t="s">
        <v>846</v>
      </c>
      <c r="U41" s="1276"/>
      <c r="V41" s="1231"/>
      <c r="W41" s="838">
        <v>1</v>
      </c>
      <c r="X41" s="1232" t="s">
        <v>847</v>
      </c>
      <c r="Y41" s="1233"/>
      <c r="Z41" s="1591" t="s">
        <v>848</v>
      </c>
      <c r="AA41" s="1275"/>
      <c r="AB41" s="1275"/>
      <c r="AC41" s="1275"/>
      <c r="AD41" s="1275"/>
      <c r="AE41" s="1275"/>
      <c r="AF41" s="1276"/>
      <c r="AG41" s="1592" t="str">
        <f>'Form 4-A&amp;B'!G29</f>
        <v>NO</v>
      </c>
      <c r="AH41" s="1293"/>
      <c r="AI41" s="1293"/>
      <c r="AJ41" s="1294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15" t="s">
        <v>849</v>
      </c>
      <c r="B42" s="1276"/>
      <c r="C42" s="1234"/>
      <c r="D42" s="1235">
        <v>2</v>
      </c>
      <c r="E42" s="1232" t="s">
        <v>847</v>
      </c>
      <c r="F42" s="1232"/>
      <c r="G42" s="1591" t="s">
        <v>850</v>
      </c>
      <c r="H42" s="1275"/>
      <c r="I42" s="1275"/>
      <c r="J42" s="1275"/>
      <c r="K42" s="1275"/>
      <c r="L42" s="1275"/>
      <c r="M42" s="1276"/>
      <c r="N42" s="162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5"/>
      <c r="P42" s="1344"/>
      <c r="Q42" s="1136"/>
      <c r="R42" s="1136"/>
      <c r="S42" s="1136"/>
      <c r="T42" s="1594" t="s">
        <v>849</v>
      </c>
      <c r="U42" s="1276"/>
      <c r="V42" s="1236"/>
      <c r="W42" s="1237">
        <v>2</v>
      </c>
      <c r="X42" s="1232" t="s">
        <v>847</v>
      </c>
      <c r="Y42" s="1238"/>
      <c r="Z42" s="1588" t="s">
        <v>850</v>
      </c>
      <c r="AA42" s="1275"/>
      <c r="AB42" s="1275"/>
      <c r="AC42" s="1275"/>
      <c r="AD42" s="1275"/>
      <c r="AE42" s="1275"/>
      <c r="AF42" s="1276"/>
      <c r="AG42" s="159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3"/>
      <c r="AI42" s="1293"/>
      <c r="AJ42" s="1294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15" t="s">
        <v>851</v>
      </c>
      <c r="B43" s="1276"/>
      <c r="C43" s="1234"/>
      <c r="D43" s="1235">
        <v>3</v>
      </c>
      <c r="E43" s="1232" t="s">
        <v>847</v>
      </c>
      <c r="F43" s="1232"/>
      <c r="G43" s="1591" t="s">
        <v>852</v>
      </c>
      <c r="H43" s="1275"/>
      <c r="I43" s="1275"/>
      <c r="J43" s="1275"/>
      <c r="K43" s="1275"/>
      <c r="L43" s="1275"/>
      <c r="M43" s="1276"/>
      <c r="N43" s="1625">
        <f>IF(AT43&lt;=40,0,IF(AT43&lt;=50,D41,IF(AT43&lt;=60,D42,IF(AT43&lt;=70,D43,IF(AT43&lt;=80,D44,IF(AT43&lt;=90,D45,IF(AT43&lt;=100,D46)))))))</f>
        <v>5</v>
      </c>
      <c r="O43" s="1275"/>
      <c r="P43" s="1344"/>
      <c r="Q43" s="1136"/>
      <c r="R43" s="1136"/>
      <c r="S43" s="1136"/>
      <c r="T43" s="1594" t="s">
        <v>851</v>
      </c>
      <c r="U43" s="1276"/>
      <c r="V43" s="1236"/>
      <c r="W43" s="1237">
        <v>3</v>
      </c>
      <c r="X43" s="1232" t="s">
        <v>847</v>
      </c>
      <c r="Y43" s="1238"/>
      <c r="Z43" s="1588" t="s">
        <v>853</v>
      </c>
      <c r="AA43" s="1275"/>
      <c r="AB43" s="1275"/>
      <c r="AC43" s="1275"/>
      <c r="AD43" s="1275"/>
      <c r="AE43" s="1275"/>
      <c r="AF43" s="1276"/>
      <c r="AG43" s="1595">
        <f>IF(AX43&lt;=40,0,IF(AX43&lt;=50,W41,IF(AX43&lt;=60,W42,IF(AX43&lt;=70,W43,IF(AX43&lt;=80,W44,IF(AX43&lt;=90,W45,IF(AX43&lt;=100,W46)))))))</f>
        <v>5</v>
      </c>
      <c r="AH43" s="1596"/>
      <c r="AI43" s="1596"/>
      <c r="AJ43" s="1597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615" t="s">
        <v>854</v>
      </c>
      <c r="B44" s="1276"/>
      <c r="C44" s="1234"/>
      <c r="D44" s="1235">
        <v>4</v>
      </c>
      <c r="E44" s="1232" t="s">
        <v>847</v>
      </c>
      <c r="F44" s="1232"/>
      <c r="G44" s="1591" t="s">
        <v>855</v>
      </c>
      <c r="H44" s="1275"/>
      <c r="I44" s="1275"/>
      <c r="J44" s="1275"/>
      <c r="K44" s="1275"/>
      <c r="L44" s="1275"/>
      <c r="M44" s="1276"/>
      <c r="N44" s="1616" t="s">
        <v>34</v>
      </c>
      <c r="O44" s="1275"/>
      <c r="P44" s="1344"/>
      <c r="Q44" s="1136"/>
      <c r="R44" s="1136"/>
      <c r="S44" s="1136"/>
      <c r="T44" s="1594" t="s">
        <v>854</v>
      </c>
      <c r="U44" s="1276"/>
      <c r="V44" s="1236"/>
      <c r="W44" s="1237">
        <v>4</v>
      </c>
      <c r="X44" s="1232" t="s">
        <v>847</v>
      </c>
      <c r="Y44" s="1238"/>
      <c r="Z44" s="1588" t="s">
        <v>855</v>
      </c>
      <c r="AA44" s="1275"/>
      <c r="AB44" s="1275"/>
      <c r="AC44" s="1275"/>
      <c r="AD44" s="1275"/>
      <c r="AE44" s="1275"/>
      <c r="AF44" s="1276"/>
      <c r="AG44" s="1593" t="s">
        <v>34</v>
      </c>
      <c r="AH44" s="1293"/>
      <c r="AI44" s="1293"/>
      <c r="AJ44" s="1294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15" t="s">
        <v>856</v>
      </c>
      <c r="B45" s="1276"/>
      <c r="C45" s="1234"/>
      <c r="D45" s="1235">
        <v>5</v>
      </c>
      <c r="E45" s="1232" t="s">
        <v>847</v>
      </c>
      <c r="F45" s="1232"/>
      <c r="G45" s="1591" t="s">
        <v>857</v>
      </c>
      <c r="H45" s="1275"/>
      <c r="I45" s="1275"/>
      <c r="J45" s="1275"/>
      <c r="K45" s="1275"/>
      <c r="L45" s="1275"/>
      <c r="M45" s="1276"/>
      <c r="N45" s="1616">
        <v>5</v>
      </c>
      <c r="O45" s="1275"/>
      <c r="P45" s="1344"/>
      <c r="Q45" s="1136"/>
      <c r="R45" s="1136"/>
      <c r="S45" s="1136"/>
      <c r="T45" s="1607" t="s">
        <v>856</v>
      </c>
      <c r="U45" s="1276"/>
      <c r="V45" s="1234"/>
      <c r="W45" s="1235">
        <v>5</v>
      </c>
      <c r="X45" s="1232" t="s">
        <v>847</v>
      </c>
      <c r="Y45" s="1232"/>
      <c r="Z45" s="1637" t="s">
        <v>858</v>
      </c>
      <c r="AA45" s="1275"/>
      <c r="AB45" s="1275"/>
      <c r="AC45" s="1275"/>
      <c r="AD45" s="1275"/>
      <c r="AE45" s="1275"/>
      <c r="AF45" s="1276"/>
      <c r="AG45" s="1638">
        <v>5</v>
      </c>
      <c r="AH45" s="1596"/>
      <c r="AI45" s="1596"/>
      <c r="AJ45" s="1597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15" t="s">
        <v>859</v>
      </c>
      <c r="B46" s="1276"/>
      <c r="C46" s="1234"/>
      <c r="D46" s="1235">
        <v>6</v>
      </c>
      <c r="E46" s="1232" t="s">
        <v>847</v>
      </c>
      <c r="F46" s="1232"/>
      <c r="G46" s="1591" t="s">
        <v>860</v>
      </c>
      <c r="H46" s="1275"/>
      <c r="I46" s="1275"/>
      <c r="J46" s="1275"/>
      <c r="K46" s="1275"/>
      <c r="L46" s="1275"/>
      <c r="M46" s="1276"/>
      <c r="N46" s="1616" t="s">
        <v>34</v>
      </c>
      <c r="O46" s="1275"/>
      <c r="P46" s="1344"/>
      <c r="Q46" s="1136"/>
      <c r="R46" s="1136"/>
      <c r="S46" s="1136"/>
      <c r="T46" s="1594" t="s">
        <v>859</v>
      </c>
      <c r="U46" s="1276"/>
      <c r="V46" s="1236"/>
      <c r="W46" s="1237">
        <v>6</v>
      </c>
      <c r="X46" s="1232" t="s">
        <v>847</v>
      </c>
      <c r="Y46" s="1238"/>
      <c r="Z46" s="1591" t="s">
        <v>860</v>
      </c>
      <c r="AA46" s="1275"/>
      <c r="AB46" s="1275"/>
      <c r="AC46" s="1275"/>
      <c r="AD46" s="1275"/>
      <c r="AE46" s="1275"/>
      <c r="AF46" s="1276"/>
      <c r="AG46" s="1593" t="s">
        <v>34</v>
      </c>
      <c r="AH46" s="1293"/>
      <c r="AI46" s="1293"/>
      <c r="AJ46" s="1294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15"/>
      <c r="B47" s="1276"/>
      <c r="C47" s="1607"/>
      <c r="D47" s="1275"/>
      <c r="E47" s="1275"/>
      <c r="F47" s="1275"/>
      <c r="G47" s="1591" t="s">
        <v>861</v>
      </c>
      <c r="H47" s="1275"/>
      <c r="I47" s="1275"/>
      <c r="J47" s="1275"/>
      <c r="K47" s="1275"/>
      <c r="L47" s="1275"/>
      <c r="M47" s="1276"/>
      <c r="N47" s="1616" t="s">
        <v>692</v>
      </c>
      <c r="O47" s="1275"/>
      <c r="P47" s="1344"/>
      <c r="Q47" s="1136"/>
      <c r="R47" s="1136"/>
      <c r="S47" s="1136"/>
      <c r="T47" s="1594"/>
      <c r="U47" s="1276"/>
      <c r="V47" s="1594"/>
      <c r="W47" s="1275"/>
      <c r="X47" s="1275"/>
      <c r="Y47" s="1275"/>
      <c r="Z47" s="1591" t="s">
        <v>862</v>
      </c>
      <c r="AA47" s="1275"/>
      <c r="AB47" s="1275"/>
      <c r="AC47" s="1275"/>
      <c r="AD47" s="1275"/>
      <c r="AE47" s="1275"/>
      <c r="AF47" s="1276"/>
      <c r="AG47" s="1593" t="s">
        <v>692</v>
      </c>
      <c r="AH47" s="1293"/>
      <c r="AI47" s="1293"/>
      <c r="AJ47" s="1294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08"/>
      <c r="B48" s="1376"/>
      <c r="C48" s="1609"/>
      <c r="D48" s="1375"/>
      <c r="E48" s="1375"/>
      <c r="F48" s="1376"/>
      <c r="G48" s="1610" t="s">
        <v>863</v>
      </c>
      <c r="H48" s="1375"/>
      <c r="I48" s="1375"/>
      <c r="J48" s="1375"/>
      <c r="K48" s="1375"/>
      <c r="L48" s="1375"/>
      <c r="M48" s="1376"/>
      <c r="N48" s="161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75"/>
      <c r="P48" s="1477"/>
      <c r="Q48" s="1136"/>
      <c r="R48" s="1136"/>
      <c r="S48" s="1136"/>
      <c r="T48" s="1594"/>
      <c r="U48" s="1276"/>
      <c r="V48" s="1594"/>
      <c r="W48" s="1275"/>
      <c r="X48" s="1275"/>
      <c r="Y48" s="1276"/>
      <c r="Z48" s="1588" t="s">
        <v>864</v>
      </c>
      <c r="AA48" s="1275"/>
      <c r="AB48" s="1275"/>
      <c r="AC48" s="1275"/>
      <c r="AD48" s="1275"/>
      <c r="AE48" s="1275"/>
      <c r="AF48" s="1276"/>
      <c r="AG48" s="159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3"/>
      <c r="AI48" s="1293"/>
      <c r="AJ48" s="1294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865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866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599" t="s">
        <v>867</v>
      </c>
      <c r="B54" s="1419"/>
      <c r="C54" s="1419"/>
      <c r="D54" s="1419"/>
      <c r="E54" s="1419"/>
      <c r="F54" s="564"/>
      <c r="G54" s="1617" t="s">
        <v>867</v>
      </c>
      <c r="H54" s="1618"/>
      <c r="I54" s="1618"/>
      <c r="J54" s="1618"/>
      <c r="K54" s="1618"/>
      <c r="L54" s="27"/>
      <c r="M54" s="564"/>
      <c r="N54" s="1619" t="s">
        <v>868</v>
      </c>
      <c r="O54" s="1618"/>
      <c r="P54" s="1620"/>
      <c r="Q54" s="563"/>
      <c r="R54" s="563"/>
      <c r="S54" s="563"/>
      <c r="T54" s="1599" t="s">
        <v>869</v>
      </c>
      <c r="U54" s="1419"/>
      <c r="V54" s="1419"/>
      <c r="W54" s="1419"/>
      <c r="X54" s="1419"/>
      <c r="Y54" s="1419"/>
      <c r="Z54" s="564"/>
      <c r="AA54" s="1599" t="s">
        <v>869</v>
      </c>
      <c r="AB54" s="1419"/>
      <c r="AC54" s="1419"/>
      <c r="AD54" s="1419"/>
      <c r="AE54" s="1419"/>
      <c r="AF54" s="1419"/>
      <c r="AG54" s="1600" t="s">
        <v>868</v>
      </c>
      <c r="AH54" s="1419"/>
      <c r="AI54" s="1419"/>
      <c r="AJ54" s="1420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12" t="s">
        <v>102</v>
      </c>
      <c r="B55" s="1269"/>
      <c r="C55" s="1269"/>
      <c r="D55" s="1269"/>
      <c r="E55" s="1269"/>
      <c r="F55" s="564"/>
      <c r="G55" s="1613" t="s">
        <v>102</v>
      </c>
      <c r="H55" s="1269"/>
      <c r="I55" s="1269"/>
      <c r="J55" s="1269"/>
      <c r="K55" s="1269"/>
      <c r="L55" s="564"/>
      <c r="M55" s="564"/>
      <c r="N55" s="1614" t="s">
        <v>870</v>
      </c>
      <c r="O55" s="1269"/>
      <c r="P55" s="1603"/>
      <c r="Q55" s="563"/>
      <c r="R55" s="563"/>
      <c r="S55" s="563"/>
      <c r="T55" s="1601" t="s">
        <v>102</v>
      </c>
      <c r="U55" s="1269"/>
      <c r="V55" s="1269"/>
      <c r="W55" s="1269"/>
      <c r="X55" s="1269"/>
      <c r="Y55" s="1269"/>
      <c r="Z55" s="16"/>
      <c r="AA55" s="1605" t="s">
        <v>102</v>
      </c>
      <c r="AB55" s="1269"/>
      <c r="AC55" s="1269"/>
      <c r="AD55" s="1269"/>
      <c r="AE55" s="1269"/>
      <c r="AF55" s="1603"/>
      <c r="AG55" s="1602" t="s">
        <v>870</v>
      </c>
      <c r="AH55" s="1269"/>
      <c r="AI55" s="1269"/>
      <c r="AJ55" s="1603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871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06"/>
      <c r="AB57" s="1273"/>
      <c r="AC57" s="1273"/>
      <c r="AD57" s="1273"/>
      <c r="AE57" s="1273"/>
      <c r="AF57" s="1416"/>
      <c r="AG57" s="1253" t="s">
        <v>871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599" t="s">
        <v>867</v>
      </c>
      <c r="B58" s="1419"/>
      <c r="C58" s="1419"/>
      <c r="D58" s="1419"/>
      <c r="E58" s="1419"/>
      <c r="F58" s="564"/>
      <c r="G58" s="1617" t="s">
        <v>867</v>
      </c>
      <c r="H58" s="1618"/>
      <c r="I58" s="1618"/>
      <c r="J58" s="1618"/>
      <c r="K58" s="1618"/>
      <c r="L58" s="564"/>
      <c r="M58" s="564"/>
      <c r="N58" s="1253"/>
      <c r="O58" s="564"/>
      <c r="P58" s="1248"/>
      <c r="Q58" s="563"/>
      <c r="R58" s="563"/>
      <c r="S58" s="563"/>
      <c r="T58" s="1599" t="s">
        <v>869</v>
      </c>
      <c r="U58" s="1419"/>
      <c r="V58" s="1419"/>
      <c r="W58" s="1419"/>
      <c r="X58" s="1419"/>
      <c r="Y58" s="1419"/>
      <c r="Z58" s="564"/>
      <c r="AA58" s="1599" t="s">
        <v>869</v>
      </c>
      <c r="AB58" s="1419"/>
      <c r="AC58" s="1419"/>
      <c r="AD58" s="1419"/>
      <c r="AE58" s="1419"/>
      <c r="AF58" s="1419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12" t="s">
        <v>102</v>
      </c>
      <c r="B59" s="1269"/>
      <c r="C59" s="1269"/>
      <c r="D59" s="1269"/>
      <c r="E59" s="1269"/>
      <c r="F59" s="564"/>
      <c r="G59" s="1613" t="s">
        <v>102</v>
      </c>
      <c r="H59" s="1269"/>
      <c r="I59" s="1269"/>
      <c r="J59" s="1269"/>
      <c r="K59" s="1269"/>
      <c r="L59" s="564"/>
      <c r="M59" s="564"/>
      <c r="N59" s="1251"/>
      <c r="O59" s="563"/>
      <c r="P59" s="1248"/>
      <c r="Q59" s="563"/>
      <c r="R59" s="563"/>
      <c r="S59" s="563"/>
      <c r="T59" s="1601" t="s">
        <v>102</v>
      </c>
      <c r="U59" s="1269"/>
      <c r="V59" s="1269"/>
      <c r="W59" s="1269"/>
      <c r="X59" s="1269"/>
      <c r="Y59" s="1269"/>
      <c r="Z59" s="564"/>
      <c r="AA59" s="1605" t="s">
        <v>102</v>
      </c>
      <c r="AB59" s="1269"/>
      <c r="AC59" s="1269"/>
      <c r="AD59" s="1269"/>
      <c r="AE59" s="1269"/>
      <c r="AF59" s="1603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19" t="s">
        <v>868</v>
      </c>
      <c r="O60" s="1618"/>
      <c r="P60" s="1620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00" t="s">
        <v>868</v>
      </c>
      <c r="AH60" s="1419"/>
      <c r="AI60" s="1419"/>
      <c r="AJ60" s="1420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14" t="s">
        <v>870</v>
      </c>
      <c r="O61" s="1269"/>
      <c r="P61" s="1603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02" t="s">
        <v>870</v>
      </c>
      <c r="AH61" s="1269"/>
      <c r="AI61" s="1269"/>
      <c r="AJ61" s="1603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30" t="s">
        <v>872</v>
      </c>
      <c r="B62" s="1269"/>
      <c r="C62" s="1269"/>
      <c r="D62" s="1269"/>
      <c r="E62" s="1269"/>
      <c r="F62" s="1269"/>
      <c r="G62" s="1269"/>
      <c r="H62" s="1269"/>
      <c r="I62" s="1269"/>
      <c r="J62" s="1269"/>
      <c r="K62" s="1269"/>
      <c r="L62" s="564"/>
      <c r="M62" s="564"/>
      <c r="N62" s="1251"/>
      <c r="O62" s="564"/>
      <c r="P62" s="1248"/>
      <c r="Q62" s="563"/>
      <c r="R62" s="563"/>
      <c r="S62" s="563"/>
      <c r="T62" s="1246"/>
      <c r="U62" s="1354" t="s">
        <v>873</v>
      </c>
      <c r="V62" s="1269"/>
      <c r="W62" s="1269"/>
      <c r="X62" s="1269"/>
      <c r="Y62" s="1269"/>
      <c r="Z62" s="1269"/>
      <c r="AA62" s="1269"/>
      <c r="AB62" s="1269"/>
      <c r="AC62" s="1269"/>
      <c r="AD62" s="1269"/>
      <c r="AE62" s="1269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31" t="s">
        <v>102</v>
      </c>
      <c r="B63" s="1273"/>
      <c r="C63" s="1273"/>
      <c r="D63" s="1273"/>
      <c r="E63" s="1273"/>
      <c r="F63" s="1273"/>
      <c r="G63" s="1273"/>
      <c r="H63" s="1273"/>
      <c r="I63" s="1273"/>
      <c r="J63" s="1273"/>
      <c r="K63" s="1273"/>
      <c r="L63" s="1254"/>
      <c r="M63" s="1254"/>
      <c r="N63" s="1256"/>
      <c r="O63" s="1255"/>
      <c r="P63" s="1252"/>
      <c r="Q63" s="563"/>
      <c r="R63" s="563"/>
      <c r="S63" s="563"/>
      <c r="T63" s="1260"/>
      <c r="U63" s="1604" t="s">
        <v>102</v>
      </c>
      <c r="V63" s="1273"/>
      <c r="W63" s="1273"/>
      <c r="X63" s="1273"/>
      <c r="Y63" s="1273"/>
      <c r="Z63" s="1273"/>
      <c r="AA63" s="1273"/>
      <c r="AB63" s="1273"/>
      <c r="AC63" s="1273"/>
      <c r="AD63" s="1273"/>
      <c r="AE63" s="1273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2023-08-09T09:05:33Z</cp:lastPrinted>
  <dcterms:created xsi:type="dcterms:W3CDTF">2014-07-29T07:53:41Z</dcterms:created>
  <dcterms:modified xsi:type="dcterms:W3CDTF">2023-08-10T10:15:00Z</dcterms:modified>
</cp:coreProperties>
</file>