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enato/data/caesan/docs/"/>
    </mc:Choice>
  </mc:AlternateContent>
  <bookViews>
    <workbookView xWindow="11140" yWindow="0" windowWidth="17660" windowHeight="18000" tabRatio="978" firstSheet="6" activeTab="6"/>
  </bookViews>
  <sheets>
    <sheet name="Oferta Prods Agrícolas" sheetId="1" r:id="rId1"/>
    <sheet name="Utilización Prods Agrícolas" sheetId="2" r:id="rId2"/>
    <sheet name="Oferta Piscícola" sheetId="3" r:id="rId3"/>
    <sheet name="Utilización Piscícola" sheetId="4" r:id="rId4"/>
    <sheet name="Oferta al. procesados" sheetId="5" r:id="rId5"/>
    <sheet name="Utilización de al. procesados" sheetId="6" r:id="rId6"/>
    <sheet name="Utilización de agua" sheetId="7" r:id="rId7"/>
    <sheet name="Utilización de energía" sheetId="8" r:id="rId8"/>
    <sheet name="Oferta monetaria" sheetId="9" r:id="rId9"/>
    <sheet name="Utilización Monetaria" sheetId="10" r:id="rId10"/>
    <sheet name="Cuentas de producción e ingreso" sheetId="11" r:id="rId11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0" i="11" l="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B23" i="8"/>
  <c r="C23" i="8"/>
  <c r="D23" i="8"/>
  <c r="E23" i="8"/>
  <c r="F23" i="8"/>
  <c r="G23" i="8"/>
  <c r="H23" i="8"/>
  <c r="I23" i="8"/>
  <c r="J23" i="8"/>
  <c r="K23" i="8"/>
  <c r="L23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I47" i="7"/>
  <c r="H47" i="7"/>
  <c r="G47" i="7"/>
  <c r="F47" i="7"/>
  <c r="E47" i="7"/>
  <c r="D47" i="7"/>
  <c r="C47" i="7"/>
  <c r="B47" i="7"/>
  <c r="K28" i="6"/>
  <c r="W28" i="6"/>
  <c r="J28" i="6"/>
  <c r="V28" i="6"/>
  <c r="I28" i="6"/>
  <c r="U28" i="6"/>
  <c r="H28" i="6"/>
  <c r="T28" i="6"/>
  <c r="G28" i="6"/>
  <c r="S28" i="6"/>
  <c r="F28" i="6"/>
  <c r="R28" i="6"/>
  <c r="E28" i="6"/>
  <c r="Q28" i="6"/>
  <c r="D28" i="6"/>
  <c r="P28" i="6"/>
  <c r="C28" i="6"/>
  <c r="O28" i="6"/>
  <c r="B28" i="6"/>
  <c r="N28" i="6"/>
  <c r="W27" i="6"/>
  <c r="V27" i="6"/>
  <c r="U27" i="6"/>
  <c r="T27" i="6"/>
  <c r="S27" i="6"/>
  <c r="R27" i="6"/>
  <c r="Q27" i="6"/>
  <c r="P27" i="6"/>
  <c r="O27" i="6"/>
  <c r="N27" i="6"/>
  <c r="W26" i="6"/>
  <c r="V26" i="6"/>
  <c r="U26" i="6"/>
  <c r="T26" i="6"/>
  <c r="S26" i="6"/>
  <c r="R26" i="6"/>
  <c r="Q26" i="6"/>
  <c r="P26" i="6"/>
  <c r="O26" i="6"/>
  <c r="N26" i="6"/>
  <c r="W25" i="6"/>
  <c r="V25" i="6"/>
  <c r="U25" i="6"/>
  <c r="T25" i="6"/>
  <c r="S25" i="6"/>
  <c r="R25" i="6"/>
  <c r="Q25" i="6"/>
  <c r="P25" i="6"/>
  <c r="O25" i="6"/>
  <c r="N25" i="6"/>
  <c r="W24" i="6"/>
  <c r="V24" i="6"/>
  <c r="U24" i="6"/>
  <c r="T24" i="6"/>
  <c r="S24" i="6"/>
  <c r="R24" i="6"/>
  <c r="Q24" i="6"/>
  <c r="P24" i="6"/>
  <c r="O24" i="6"/>
  <c r="N24" i="6"/>
  <c r="W23" i="6"/>
  <c r="V23" i="6"/>
  <c r="U23" i="6"/>
  <c r="T23" i="6"/>
  <c r="S23" i="6"/>
  <c r="R23" i="6"/>
  <c r="Q23" i="6"/>
  <c r="P23" i="6"/>
  <c r="O23" i="6"/>
  <c r="N23" i="6"/>
  <c r="W22" i="6"/>
  <c r="V22" i="6"/>
  <c r="U22" i="6"/>
  <c r="T22" i="6"/>
  <c r="S22" i="6"/>
  <c r="R22" i="6"/>
  <c r="Q22" i="6"/>
  <c r="P22" i="6"/>
  <c r="O22" i="6"/>
  <c r="N22" i="6"/>
  <c r="W21" i="6"/>
  <c r="V21" i="6"/>
  <c r="U21" i="6"/>
  <c r="T21" i="6"/>
  <c r="S21" i="6"/>
  <c r="R21" i="6"/>
  <c r="Q21" i="6"/>
  <c r="P21" i="6"/>
  <c r="O21" i="6"/>
  <c r="N21" i="6"/>
  <c r="W20" i="6"/>
  <c r="V20" i="6"/>
  <c r="U20" i="6"/>
  <c r="T20" i="6"/>
  <c r="S20" i="6"/>
  <c r="R20" i="6"/>
  <c r="Q20" i="6"/>
  <c r="P20" i="6"/>
  <c r="O20" i="6"/>
  <c r="N20" i="6"/>
  <c r="W19" i="6"/>
  <c r="V19" i="6"/>
  <c r="U19" i="6"/>
  <c r="T19" i="6"/>
  <c r="S19" i="6"/>
  <c r="R19" i="6"/>
  <c r="Q19" i="6"/>
  <c r="P19" i="6"/>
  <c r="O19" i="6"/>
  <c r="N19" i="6"/>
  <c r="W18" i="6"/>
  <c r="V18" i="6"/>
  <c r="U18" i="6"/>
  <c r="T18" i="6"/>
  <c r="S18" i="6"/>
  <c r="R18" i="6"/>
  <c r="Q18" i="6"/>
  <c r="P18" i="6"/>
  <c r="O18" i="6"/>
  <c r="N18" i="6"/>
  <c r="W17" i="6"/>
  <c r="V17" i="6"/>
  <c r="U17" i="6"/>
  <c r="T17" i="6"/>
  <c r="S17" i="6"/>
  <c r="R17" i="6"/>
  <c r="Q17" i="6"/>
  <c r="P17" i="6"/>
  <c r="O17" i="6"/>
  <c r="N17" i="6"/>
  <c r="W16" i="6"/>
  <c r="V16" i="6"/>
  <c r="U16" i="6"/>
  <c r="T16" i="6"/>
  <c r="S16" i="6"/>
  <c r="R16" i="6"/>
  <c r="Q16" i="6"/>
  <c r="P16" i="6"/>
  <c r="O16" i="6"/>
  <c r="N16" i="6"/>
  <c r="W15" i="6"/>
  <c r="V15" i="6"/>
  <c r="U15" i="6"/>
  <c r="T15" i="6"/>
  <c r="S15" i="6"/>
  <c r="R15" i="6"/>
  <c r="Q15" i="6"/>
  <c r="P15" i="6"/>
  <c r="O15" i="6"/>
  <c r="N15" i="6"/>
  <c r="W14" i="6"/>
  <c r="V14" i="6"/>
  <c r="U14" i="6"/>
  <c r="T14" i="6"/>
  <c r="S14" i="6"/>
  <c r="R14" i="6"/>
  <c r="Q14" i="6"/>
  <c r="P14" i="6"/>
  <c r="O14" i="6"/>
  <c r="N14" i="6"/>
  <c r="W13" i="6"/>
  <c r="V13" i="6"/>
  <c r="U13" i="6"/>
  <c r="T13" i="6"/>
  <c r="S13" i="6"/>
  <c r="R13" i="6"/>
  <c r="Q13" i="6"/>
  <c r="P13" i="6"/>
  <c r="O13" i="6"/>
  <c r="N13" i="6"/>
  <c r="W12" i="6"/>
  <c r="V12" i="6"/>
  <c r="U12" i="6"/>
  <c r="T12" i="6"/>
  <c r="S12" i="6"/>
  <c r="R12" i="6"/>
  <c r="Q12" i="6"/>
  <c r="P12" i="6"/>
  <c r="O12" i="6"/>
  <c r="N12" i="6"/>
  <c r="W11" i="6"/>
  <c r="V11" i="6"/>
  <c r="U11" i="6"/>
  <c r="T11" i="6"/>
  <c r="S11" i="6"/>
  <c r="R11" i="6"/>
  <c r="Q11" i="6"/>
  <c r="P11" i="6"/>
  <c r="O11" i="6"/>
  <c r="N11" i="6"/>
  <c r="W10" i="6"/>
  <c r="V10" i="6"/>
  <c r="U10" i="6"/>
  <c r="T10" i="6"/>
  <c r="S10" i="6"/>
  <c r="R10" i="6"/>
  <c r="Q10" i="6"/>
  <c r="P10" i="6"/>
  <c r="O10" i="6"/>
  <c r="N10" i="6"/>
  <c r="W9" i="6"/>
  <c r="V9" i="6"/>
  <c r="U9" i="6"/>
  <c r="T9" i="6"/>
  <c r="S9" i="6"/>
  <c r="R9" i="6"/>
  <c r="Q9" i="6"/>
  <c r="P9" i="6"/>
  <c r="O9" i="6"/>
  <c r="N9" i="6"/>
  <c r="W8" i="6"/>
  <c r="V8" i="6"/>
  <c r="U8" i="6"/>
  <c r="T8" i="6"/>
  <c r="S8" i="6"/>
  <c r="R8" i="6"/>
  <c r="Q8" i="6"/>
  <c r="P8" i="6"/>
  <c r="O8" i="6"/>
  <c r="N8" i="6"/>
  <c r="W7" i="6"/>
  <c r="V7" i="6"/>
  <c r="U7" i="6"/>
  <c r="T7" i="6"/>
  <c r="S7" i="6"/>
  <c r="R7" i="6"/>
  <c r="Q7" i="6"/>
  <c r="P7" i="6"/>
  <c r="O7" i="6"/>
  <c r="N7" i="6"/>
  <c r="E27" i="5"/>
  <c r="D27" i="5"/>
  <c r="C27" i="5"/>
  <c r="B27" i="5"/>
  <c r="I14" i="4"/>
  <c r="H14" i="4"/>
  <c r="G14" i="4"/>
  <c r="F14" i="4"/>
  <c r="E14" i="4"/>
  <c r="D14" i="4"/>
  <c r="C14" i="4"/>
  <c r="B14" i="4"/>
  <c r="E13" i="3"/>
  <c r="D13" i="3"/>
  <c r="C13" i="3"/>
  <c r="B13" i="3"/>
  <c r="K44" i="2"/>
  <c r="V44" i="2"/>
  <c r="J44" i="2"/>
  <c r="U44" i="2"/>
  <c r="I44" i="2"/>
  <c r="T44" i="2"/>
  <c r="H44" i="2"/>
  <c r="S44" i="2"/>
  <c r="G44" i="2"/>
  <c r="R44" i="2"/>
  <c r="F44" i="2"/>
  <c r="Q44" i="2"/>
  <c r="E44" i="2"/>
  <c r="P44" i="2"/>
  <c r="D44" i="2"/>
  <c r="O44" i="2"/>
  <c r="C44" i="2"/>
  <c r="N44" i="2"/>
  <c r="B44" i="2"/>
  <c r="M44" i="2"/>
  <c r="V43" i="2"/>
  <c r="U43" i="2"/>
  <c r="T43" i="2"/>
  <c r="S43" i="2"/>
  <c r="R43" i="2"/>
  <c r="Q43" i="2"/>
  <c r="P43" i="2"/>
  <c r="O43" i="2"/>
  <c r="N43" i="2"/>
  <c r="M43" i="2"/>
  <c r="V42" i="2"/>
  <c r="U42" i="2"/>
  <c r="T42" i="2"/>
  <c r="S42" i="2"/>
  <c r="R42" i="2"/>
  <c r="Q42" i="2"/>
  <c r="P42" i="2"/>
  <c r="O42" i="2"/>
  <c r="N42" i="2"/>
  <c r="M42" i="2"/>
  <c r="V41" i="2"/>
  <c r="U41" i="2"/>
  <c r="T41" i="2"/>
  <c r="S41" i="2"/>
  <c r="R41" i="2"/>
  <c r="Q41" i="2"/>
  <c r="P41" i="2"/>
  <c r="O41" i="2"/>
  <c r="N41" i="2"/>
  <c r="M41" i="2"/>
  <c r="V40" i="2"/>
  <c r="U40" i="2"/>
  <c r="T40" i="2"/>
  <c r="S40" i="2"/>
  <c r="R40" i="2"/>
  <c r="Q40" i="2"/>
  <c r="P40" i="2"/>
  <c r="O40" i="2"/>
  <c r="N40" i="2"/>
  <c r="M40" i="2"/>
  <c r="V39" i="2"/>
  <c r="U39" i="2"/>
  <c r="T39" i="2"/>
  <c r="S39" i="2"/>
  <c r="R39" i="2"/>
  <c r="Q39" i="2"/>
  <c r="P39" i="2"/>
  <c r="O39" i="2"/>
  <c r="N39" i="2"/>
  <c r="M39" i="2"/>
  <c r="V38" i="2"/>
  <c r="U38" i="2"/>
  <c r="T38" i="2"/>
  <c r="S38" i="2"/>
  <c r="R38" i="2"/>
  <c r="Q38" i="2"/>
  <c r="P38" i="2"/>
  <c r="O38" i="2"/>
  <c r="N38" i="2"/>
  <c r="M38" i="2"/>
  <c r="V37" i="2"/>
  <c r="U37" i="2"/>
  <c r="T37" i="2"/>
  <c r="S37" i="2"/>
  <c r="R37" i="2"/>
  <c r="Q37" i="2"/>
  <c r="P37" i="2"/>
  <c r="O37" i="2"/>
  <c r="N37" i="2"/>
  <c r="M37" i="2"/>
  <c r="V36" i="2"/>
  <c r="U36" i="2"/>
  <c r="T36" i="2"/>
  <c r="S36" i="2"/>
  <c r="R36" i="2"/>
  <c r="Q36" i="2"/>
  <c r="P36" i="2"/>
  <c r="O36" i="2"/>
  <c r="N36" i="2"/>
  <c r="M36" i="2"/>
  <c r="V35" i="2"/>
  <c r="U35" i="2"/>
  <c r="T35" i="2"/>
  <c r="S35" i="2"/>
  <c r="R35" i="2"/>
  <c r="Q35" i="2"/>
  <c r="P35" i="2"/>
  <c r="O35" i="2"/>
  <c r="N35" i="2"/>
  <c r="M35" i="2"/>
  <c r="V34" i="2"/>
  <c r="U34" i="2"/>
  <c r="T34" i="2"/>
  <c r="S34" i="2"/>
  <c r="R34" i="2"/>
  <c r="Q34" i="2"/>
  <c r="P34" i="2"/>
  <c r="O34" i="2"/>
  <c r="N34" i="2"/>
  <c r="M34" i="2"/>
  <c r="V33" i="2"/>
  <c r="U33" i="2"/>
  <c r="T33" i="2"/>
  <c r="S33" i="2"/>
  <c r="R33" i="2"/>
  <c r="Q33" i="2"/>
  <c r="P33" i="2"/>
  <c r="O33" i="2"/>
  <c r="N33" i="2"/>
  <c r="M33" i="2"/>
  <c r="V32" i="2"/>
  <c r="U32" i="2"/>
  <c r="T32" i="2"/>
  <c r="S32" i="2"/>
  <c r="R32" i="2"/>
  <c r="Q32" i="2"/>
  <c r="P32" i="2"/>
  <c r="O32" i="2"/>
  <c r="N32" i="2"/>
  <c r="M32" i="2"/>
  <c r="V30" i="2"/>
  <c r="U30" i="2"/>
  <c r="T30" i="2"/>
  <c r="S30" i="2"/>
  <c r="R30" i="2"/>
  <c r="Q30" i="2"/>
  <c r="P30" i="2"/>
  <c r="O30" i="2"/>
  <c r="N30" i="2"/>
  <c r="M30" i="2"/>
  <c r="V29" i="2"/>
  <c r="U29" i="2"/>
  <c r="T29" i="2"/>
  <c r="S29" i="2"/>
  <c r="R29" i="2"/>
  <c r="Q29" i="2"/>
  <c r="P29" i="2"/>
  <c r="O29" i="2"/>
  <c r="N29" i="2"/>
  <c r="M29" i="2"/>
  <c r="V28" i="2"/>
  <c r="U28" i="2"/>
  <c r="T28" i="2"/>
  <c r="S28" i="2"/>
  <c r="R28" i="2"/>
  <c r="Q28" i="2"/>
  <c r="P28" i="2"/>
  <c r="O28" i="2"/>
  <c r="N28" i="2"/>
  <c r="M28" i="2"/>
  <c r="V27" i="2"/>
  <c r="U27" i="2"/>
  <c r="T27" i="2"/>
  <c r="S27" i="2"/>
  <c r="R27" i="2"/>
  <c r="Q27" i="2"/>
  <c r="P27" i="2"/>
  <c r="O27" i="2"/>
  <c r="N27" i="2"/>
  <c r="M27" i="2"/>
  <c r="V26" i="2"/>
  <c r="U26" i="2"/>
  <c r="T26" i="2"/>
  <c r="S26" i="2"/>
  <c r="R26" i="2"/>
  <c r="Q26" i="2"/>
  <c r="P26" i="2"/>
  <c r="O26" i="2"/>
  <c r="N26" i="2"/>
  <c r="M26" i="2"/>
  <c r="V25" i="2"/>
  <c r="U25" i="2"/>
  <c r="T25" i="2"/>
  <c r="S25" i="2"/>
  <c r="R25" i="2"/>
  <c r="Q25" i="2"/>
  <c r="P25" i="2"/>
  <c r="O25" i="2"/>
  <c r="N25" i="2"/>
  <c r="M25" i="2"/>
  <c r="V24" i="2"/>
  <c r="U24" i="2"/>
  <c r="T24" i="2"/>
  <c r="S24" i="2"/>
  <c r="R24" i="2"/>
  <c r="Q24" i="2"/>
  <c r="P24" i="2"/>
  <c r="O24" i="2"/>
  <c r="N24" i="2"/>
  <c r="M24" i="2"/>
  <c r="V23" i="2"/>
  <c r="U23" i="2"/>
  <c r="T23" i="2"/>
  <c r="S23" i="2"/>
  <c r="R23" i="2"/>
  <c r="Q23" i="2"/>
  <c r="P23" i="2"/>
  <c r="O23" i="2"/>
  <c r="N23" i="2"/>
  <c r="M23" i="2"/>
  <c r="V22" i="2"/>
  <c r="U22" i="2"/>
  <c r="T22" i="2"/>
  <c r="S22" i="2"/>
  <c r="R22" i="2"/>
  <c r="Q22" i="2"/>
  <c r="P22" i="2"/>
  <c r="O22" i="2"/>
  <c r="N22" i="2"/>
  <c r="M22" i="2"/>
  <c r="V21" i="2"/>
  <c r="U21" i="2"/>
  <c r="T21" i="2"/>
  <c r="S21" i="2"/>
  <c r="R21" i="2"/>
  <c r="Q21" i="2"/>
  <c r="P21" i="2"/>
  <c r="O21" i="2"/>
  <c r="N21" i="2"/>
  <c r="M21" i="2"/>
  <c r="V20" i="2"/>
  <c r="U20" i="2"/>
  <c r="T20" i="2"/>
  <c r="S20" i="2"/>
  <c r="R20" i="2"/>
  <c r="Q20" i="2"/>
  <c r="P20" i="2"/>
  <c r="O20" i="2"/>
  <c r="N20" i="2"/>
  <c r="M20" i="2"/>
  <c r="V19" i="2"/>
  <c r="U19" i="2"/>
  <c r="T19" i="2"/>
  <c r="S19" i="2"/>
  <c r="R19" i="2"/>
  <c r="Q19" i="2"/>
  <c r="P19" i="2"/>
  <c r="O19" i="2"/>
  <c r="N19" i="2"/>
  <c r="M19" i="2"/>
  <c r="V18" i="2"/>
  <c r="U18" i="2"/>
  <c r="T18" i="2"/>
  <c r="S18" i="2"/>
  <c r="R18" i="2"/>
  <c r="Q18" i="2"/>
  <c r="P18" i="2"/>
  <c r="O18" i="2"/>
  <c r="N18" i="2"/>
  <c r="M18" i="2"/>
  <c r="V17" i="2"/>
  <c r="U17" i="2"/>
  <c r="T17" i="2"/>
  <c r="S17" i="2"/>
  <c r="R17" i="2"/>
  <c r="Q17" i="2"/>
  <c r="P17" i="2"/>
  <c r="O17" i="2"/>
  <c r="N17" i="2"/>
  <c r="M17" i="2"/>
  <c r="V16" i="2"/>
  <c r="U16" i="2"/>
  <c r="T16" i="2"/>
  <c r="S16" i="2"/>
  <c r="R16" i="2"/>
  <c r="Q16" i="2"/>
  <c r="P16" i="2"/>
  <c r="O16" i="2"/>
  <c r="N16" i="2"/>
  <c r="M16" i="2"/>
  <c r="V15" i="2"/>
  <c r="U15" i="2"/>
  <c r="T15" i="2"/>
  <c r="S15" i="2"/>
  <c r="R15" i="2"/>
  <c r="Q15" i="2"/>
  <c r="P15" i="2"/>
  <c r="O15" i="2"/>
  <c r="N15" i="2"/>
  <c r="M15" i="2"/>
  <c r="V14" i="2"/>
  <c r="U14" i="2"/>
  <c r="T14" i="2"/>
  <c r="S14" i="2"/>
  <c r="R14" i="2"/>
  <c r="Q14" i="2"/>
  <c r="P14" i="2"/>
  <c r="O14" i="2"/>
  <c r="N14" i="2"/>
  <c r="M14" i="2"/>
  <c r="V13" i="2"/>
  <c r="U13" i="2"/>
  <c r="T13" i="2"/>
  <c r="S13" i="2"/>
  <c r="R13" i="2"/>
  <c r="Q13" i="2"/>
  <c r="P13" i="2"/>
  <c r="O13" i="2"/>
  <c r="N13" i="2"/>
  <c r="M13" i="2"/>
  <c r="V12" i="2"/>
  <c r="U12" i="2"/>
  <c r="T12" i="2"/>
  <c r="S12" i="2"/>
  <c r="R12" i="2"/>
  <c r="Q12" i="2"/>
  <c r="P12" i="2"/>
  <c r="O12" i="2"/>
  <c r="N12" i="2"/>
  <c r="M12" i="2"/>
  <c r="V11" i="2"/>
  <c r="U11" i="2"/>
  <c r="T11" i="2"/>
  <c r="S11" i="2"/>
  <c r="R11" i="2"/>
  <c r="Q11" i="2"/>
  <c r="P11" i="2"/>
  <c r="O11" i="2"/>
  <c r="N11" i="2"/>
  <c r="M11" i="2"/>
  <c r="V10" i="2"/>
  <c r="U10" i="2"/>
  <c r="T10" i="2"/>
  <c r="S10" i="2"/>
  <c r="R10" i="2"/>
  <c r="Q10" i="2"/>
  <c r="P10" i="2"/>
  <c r="O10" i="2"/>
  <c r="N10" i="2"/>
  <c r="M10" i="2"/>
  <c r="V9" i="2"/>
  <c r="U9" i="2"/>
  <c r="T9" i="2"/>
  <c r="S9" i="2"/>
  <c r="R9" i="2"/>
  <c r="Q9" i="2"/>
  <c r="P9" i="2"/>
  <c r="O9" i="2"/>
  <c r="N9" i="2"/>
  <c r="M9" i="2"/>
  <c r="V8" i="2"/>
  <c r="U8" i="2"/>
  <c r="T8" i="2"/>
  <c r="S8" i="2"/>
  <c r="R8" i="2"/>
  <c r="Q8" i="2"/>
  <c r="P8" i="2"/>
  <c r="O8" i="2"/>
  <c r="N8" i="2"/>
  <c r="M8" i="2"/>
  <c r="V7" i="2"/>
  <c r="U7" i="2"/>
  <c r="T7" i="2"/>
  <c r="S7" i="2"/>
  <c r="R7" i="2"/>
  <c r="Q7" i="2"/>
  <c r="P7" i="2"/>
  <c r="O7" i="2"/>
  <c r="N7" i="2"/>
  <c r="M7" i="2"/>
  <c r="E44" i="1"/>
  <c r="G44" i="1"/>
  <c r="B44" i="1"/>
  <c r="F44" i="1"/>
  <c r="D44" i="1"/>
  <c r="C44" i="1"/>
  <c r="L43" i="1"/>
  <c r="K43" i="1"/>
  <c r="J43" i="1"/>
  <c r="G43" i="1"/>
  <c r="F43" i="1"/>
  <c r="L42" i="1"/>
  <c r="K42" i="1"/>
  <c r="J42" i="1"/>
  <c r="G42" i="1"/>
  <c r="F42" i="1"/>
  <c r="L41" i="1"/>
  <c r="K41" i="1"/>
  <c r="J41" i="1"/>
  <c r="G41" i="1"/>
  <c r="F41" i="1"/>
  <c r="L40" i="1"/>
  <c r="K40" i="1"/>
  <c r="J40" i="1"/>
  <c r="G40" i="1"/>
  <c r="F40" i="1"/>
  <c r="L39" i="1"/>
  <c r="K39" i="1"/>
  <c r="J39" i="1"/>
  <c r="G39" i="1"/>
  <c r="F39" i="1"/>
  <c r="L38" i="1"/>
  <c r="K38" i="1"/>
  <c r="J38" i="1"/>
  <c r="G38" i="1"/>
  <c r="F38" i="1"/>
  <c r="L37" i="1"/>
  <c r="K37" i="1"/>
  <c r="J37" i="1"/>
  <c r="G37" i="1"/>
  <c r="F37" i="1"/>
  <c r="L36" i="1"/>
  <c r="K36" i="1"/>
  <c r="J36" i="1"/>
  <c r="G36" i="1"/>
  <c r="F36" i="1"/>
  <c r="L35" i="1"/>
  <c r="K35" i="1"/>
  <c r="J35" i="1"/>
  <c r="G35" i="1"/>
  <c r="F35" i="1"/>
  <c r="L34" i="1"/>
  <c r="K34" i="1"/>
  <c r="J34" i="1"/>
  <c r="G34" i="1"/>
  <c r="F34" i="1"/>
  <c r="L33" i="1"/>
  <c r="K33" i="1"/>
  <c r="J33" i="1"/>
  <c r="G33" i="1"/>
  <c r="F33" i="1"/>
  <c r="L32" i="1"/>
  <c r="K32" i="1"/>
  <c r="J32" i="1"/>
  <c r="G32" i="1"/>
  <c r="F32" i="1"/>
  <c r="L31" i="1"/>
  <c r="K31" i="1"/>
  <c r="J31" i="1"/>
  <c r="G31" i="1"/>
  <c r="F31" i="1"/>
  <c r="L30" i="1"/>
  <c r="K30" i="1"/>
  <c r="J30" i="1"/>
  <c r="G30" i="1"/>
  <c r="F30" i="1"/>
  <c r="L29" i="1"/>
  <c r="K29" i="1"/>
  <c r="J29" i="1"/>
  <c r="G29" i="1"/>
  <c r="F29" i="1"/>
  <c r="L28" i="1"/>
  <c r="K28" i="1"/>
  <c r="J28" i="1"/>
  <c r="G28" i="1"/>
  <c r="F28" i="1"/>
  <c r="L27" i="1"/>
  <c r="K27" i="1"/>
  <c r="J27" i="1"/>
  <c r="G27" i="1"/>
  <c r="F27" i="1"/>
  <c r="L26" i="1"/>
  <c r="K26" i="1"/>
  <c r="J26" i="1"/>
  <c r="G26" i="1"/>
  <c r="F26" i="1"/>
  <c r="L25" i="1"/>
  <c r="K25" i="1"/>
  <c r="J25" i="1"/>
  <c r="G25" i="1"/>
  <c r="F25" i="1"/>
  <c r="L24" i="1"/>
  <c r="K24" i="1"/>
  <c r="J24" i="1"/>
  <c r="G24" i="1"/>
  <c r="F24" i="1"/>
  <c r="L23" i="1"/>
  <c r="K23" i="1"/>
  <c r="J23" i="1"/>
  <c r="G23" i="1"/>
  <c r="F23" i="1"/>
  <c r="L22" i="1"/>
  <c r="K22" i="1"/>
  <c r="J22" i="1"/>
  <c r="G22" i="1"/>
  <c r="F22" i="1"/>
  <c r="L21" i="1"/>
  <c r="K21" i="1"/>
  <c r="J21" i="1"/>
  <c r="G21" i="1"/>
  <c r="F21" i="1"/>
  <c r="L20" i="1"/>
  <c r="K20" i="1"/>
  <c r="J20" i="1"/>
  <c r="G20" i="1"/>
  <c r="F20" i="1"/>
  <c r="L19" i="1"/>
  <c r="K19" i="1"/>
  <c r="J19" i="1"/>
  <c r="G19" i="1"/>
  <c r="F19" i="1"/>
  <c r="L18" i="1"/>
  <c r="K18" i="1"/>
  <c r="J18" i="1"/>
  <c r="G18" i="1"/>
  <c r="F18" i="1"/>
  <c r="L17" i="1"/>
  <c r="K17" i="1"/>
  <c r="J17" i="1"/>
  <c r="G17" i="1"/>
  <c r="F17" i="1"/>
  <c r="L16" i="1"/>
  <c r="K16" i="1"/>
  <c r="J16" i="1"/>
  <c r="G16" i="1"/>
  <c r="F16" i="1"/>
  <c r="L15" i="1"/>
  <c r="K15" i="1"/>
  <c r="J15" i="1"/>
  <c r="G15" i="1"/>
  <c r="F15" i="1"/>
  <c r="L14" i="1"/>
  <c r="K14" i="1"/>
  <c r="J14" i="1"/>
  <c r="G14" i="1"/>
  <c r="F14" i="1"/>
  <c r="L13" i="1"/>
  <c r="K13" i="1"/>
  <c r="J13" i="1"/>
  <c r="G13" i="1"/>
  <c r="F13" i="1"/>
  <c r="L12" i="1"/>
  <c r="K12" i="1"/>
  <c r="J12" i="1"/>
  <c r="G12" i="1"/>
  <c r="F12" i="1"/>
  <c r="L11" i="1"/>
  <c r="K11" i="1"/>
  <c r="J11" i="1"/>
  <c r="G11" i="1"/>
  <c r="F11" i="1"/>
  <c r="L10" i="1"/>
  <c r="K10" i="1"/>
  <c r="J10" i="1"/>
  <c r="G10" i="1"/>
  <c r="F10" i="1"/>
  <c r="L9" i="1"/>
  <c r="K9" i="1"/>
  <c r="J9" i="1"/>
  <c r="G9" i="1"/>
  <c r="F9" i="1"/>
  <c r="L8" i="1"/>
  <c r="K8" i="1"/>
  <c r="J8" i="1"/>
  <c r="G8" i="1"/>
  <c r="F8" i="1"/>
  <c r="L7" i="1"/>
  <c r="K7" i="1"/>
  <c r="J7" i="1"/>
  <c r="G7" i="1"/>
  <c r="F7" i="1"/>
</calcChain>
</file>

<file path=xl/sharedStrings.xml><?xml version="1.0" encoding="utf-8"?>
<sst xmlns="http://schemas.openxmlformats.org/spreadsheetml/2006/main" count="394" uniqueCount="174">
  <si>
    <t>Cuadro 1</t>
  </si>
  <si>
    <t>Productos agrícolas y activos relacionados.</t>
  </si>
  <si>
    <t>Oferta de productos agrícolas</t>
  </si>
  <si>
    <t>Año 2010</t>
  </si>
  <si>
    <t>(toneladas métricas)</t>
  </si>
  <si>
    <t>Industrias Agrícolas</t>
  </si>
  <si>
    <t>Manufacturas y otras actividades</t>
  </si>
  <si>
    <t>Importaciones</t>
  </si>
  <si>
    <t>Total</t>
  </si>
  <si>
    <t>Café</t>
  </si>
  <si>
    <t>Banano</t>
  </si>
  <si>
    <t>Cardamomo</t>
  </si>
  <si>
    <t>Maíz</t>
  </si>
  <si>
    <t>Sorgo</t>
  </si>
  <si>
    <t>Arroz con cáscara</t>
  </si>
  <si>
    <t>Trigo</t>
  </si>
  <si>
    <t>Otros cereales ncp</t>
  </si>
  <si>
    <t>Frijol</t>
  </si>
  <si>
    <t>Otras legumbres ncp</t>
  </si>
  <si>
    <t>Papa</t>
  </si>
  <si>
    <t>Otras raíces y tubérculos ncp</t>
  </si>
  <si>
    <t>Arveja china</t>
  </si>
  <si>
    <t>Brócoli</t>
  </si>
  <si>
    <t>Repollo</t>
  </si>
  <si>
    <t>Ejote francés</t>
  </si>
  <si>
    <t>Hierbas frescas culinarias, flores y hojas comestibles</t>
  </si>
  <si>
    <t>Otras verduras ncp</t>
  </si>
  <si>
    <t>Melón</t>
  </si>
  <si>
    <t>Mango</t>
  </si>
  <si>
    <t>Berries</t>
  </si>
  <si>
    <t>Otras frutas ncp y nueces</t>
  </si>
  <si>
    <t>Ajonjolí</t>
  </si>
  <si>
    <t>Soya</t>
  </si>
  <si>
    <t>Semilla de algodón</t>
  </si>
  <si>
    <t>Otras semillas y frutos oleaginosos ncp</t>
  </si>
  <si>
    <t>Rosas</t>
  </si>
  <si>
    <t>Claveles</t>
  </si>
  <si>
    <t>Otras plantas vivas, flores y semillas ncp</t>
  </si>
  <si>
    <t>Té verde</t>
  </si>
  <si>
    <t>Cacao en grano</t>
  </si>
  <si>
    <t>Otras plantas bebestibles ncp</t>
  </si>
  <si>
    <t>Especias</t>
  </si>
  <si>
    <t>Tabaco sin elaborar</t>
  </si>
  <si>
    <t>Caña de azúcar</t>
  </si>
  <si>
    <t>Algodón en oro</t>
  </si>
  <si>
    <t>Otras materias vegetales sin elaborar ncp</t>
  </si>
  <si>
    <t>Cuadro 2</t>
  </si>
  <si>
    <t>Utilización de productos agrícolas</t>
  </si>
  <si>
    <t>Industrias agrícolas para semilla</t>
  </si>
  <si>
    <t>Industrias agrícolas para alimento</t>
  </si>
  <si>
    <t>Otras industrias agrícolas</t>
  </si>
  <si>
    <t>Industrias de prorcesamiento de alimentos</t>
  </si>
  <si>
    <t>Otras industrias</t>
  </si>
  <si>
    <t>Hoteles y restaurantes</t>
  </si>
  <si>
    <t>Hogares</t>
  </si>
  <si>
    <t>Variación de existencias</t>
  </si>
  <si>
    <t>Exportaciones</t>
  </si>
  <si>
    <t>Total (%)</t>
  </si>
  <si>
    <t>Cuadro 3</t>
  </si>
  <si>
    <t>Productos agrícolas y activos relacionados</t>
  </si>
  <si>
    <t>Oferta de productos piscícolas</t>
  </si>
  <si>
    <t>Otros peces vivos frescos o refrigerados</t>
  </si>
  <si>
    <t>Camarón vivo, fresco o refrigerado</t>
  </si>
  <si>
    <t>Otros productos acuáticos ncp</t>
  </si>
  <si>
    <t>Pescado preparado o en conserva, exc</t>
  </si>
  <si>
    <t>Camarones congelados y empacados</t>
  </si>
  <si>
    <t>Otros productos elaborados de pescado y otros ncp</t>
  </si>
  <si>
    <t>Cuadro 4</t>
  </si>
  <si>
    <t>Utilización de productos piscícolas</t>
  </si>
  <si>
    <t>Todas las industrias agrícolas</t>
  </si>
  <si>
    <t>Cuadro 5</t>
  </si>
  <si>
    <t>Oferta de alimentos procesados</t>
  </si>
  <si>
    <t>Legumbres preparadas o en conserva</t>
  </si>
  <si>
    <t>Jugos de frutas y de legumbres</t>
  </si>
  <si>
    <t>Frutas y nueces, sin cocer o congeladas</t>
  </si>
  <si>
    <t>Compotas, jaleas de frutas, purés y pastas de frutas</t>
  </si>
  <si>
    <t>Otras frutas en conserva ncp</t>
  </si>
  <si>
    <t>Aceite vegetal</t>
  </si>
  <si>
    <t>Manteca vegetal</t>
  </si>
  <si>
    <t>Margarina y preparados análogos</t>
  </si>
  <si>
    <t>Harinas y otras grasas de origen vegetal y animal ncp</t>
  </si>
  <si>
    <t>Arroz sin cáscara</t>
  </si>
  <si>
    <t>Harina de trigo</t>
  </si>
  <si>
    <t>Otras harinas y otros productos de la molinería ncp</t>
  </si>
  <si>
    <t>Preparados utilizados para la alimentación de animales</t>
  </si>
  <si>
    <t>Pan</t>
  </si>
  <si>
    <t>Otros productos de panadería y repostería ncp</t>
  </si>
  <si>
    <t>Azúcar de caña sin refinar</t>
  </si>
  <si>
    <t>Azúcar de caña refinada</t>
  </si>
  <si>
    <t>Melaza</t>
  </si>
  <si>
    <t>Panela</t>
  </si>
  <si>
    <t>Macarrones, fideos y productos farináceos análogos</t>
  </si>
  <si>
    <t>Cuadro 6</t>
  </si>
  <si>
    <t>Utilización de alimentos procesados</t>
  </si>
  <si>
    <t>Los demás azúcares ncp</t>
  </si>
  <si>
    <t>Cuadro 7</t>
  </si>
  <si>
    <t>Recursos hídricos y energéticos</t>
  </si>
  <si>
    <t>Utilización de agua</t>
  </si>
  <si>
    <t>(hectáreas y metros cúbicos)</t>
  </si>
  <si>
    <t>Area cultivada (ha)</t>
  </si>
  <si>
    <t>Aspersión  (m3)</t>
  </si>
  <si>
    <t>Goteo (m3)</t>
  </si>
  <si>
    <t>Gravedad (m3)</t>
  </si>
  <si>
    <t>Otro método (m3)</t>
  </si>
  <si>
    <t>Total Riego (m3)</t>
  </si>
  <si>
    <t>Total Agua Utilizada (m3)</t>
  </si>
  <si>
    <t>Avena</t>
  </si>
  <si>
    <t>Limón</t>
  </si>
  <si>
    <t>Papaya</t>
  </si>
  <si>
    <t>Piña</t>
  </si>
  <si>
    <t>Plátano</t>
  </si>
  <si>
    <t>Otros</t>
  </si>
  <si>
    <t>Palma africana</t>
  </si>
  <si>
    <t>Otras legumbres n.c.p.</t>
  </si>
  <si>
    <t>Otras raíces y tubérculos n.c.p.</t>
  </si>
  <si>
    <t>Cebolla</t>
  </si>
  <si>
    <t>Tomate</t>
  </si>
  <si>
    <t>Otras (secano todos)</t>
  </si>
  <si>
    <t>Otras materias vegetales sin elaborara n.c.p. (pasto)</t>
  </si>
  <si>
    <t>Otras plantas bebestibles n.c.p.</t>
  </si>
  <si>
    <t>Otras plantas vivas, flores y semillas n.c.p.</t>
  </si>
  <si>
    <t>Fuente: Elaboración propia con información del el Sistema de Cuentas Nacionales SCN 93 (Banguat, 2010) y Sistema de Contabilidad Ambiental y Económica de Guatemala (Banguat/Url-Iarna, 2012).</t>
  </si>
  <si>
    <t>Cuadro 8</t>
  </si>
  <si>
    <t>Utilización de energía</t>
  </si>
  <si>
    <t>Leña</t>
  </si>
  <si>
    <t>Petróleo crudo y gas natural</t>
  </si>
  <si>
    <t>Otros minerales no metálicos ncp</t>
  </si>
  <si>
    <t>Gasolina</t>
  </si>
  <si>
    <t>Gas oil (diesel)</t>
  </si>
  <si>
    <t>Fuel oil y bunker (combustibles para calderas)</t>
  </si>
  <si>
    <t>Kerosina</t>
  </si>
  <si>
    <t>Gases de petróleo y otros hidrocarburos gaseosos</t>
  </si>
  <si>
    <t>Otros productos de la refinación de petróleo ncp</t>
  </si>
  <si>
    <t>Desperdicios de la industria de la alimentación y el tabaco</t>
  </si>
  <si>
    <t>Energía eléctrica, gas, vapor y agua caliente</t>
  </si>
  <si>
    <t>Cultivo de café</t>
  </si>
  <si>
    <t>Cultivo de banano</t>
  </si>
  <si>
    <t>Cultivo de cardamomo</t>
  </si>
  <si>
    <t>Cultivo de cereales y otros cultivos n.c.p.</t>
  </si>
  <si>
    <t>Cultivo de tubérculos, raíces, hortalizas y legumbres, especialidades hortícolas y productos de vivero</t>
  </si>
  <si>
    <t>Cultivo de frutas y nueces, plantas cuyas hojas se utilizan para preparar bebidas, y especias</t>
  </si>
  <si>
    <t>Otros Cultivos n.c.p.</t>
  </si>
  <si>
    <t>Cría de ganado y servicios para el ganado (excluye veterinarios)</t>
  </si>
  <si>
    <t>Silvicultura, extracción de madera y actividades de servicios conexas</t>
  </si>
  <si>
    <t>Cría de pesces y acuicultura</t>
  </si>
  <si>
    <t>Manufacturas, extracción de minerales, construcción y servicios básicos (excluye electricidad)</t>
  </si>
  <si>
    <t>Electricidad, gas y agua</t>
  </si>
  <si>
    <t>Otras actividades económicas</t>
  </si>
  <si>
    <t>Variación de existencias y otros ajustes</t>
  </si>
  <si>
    <t>Cuadro 9</t>
  </si>
  <si>
    <t>Otros datos económicos</t>
  </si>
  <si>
    <t>Oferta monetaria</t>
  </si>
  <si>
    <t>(miles de quetzales)</t>
  </si>
  <si>
    <t>Producción</t>
  </si>
  <si>
    <t>Impuestos menos subsidios</t>
  </si>
  <si>
    <t>Márgenes</t>
  </si>
  <si>
    <t>Cultivos</t>
  </si>
  <si>
    <t>Productos ganaderos</t>
  </si>
  <si>
    <t>Otros productos agrícolas</t>
  </si>
  <si>
    <t>Silvicultura</t>
  </si>
  <si>
    <t>Pesca</t>
  </si>
  <si>
    <t>Resto de la economía</t>
  </si>
  <si>
    <t>Cuadro 10</t>
  </si>
  <si>
    <t>Utilización monetaria</t>
  </si>
  <si>
    <t>Consumo intermedio</t>
  </si>
  <si>
    <t>Formación bruta de capital y variación de existencias</t>
  </si>
  <si>
    <t>Cuadro 11</t>
  </si>
  <si>
    <t>Cuentas de producción e ingreso extendidas</t>
  </si>
  <si>
    <t>Excedente de explotación neto</t>
  </si>
  <si>
    <t>Ingreso mixto</t>
  </si>
  <si>
    <t>Compensación de los empleados</t>
  </si>
  <si>
    <t>Valor agregado</t>
  </si>
  <si>
    <t>% Valor agregado</t>
  </si>
  <si>
    <r>
      <rPr>
        <b/>
        <sz val="10"/>
        <color rgb="FF000000"/>
        <rFont val="Arial Narrow"/>
        <family val="2"/>
        <charset val="1"/>
      </rPr>
      <t>Secano (m</t>
    </r>
    <r>
      <rPr>
        <b/>
        <vertAlign val="superscript"/>
        <sz val="10"/>
        <color rgb="FF000000"/>
        <rFont val="Arial Narrow"/>
        <family val="2"/>
        <charset val="1"/>
      </rPr>
      <t>3</t>
    </r>
    <r>
      <rPr>
        <b/>
        <sz val="10"/>
        <color rgb="FF000000"/>
        <rFont val="Arial Narrow"/>
        <family val="2"/>
        <charset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</si>
</sst>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6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u/>
      <sz val="10"/>
      <color rgb="FF000000"/>
      <name val="Arial Narrow"/>
      <family val="2"/>
      <charset val="1"/>
    </font>
    <font>
      <b/>
      <vertAlign val="superscript"/>
      <sz val="10"/>
      <color rgb="FF000000"/>
      <name val="Arial Narrow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right" wrapText="1"/>
    </xf>
    <xf numFmtId="0" fontId="3" fillId="0" borderId="0" xfId="0" applyFont="1"/>
    <xf numFmtId="3" fontId="3" fillId="0" borderId="0" xfId="0" applyNumberFormat="1" applyFont="1" applyAlignment="1">
      <alignment wrapText="1"/>
    </xf>
    <xf numFmtId="164" fontId="0" fillId="0" borderId="0" xfId="0" applyNumberFormat="1"/>
    <xf numFmtId="3" fontId="2" fillId="0" borderId="1" xfId="0" applyNumberFormat="1" applyFont="1" applyBorder="1" applyAlignment="1">
      <alignment horizontal="right" wrapText="1"/>
    </xf>
    <xf numFmtId="3" fontId="3" fillId="0" borderId="0" xfId="0" applyNumberFormat="1" applyFont="1"/>
    <xf numFmtId="3" fontId="2" fillId="0" borderId="1" xfId="0" applyNumberFormat="1" applyFont="1" applyBorder="1"/>
    <xf numFmtId="165" fontId="3" fillId="0" borderId="0" xfId="0" applyNumberFormat="1" applyFont="1"/>
    <xf numFmtId="3" fontId="4" fillId="0" borderId="0" xfId="0" applyNumberFormat="1" applyFont="1"/>
    <xf numFmtId="165" fontId="2" fillId="0" borderId="1" xfId="0" applyNumberFormat="1" applyFont="1" applyBorder="1" applyAlignment="1">
      <alignment horizontal="right" wrapText="1"/>
    </xf>
    <xf numFmtId="0" fontId="1" fillId="0" borderId="0" xfId="1"/>
    <xf numFmtId="0" fontId="2" fillId="0" borderId="1" xfId="1" applyFont="1" applyBorder="1"/>
    <xf numFmtId="0" fontId="3" fillId="0" borderId="0" xfId="1" applyFont="1"/>
    <xf numFmtId="3" fontId="3" fillId="0" borderId="0" xfId="1" applyNumberFormat="1" applyFont="1"/>
    <xf numFmtId="3" fontId="2" fillId="0" borderId="1" xfId="1" applyNumberFormat="1" applyFont="1" applyBorder="1"/>
    <xf numFmtId="165" fontId="2" fillId="0" borderId="1" xfId="0" applyNumberFormat="1" applyFont="1" applyBorder="1"/>
    <xf numFmtId="0" fontId="2" fillId="0" borderId="0" xfId="0" applyFont="1" applyBorder="1" applyAlignment="1">
      <alignment horizontal="center"/>
    </xf>
    <xf numFmtId="0" fontId="5" fillId="0" borderId="1" xfId="0" applyFont="1" applyBorder="1" applyAlignment="1">
      <alignment horizontal="right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zoomScale="75" zoomScaleNormal="75" zoomScalePageLayoutView="75" workbookViewId="0">
      <selection activeCell="A5" sqref="A5"/>
    </sheetView>
  </sheetViews>
  <sheetFormatPr baseColWidth="10" defaultColWidth="8.83203125" defaultRowHeight="16" x14ac:dyDescent="0.2"/>
  <cols>
    <col min="1" max="1" width="35" bestFit="1" customWidth="1"/>
    <col min="2" max="5" width="10.83203125" style="1" customWidth="1"/>
  </cols>
  <sheetData>
    <row r="1" spans="1:12" x14ac:dyDescent="0.2">
      <c r="A1" s="2" t="s">
        <v>0</v>
      </c>
      <c r="B1"/>
      <c r="C1"/>
      <c r="D1"/>
      <c r="E1"/>
    </row>
    <row r="2" spans="1:12" x14ac:dyDescent="0.2">
      <c r="A2" s="2" t="s">
        <v>1</v>
      </c>
      <c r="B2"/>
      <c r="C2"/>
      <c r="D2"/>
      <c r="E2"/>
    </row>
    <row r="3" spans="1:12" x14ac:dyDescent="0.2">
      <c r="A3" s="2" t="s">
        <v>2</v>
      </c>
      <c r="B3"/>
      <c r="C3"/>
      <c r="D3"/>
      <c r="E3"/>
    </row>
    <row r="4" spans="1:12" x14ac:dyDescent="0.2">
      <c r="A4" s="2" t="s">
        <v>3</v>
      </c>
      <c r="B4"/>
      <c r="C4"/>
      <c r="D4"/>
      <c r="E4"/>
    </row>
    <row r="5" spans="1:12" x14ac:dyDescent="0.2">
      <c r="A5" s="2" t="s">
        <v>4</v>
      </c>
      <c r="B5"/>
      <c r="C5"/>
      <c r="D5"/>
      <c r="E5"/>
    </row>
    <row r="6" spans="1:12" ht="40" x14ac:dyDescent="0.2">
      <c r="A6" s="3"/>
      <c r="B6" s="4" t="s">
        <v>5</v>
      </c>
      <c r="C6" s="4" t="s">
        <v>6</v>
      </c>
      <c r="D6" s="4" t="s">
        <v>7</v>
      </c>
      <c r="E6" s="4" t="s">
        <v>8</v>
      </c>
    </row>
    <row r="7" spans="1:12" x14ac:dyDescent="0.2">
      <c r="A7" s="5" t="s">
        <v>9</v>
      </c>
      <c r="B7" s="6">
        <v>242595</v>
      </c>
      <c r="C7" s="6">
        <v>243.50989999999999</v>
      </c>
      <c r="D7" s="6">
        <v>38.854999999999997</v>
      </c>
      <c r="E7" s="6">
        <v>242877.36489999999</v>
      </c>
      <c r="F7" s="7">
        <f t="shared" ref="F7:F44" si="0">B7/B$44*100</f>
        <v>0.82667515077747344</v>
      </c>
      <c r="G7" s="7">
        <f t="shared" ref="G7:G44" si="1">E7/E$44*100</f>
        <v>0.78908472485076842</v>
      </c>
      <c r="J7" s="7">
        <f t="shared" ref="J7:J30" si="2">B7/$E7*100</f>
        <v>99.883741780500529</v>
      </c>
      <c r="K7" s="7">
        <f t="shared" ref="K7:K30" si="3">C7/$E7*100</f>
        <v>0.1002604339437973</v>
      </c>
      <c r="L7" s="7">
        <f t="shared" ref="L7:L30" si="4">D7/$E7*100</f>
        <v>1.5997785555684773E-2</v>
      </c>
    </row>
    <row r="8" spans="1:12" x14ac:dyDescent="0.2">
      <c r="A8" s="5" t="s">
        <v>10</v>
      </c>
      <c r="B8" s="6">
        <v>2637570</v>
      </c>
      <c r="C8" s="6">
        <v>0</v>
      </c>
      <c r="D8" s="6">
        <v>2136.38</v>
      </c>
      <c r="E8" s="6">
        <v>2639706.38</v>
      </c>
      <c r="F8" s="7">
        <f t="shared" si="0"/>
        <v>8.9878751723495558</v>
      </c>
      <c r="G8" s="7">
        <f t="shared" si="1"/>
        <v>8.5761469925644676</v>
      </c>
      <c r="H8" s="6"/>
      <c r="I8" s="6"/>
      <c r="J8" s="7">
        <f t="shared" si="2"/>
        <v>99.919067513864931</v>
      </c>
      <c r="K8" s="7">
        <f t="shared" si="3"/>
        <v>0</v>
      </c>
      <c r="L8" s="7">
        <f t="shared" si="4"/>
        <v>8.0932486135067802E-2</v>
      </c>
    </row>
    <row r="9" spans="1:12" x14ac:dyDescent="0.2">
      <c r="A9" s="5" t="s">
        <v>11</v>
      </c>
      <c r="B9" s="6">
        <v>22556.3</v>
      </c>
      <c r="C9" s="6">
        <v>0</v>
      </c>
      <c r="D9" s="6">
        <v>35.433</v>
      </c>
      <c r="E9" s="6">
        <v>22591.733</v>
      </c>
      <c r="F9" s="7">
        <f t="shared" si="0"/>
        <v>7.6863631581367803E-2</v>
      </c>
      <c r="G9" s="7">
        <f t="shared" si="1"/>
        <v>7.3398323575961308E-2</v>
      </c>
      <c r="J9" s="7">
        <f t="shared" si="2"/>
        <v>99.84315944243852</v>
      </c>
      <c r="K9" s="7">
        <f t="shared" si="3"/>
        <v>0</v>
      </c>
      <c r="L9" s="7">
        <f t="shared" si="4"/>
        <v>0.15684055756147613</v>
      </c>
    </row>
    <row r="10" spans="1:12" x14ac:dyDescent="0.2">
      <c r="A10" s="5" t="s">
        <v>12</v>
      </c>
      <c r="B10" s="6">
        <v>2327800</v>
      </c>
      <c r="C10" s="6">
        <v>0.53808100000000003</v>
      </c>
      <c r="D10" s="6">
        <v>630100</v>
      </c>
      <c r="E10" s="6">
        <v>2957900.5380810001</v>
      </c>
      <c r="F10" s="7">
        <f t="shared" si="0"/>
        <v>7.9322921576281571</v>
      </c>
      <c r="G10" s="7">
        <f t="shared" si="1"/>
        <v>9.6099285875757854</v>
      </c>
      <c r="J10" s="7">
        <f t="shared" si="2"/>
        <v>78.697710420993701</v>
      </c>
      <c r="K10" s="7">
        <f t="shared" si="3"/>
        <v>1.8191314855674335E-5</v>
      </c>
      <c r="L10" s="7">
        <f t="shared" si="4"/>
        <v>21.302271387691437</v>
      </c>
    </row>
    <row r="11" spans="1:12" x14ac:dyDescent="0.2">
      <c r="A11" s="5" t="s">
        <v>13</v>
      </c>
      <c r="B11" s="6">
        <v>47406.9</v>
      </c>
      <c r="C11" s="6">
        <v>0</v>
      </c>
      <c r="D11" s="6">
        <v>88.707999999999998</v>
      </c>
      <c r="E11" s="6">
        <v>47495.608</v>
      </c>
      <c r="F11" s="7">
        <f t="shared" si="0"/>
        <v>0.16154539955643193</v>
      </c>
      <c r="G11" s="7">
        <f t="shared" si="1"/>
        <v>0.15430856961796671</v>
      </c>
      <c r="J11" s="7">
        <f t="shared" si="2"/>
        <v>99.813229046357293</v>
      </c>
      <c r="K11" s="7">
        <f t="shared" si="3"/>
        <v>0</v>
      </c>
      <c r="L11" s="7">
        <f t="shared" si="4"/>
        <v>0.18677095364270313</v>
      </c>
    </row>
    <row r="12" spans="1:12" x14ac:dyDescent="0.2">
      <c r="A12" s="5" t="s">
        <v>14</v>
      </c>
      <c r="B12" s="6">
        <v>29592.5</v>
      </c>
      <c r="C12" s="6">
        <v>0</v>
      </c>
      <c r="D12" s="6">
        <v>67584.7</v>
      </c>
      <c r="E12" s="6">
        <v>97177.2</v>
      </c>
      <c r="F12" s="7">
        <f t="shared" si="0"/>
        <v>0.10084043116874784</v>
      </c>
      <c r="G12" s="7">
        <f t="shared" si="1"/>
        <v>0.31571918673994182</v>
      </c>
      <c r="J12" s="7">
        <f t="shared" si="2"/>
        <v>30.452101933375321</v>
      </c>
      <c r="K12" s="7">
        <f t="shared" si="3"/>
        <v>0</v>
      </c>
      <c r="L12" s="7">
        <f t="shared" si="4"/>
        <v>69.547898066624683</v>
      </c>
    </row>
    <row r="13" spans="1:12" x14ac:dyDescent="0.2">
      <c r="A13" s="5" t="s">
        <v>15</v>
      </c>
      <c r="B13" s="6">
        <v>1492.86</v>
      </c>
      <c r="C13" s="6">
        <v>0</v>
      </c>
      <c r="D13" s="6">
        <v>492356</v>
      </c>
      <c r="E13" s="6">
        <v>493848.86</v>
      </c>
      <c r="F13" s="7">
        <f t="shared" si="0"/>
        <v>5.0871216042773296E-3</v>
      </c>
      <c r="G13" s="7">
        <f t="shared" si="1"/>
        <v>1.6044664844392245</v>
      </c>
      <c r="J13" s="7">
        <f t="shared" si="2"/>
        <v>0.3022908668858727</v>
      </c>
      <c r="K13" s="7">
        <f t="shared" si="3"/>
        <v>0</v>
      </c>
      <c r="L13" s="7">
        <f t="shared" si="4"/>
        <v>99.697709133114131</v>
      </c>
    </row>
    <row r="14" spans="1:12" x14ac:dyDescent="0.2">
      <c r="A14" s="5" t="s">
        <v>16</v>
      </c>
      <c r="B14" s="6">
        <v>21458.5</v>
      </c>
      <c r="C14" s="6">
        <v>0</v>
      </c>
      <c r="D14" s="6">
        <v>2875.52</v>
      </c>
      <c r="E14" s="6">
        <v>24334.02</v>
      </c>
      <c r="F14" s="7">
        <f t="shared" si="0"/>
        <v>7.3122730159147609E-2</v>
      </c>
      <c r="G14" s="7">
        <f t="shared" si="1"/>
        <v>7.9058843067236748E-2</v>
      </c>
      <c r="J14" s="7">
        <f t="shared" si="2"/>
        <v>88.183127982963768</v>
      </c>
      <c r="K14" s="7">
        <f t="shared" si="3"/>
        <v>0</v>
      </c>
      <c r="L14" s="7">
        <f t="shared" si="4"/>
        <v>11.816872017036232</v>
      </c>
    </row>
    <row r="15" spans="1:12" x14ac:dyDescent="0.2">
      <c r="A15" s="5" t="s">
        <v>17</v>
      </c>
      <c r="B15" s="6">
        <v>441066</v>
      </c>
      <c r="C15" s="6">
        <v>0</v>
      </c>
      <c r="D15" s="6">
        <v>23900</v>
      </c>
      <c r="E15" s="6">
        <v>464966</v>
      </c>
      <c r="F15" s="7">
        <f t="shared" si="0"/>
        <v>1.5029918261003612</v>
      </c>
      <c r="G15" s="7">
        <f t="shared" si="1"/>
        <v>1.510628906592532</v>
      </c>
      <c r="J15" s="7">
        <f t="shared" si="2"/>
        <v>94.859839214050055</v>
      </c>
      <c r="K15" s="7">
        <f t="shared" si="3"/>
        <v>0</v>
      </c>
      <c r="L15" s="7">
        <f t="shared" si="4"/>
        <v>5.1401607859499405</v>
      </c>
    </row>
    <row r="16" spans="1:12" x14ac:dyDescent="0.2">
      <c r="A16" s="5" t="s">
        <v>18</v>
      </c>
      <c r="B16" s="6">
        <v>24119</v>
      </c>
      <c r="C16" s="6">
        <v>0</v>
      </c>
      <c r="D16" s="6">
        <v>225.941</v>
      </c>
      <c r="E16" s="6">
        <v>24344.940999999999</v>
      </c>
      <c r="F16" s="7">
        <f t="shared" si="0"/>
        <v>8.2188742396182457E-2</v>
      </c>
      <c r="G16" s="7">
        <f t="shared" si="1"/>
        <v>7.9094324324552115E-2</v>
      </c>
      <c r="J16" s="7">
        <f t="shared" si="2"/>
        <v>99.071918062976621</v>
      </c>
      <c r="K16" s="7">
        <f t="shared" si="3"/>
        <v>0</v>
      </c>
      <c r="L16" s="7">
        <f t="shared" si="4"/>
        <v>0.92808193702338415</v>
      </c>
    </row>
    <row r="17" spans="1:12" x14ac:dyDescent="0.2">
      <c r="A17" s="5" t="s">
        <v>19</v>
      </c>
      <c r="B17" s="6">
        <v>480994</v>
      </c>
      <c r="C17" s="6">
        <v>0</v>
      </c>
      <c r="D17" s="6">
        <v>3905.17</v>
      </c>
      <c r="E17" s="6">
        <v>484899.17</v>
      </c>
      <c r="F17" s="7">
        <f t="shared" si="0"/>
        <v>1.6390518661681404</v>
      </c>
      <c r="G17" s="7">
        <f t="shared" si="1"/>
        <v>1.5753898198679606</v>
      </c>
      <c r="J17" s="7">
        <f t="shared" si="2"/>
        <v>99.194642878023487</v>
      </c>
      <c r="K17" s="7">
        <f t="shared" si="3"/>
        <v>0</v>
      </c>
      <c r="L17" s="7">
        <f t="shared" si="4"/>
        <v>0.80535712197651321</v>
      </c>
    </row>
    <row r="18" spans="1:12" x14ac:dyDescent="0.2">
      <c r="A18" s="5" t="s">
        <v>20</v>
      </c>
      <c r="B18" s="6">
        <v>17619.3</v>
      </c>
      <c r="C18" s="6">
        <v>0</v>
      </c>
      <c r="D18" s="6">
        <v>3.669</v>
      </c>
      <c r="E18" s="6">
        <v>17622.969000000001</v>
      </c>
      <c r="F18" s="7">
        <f t="shared" si="0"/>
        <v>6.0040138849084018E-2</v>
      </c>
      <c r="G18" s="7">
        <f t="shared" si="1"/>
        <v>5.7255296927913195E-2</v>
      </c>
      <c r="J18" s="7">
        <f t="shared" si="2"/>
        <v>99.97918057961742</v>
      </c>
      <c r="K18" s="7">
        <f t="shared" si="3"/>
        <v>0</v>
      </c>
      <c r="L18" s="7">
        <f t="shared" si="4"/>
        <v>2.081942038257004E-2</v>
      </c>
    </row>
    <row r="19" spans="1:12" x14ac:dyDescent="0.2">
      <c r="A19" s="5" t="s">
        <v>21</v>
      </c>
      <c r="B19" s="6">
        <v>47763.3</v>
      </c>
      <c r="C19" s="6">
        <v>0</v>
      </c>
      <c r="D19" s="6">
        <v>21.731000000000002</v>
      </c>
      <c r="E19" s="6">
        <v>47785.031000000003</v>
      </c>
      <c r="F19" s="7">
        <f t="shared" si="0"/>
        <v>0.16275988057927698</v>
      </c>
      <c r="G19" s="7">
        <f t="shared" si="1"/>
        <v>0.15524887654370481</v>
      </c>
      <c r="J19" s="7">
        <f t="shared" si="2"/>
        <v>99.954523415502223</v>
      </c>
      <c r="K19" s="7">
        <f t="shared" si="3"/>
        <v>0</v>
      </c>
      <c r="L19" s="7">
        <f t="shared" si="4"/>
        <v>4.5476584497768771E-2</v>
      </c>
    </row>
    <row r="20" spans="1:12" x14ac:dyDescent="0.2">
      <c r="A20" s="5" t="s">
        <v>22</v>
      </c>
      <c r="B20" s="6">
        <v>56807.9</v>
      </c>
      <c r="C20" s="6">
        <v>0</v>
      </c>
      <c r="D20" s="6">
        <v>49.104999999999997</v>
      </c>
      <c r="E20" s="6">
        <v>56857.004999999997</v>
      </c>
      <c r="F20" s="7">
        <f t="shared" si="0"/>
        <v>0.19358057378697677</v>
      </c>
      <c r="G20" s="7">
        <f t="shared" si="1"/>
        <v>0.18472282983116212</v>
      </c>
      <c r="J20" s="7">
        <f t="shared" si="2"/>
        <v>99.913634212706071</v>
      </c>
      <c r="K20" s="7">
        <f t="shared" si="3"/>
        <v>0</v>
      </c>
      <c r="L20" s="7">
        <f t="shared" si="4"/>
        <v>8.6365787293931504E-2</v>
      </c>
    </row>
    <row r="21" spans="1:12" x14ac:dyDescent="0.2">
      <c r="A21" s="5" t="s">
        <v>23</v>
      </c>
      <c r="B21" s="6">
        <v>33490.9</v>
      </c>
      <c r="C21" s="6">
        <v>0</v>
      </c>
      <c r="D21" s="6">
        <v>435.21199999999999</v>
      </c>
      <c r="E21" s="6">
        <v>33926.112000000001</v>
      </c>
      <c r="F21" s="7">
        <f t="shared" si="0"/>
        <v>0.11412475445567009</v>
      </c>
      <c r="G21" s="7">
        <f t="shared" si="1"/>
        <v>0.11022260869718598</v>
      </c>
      <c r="J21" s="7">
        <f t="shared" si="2"/>
        <v>98.717176904916187</v>
      </c>
      <c r="K21" s="7">
        <f t="shared" si="3"/>
        <v>0</v>
      </c>
      <c r="L21" s="7">
        <f t="shared" si="4"/>
        <v>1.2828230950838102</v>
      </c>
    </row>
    <row r="22" spans="1:12" x14ac:dyDescent="0.2">
      <c r="A22" s="5" t="s">
        <v>24</v>
      </c>
      <c r="B22" s="6">
        <v>13743.9</v>
      </c>
      <c r="C22" s="6">
        <v>0</v>
      </c>
      <c r="D22" s="6">
        <v>1747.68</v>
      </c>
      <c r="E22" s="6">
        <v>15491.58</v>
      </c>
      <c r="F22" s="7">
        <f t="shared" si="0"/>
        <v>4.6834191161279154E-2</v>
      </c>
      <c r="G22" s="7">
        <f t="shared" si="1"/>
        <v>5.0330623221462936E-2</v>
      </c>
      <c r="J22" s="7">
        <f t="shared" si="2"/>
        <v>88.7185167684639</v>
      </c>
      <c r="K22" s="7">
        <f t="shared" si="3"/>
        <v>0</v>
      </c>
      <c r="L22" s="7">
        <f t="shared" si="4"/>
        <v>11.281483231536098</v>
      </c>
    </row>
    <row r="23" spans="1:12" x14ac:dyDescent="0.2">
      <c r="A23" s="5" t="s">
        <v>25</v>
      </c>
      <c r="B23" s="6">
        <v>5800.31</v>
      </c>
      <c r="C23" s="6">
        <v>0</v>
      </c>
      <c r="D23" s="6">
        <v>0</v>
      </c>
      <c r="E23" s="6">
        <v>5800.31</v>
      </c>
      <c r="F23" s="7">
        <f t="shared" si="0"/>
        <v>1.976533788332854E-2</v>
      </c>
      <c r="G23" s="7">
        <f t="shared" si="1"/>
        <v>1.8844638001913536E-2</v>
      </c>
      <c r="J23" s="7">
        <f t="shared" si="2"/>
        <v>100</v>
      </c>
      <c r="K23" s="7">
        <f t="shared" si="3"/>
        <v>0</v>
      </c>
      <c r="L23" s="7">
        <f t="shared" si="4"/>
        <v>0</v>
      </c>
    </row>
    <row r="24" spans="1:12" x14ac:dyDescent="0.2">
      <c r="A24" s="5" t="s">
        <v>26</v>
      </c>
      <c r="B24" s="6">
        <v>1362470</v>
      </c>
      <c r="C24" s="6">
        <v>0.36045899999999997</v>
      </c>
      <c r="D24" s="6">
        <v>32030.2</v>
      </c>
      <c r="E24" s="6">
        <v>1394500.5604590001</v>
      </c>
      <c r="F24" s="7">
        <f t="shared" si="0"/>
        <v>4.6428001099766449</v>
      </c>
      <c r="G24" s="7">
        <f t="shared" si="1"/>
        <v>4.5305954777098805</v>
      </c>
      <c r="J24" s="7">
        <f t="shared" si="2"/>
        <v>97.703080130103558</v>
      </c>
      <c r="K24" s="7">
        <f t="shared" si="3"/>
        <v>2.5848609188178083E-5</v>
      </c>
      <c r="L24" s="7">
        <f t="shared" si="4"/>
        <v>2.2968940212872524</v>
      </c>
    </row>
    <row r="25" spans="1:12" x14ac:dyDescent="0.2">
      <c r="A25" s="5" t="s">
        <v>27</v>
      </c>
      <c r="B25" s="6">
        <v>480434</v>
      </c>
      <c r="C25" s="6">
        <v>0</v>
      </c>
      <c r="D25" s="6">
        <v>377.88600000000002</v>
      </c>
      <c r="E25" s="6">
        <v>480811.886</v>
      </c>
      <c r="F25" s="7">
        <f t="shared" si="0"/>
        <v>1.6371435907113694</v>
      </c>
      <c r="G25" s="7">
        <f t="shared" si="1"/>
        <v>1.5621106352397232</v>
      </c>
      <c r="J25" s="7">
        <f t="shared" si="2"/>
        <v>99.921406685025246</v>
      </c>
      <c r="K25" s="7">
        <f t="shared" si="3"/>
        <v>0</v>
      </c>
      <c r="L25" s="7">
        <f t="shared" si="4"/>
        <v>7.8593314974746697E-2</v>
      </c>
    </row>
    <row r="26" spans="1:12" x14ac:dyDescent="0.2">
      <c r="A26" s="5" t="s">
        <v>28</v>
      </c>
      <c r="B26" s="6">
        <v>105909</v>
      </c>
      <c r="C26" s="6">
        <v>0</v>
      </c>
      <c r="D26" s="6">
        <v>73.629000000000005</v>
      </c>
      <c r="E26" s="6">
        <v>105982.629</v>
      </c>
      <c r="F26" s="7">
        <f t="shared" si="0"/>
        <v>0.3608991881270901</v>
      </c>
      <c r="G26" s="7">
        <f t="shared" si="1"/>
        <v>0.34432716147862846</v>
      </c>
      <c r="J26" s="7">
        <f t="shared" si="2"/>
        <v>99.930527294241784</v>
      </c>
      <c r="K26" s="7">
        <f t="shared" si="3"/>
        <v>0</v>
      </c>
      <c r="L26" s="7">
        <f t="shared" si="4"/>
        <v>6.9472705758223841E-2</v>
      </c>
    </row>
    <row r="27" spans="1:12" x14ac:dyDescent="0.2">
      <c r="A27" s="5" t="s">
        <v>29</v>
      </c>
      <c r="B27" s="6">
        <v>19412.2</v>
      </c>
      <c r="C27" s="6">
        <v>0</v>
      </c>
      <c r="D27" s="6">
        <v>2.7E-2</v>
      </c>
      <c r="E27" s="6">
        <v>19412.226999999999</v>
      </c>
      <c r="F27" s="7">
        <f t="shared" si="0"/>
        <v>6.6149687182021355E-2</v>
      </c>
      <c r="G27" s="7">
        <f t="shared" si="1"/>
        <v>6.3068420588894725E-2</v>
      </c>
      <c r="J27" s="7">
        <f t="shared" si="2"/>
        <v>99.999860912403321</v>
      </c>
      <c r="K27" s="7">
        <f t="shared" si="3"/>
        <v>0</v>
      </c>
      <c r="L27" s="7">
        <f t="shared" si="4"/>
        <v>1.3908759669871985E-4</v>
      </c>
    </row>
    <row r="28" spans="1:12" x14ac:dyDescent="0.2">
      <c r="A28" s="5" t="s">
        <v>30</v>
      </c>
      <c r="B28" s="6">
        <v>984820</v>
      </c>
      <c r="C28" s="6">
        <v>64.006240000000005</v>
      </c>
      <c r="D28" s="6">
        <v>84264.3</v>
      </c>
      <c r="E28" s="6">
        <v>1069148.3062400001</v>
      </c>
      <c r="F28" s="7">
        <f t="shared" si="0"/>
        <v>3.3559068488166339</v>
      </c>
      <c r="G28" s="7">
        <f t="shared" si="1"/>
        <v>3.4735579307746991</v>
      </c>
      <c r="J28" s="7">
        <f t="shared" si="2"/>
        <v>92.112571684599359</v>
      </c>
      <c r="K28" s="7">
        <f t="shared" si="3"/>
        <v>5.986656820801438E-3</v>
      </c>
      <c r="L28" s="7">
        <f t="shared" si="4"/>
        <v>7.8814416585798286</v>
      </c>
    </row>
    <row r="29" spans="1:12" x14ac:dyDescent="0.2">
      <c r="A29" s="5" t="s">
        <v>31</v>
      </c>
      <c r="B29" s="6">
        <v>38193.800000000003</v>
      </c>
      <c r="C29" s="6">
        <v>0</v>
      </c>
      <c r="D29" s="6">
        <v>8764.1299999999992</v>
      </c>
      <c r="E29" s="6">
        <v>46957.93</v>
      </c>
      <c r="F29" s="7">
        <f t="shared" si="0"/>
        <v>0.13015051989432869</v>
      </c>
      <c r="G29" s="7">
        <f t="shared" si="1"/>
        <v>0.1525617065586487</v>
      </c>
      <c r="J29" s="7">
        <f t="shared" si="2"/>
        <v>81.336208814996752</v>
      </c>
      <c r="K29" s="7">
        <f t="shared" si="3"/>
        <v>0</v>
      </c>
      <c r="L29" s="7">
        <f t="shared" si="4"/>
        <v>18.663791185003255</v>
      </c>
    </row>
    <row r="30" spans="1:12" x14ac:dyDescent="0.2">
      <c r="A30" s="5" t="s">
        <v>32</v>
      </c>
      <c r="B30" s="6">
        <v>7755.3</v>
      </c>
      <c r="C30" s="6">
        <v>0</v>
      </c>
      <c r="D30" s="6">
        <v>3813.37</v>
      </c>
      <c r="E30" s="6">
        <v>11568.67</v>
      </c>
      <c r="F30" s="7">
        <f t="shared" si="0"/>
        <v>2.6427229731958775E-2</v>
      </c>
      <c r="G30" s="7">
        <f t="shared" si="1"/>
        <v>3.7585473589100762E-2</v>
      </c>
      <c r="J30" s="7">
        <f t="shared" si="2"/>
        <v>67.037092422897359</v>
      </c>
      <c r="K30" s="7">
        <f t="shared" si="3"/>
        <v>0</v>
      </c>
      <c r="L30" s="7">
        <f t="shared" si="4"/>
        <v>32.962907577102641</v>
      </c>
    </row>
    <row r="31" spans="1:12" x14ac:dyDescent="0.2">
      <c r="A31" s="5" t="s">
        <v>33</v>
      </c>
      <c r="B31" s="6">
        <v>0</v>
      </c>
      <c r="C31" s="6">
        <v>0</v>
      </c>
      <c r="D31" s="6">
        <v>0</v>
      </c>
      <c r="E31" s="6">
        <v>0</v>
      </c>
      <c r="F31" s="7">
        <f t="shared" si="0"/>
        <v>0</v>
      </c>
      <c r="G31" s="7">
        <f t="shared" si="1"/>
        <v>0</v>
      </c>
      <c r="J31" s="7">
        <f>IF($E31=0,0,B31/$E31*100)</f>
        <v>0</v>
      </c>
      <c r="K31" s="7">
        <f>IF($E31=0,0,C31/$E31*100)</f>
        <v>0</v>
      </c>
      <c r="L31" s="7">
        <f>IF($E31=0,0,D31/$E31*100)</f>
        <v>0</v>
      </c>
    </row>
    <row r="32" spans="1:12" x14ac:dyDescent="0.2">
      <c r="A32" s="5" t="s">
        <v>34</v>
      </c>
      <c r="B32" s="6">
        <v>415780</v>
      </c>
      <c r="C32" s="6">
        <v>2587.6999999999998</v>
      </c>
      <c r="D32" s="6">
        <v>15926.3</v>
      </c>
      <c r="E32" s="6">
        <v>434294</v>
      </c>
      <c r="F32" s="7">
        <f t="shared" si="0"/>
        <v>1.4168263739576574</v>
      </c>
      <c r="G32" s="7">
        <f t="shared" si="1"/>
        <v>1.4109785884552786</v>
      </c>
      <c r="J32" s="7">
        <f t="shared" ref="J32:J43" si="5">B32/$E32*100</f>
        <v>95.736989228494991</v>
      </c>
      <c r="K32" s="7">
        <f t="shared" ref="K32:K43" si="6">C32/$E32*100</f>
        <v>0.59584060567265495</v>
      </c>
      <c r="L32" s="7">
        <f t="shared" ref="L32:L43" si="7">D32/$E32*100</f>
        <v>3.6671701658323625</v>
      </c>
    </row>
    <row r="33" spans="1:12" x14ac:dyDescent="0.2">
      <c r="A33" s="5" t="s">
        <v>35</v>
      </c>
      <c r="B33" s="6">
        <v>10770.3</v>
      </c>
      <c r="C33" s="6">
        <v>0</v>
      </c>
      <c r="D33" s="6">
        <v>4.2000000000000003E-2</v>
      </c>
      <c r="E33" s="6">
        <v>10770.342000000001</v>
      </c>
      <c r="F33" s="7">
        <f t="shared" si="0"/>
        <v>3.6701248485824609E-2</v>
      </c>
      <c r="G33" s="7">
        <f t="shared" si="1"/>
        <v>3.4991784257532001E-2</v>
      </c>
      <c r="J33" s="7">
        <f t="shared" si="5"/>
        <v>99.999610040238267</v>
      </c>
      <c r="K33" s="7">
        <f t="shared" si="6"/>
        <v>0</v>
      </c>
      <c r="L33" s="7">
        <f t="shared" si="7"/>
        <v>3.8995976172344387E-4</v>
      </c>
    </row>
    <row r="34" spans="1:12" x14ac:dyDescent="0.2">
      <c r="A34" s="5" t="s">
        <v>36</v>
      </c>
      <c r="B34" s="6">
        <v>1873.68</v>
      </c>
      <c r="C34" s="6">
        <v>0</v>
      </c>
      <c r="D34" s="6">
        <v>0</v>
      </c>
      <c r="E34" s="6">
        <v>1873.68</v>
      </c>
      <c r="F34" s="7">
        <f t="shared" si="0"/>
        <v>6.3848170675765634E-3</v>
      </c>
      <c r="G34" s="7">
        <f t="shared" si="1"/>
        <v>6.0874024545973151E-3</v>
      </c>
      <c r="J34" s="7">
        <f t="shared" si="5"/>
        <v>100</v>
      </c>
      <c r="K34" s="7">
        <f t="shared" si="6"/>
        <v>0</v>
      </c>
      <c r="L34" s="7">
        <f t="shared" si="7"/>
        <v>0</v>
      </c>
    </row>
    <row r="35" spans="1:12" x14ac:dyDescent="0.2">
      <c r="A35" s="5" t="s">
        <v>37</v>
      </c>
      <c r="B35" s="6">
        <v>54633.3</v>
      </c>
      <c r="C35" s="6">
        <v>817.84090000000003</v>
      </c>
      <c r="D35" s="6">
        <v>19476.8</v>
      </c>
      <c r="E35" s="6">
        <v>74927.940900000001</v>
      </c>
      <c r="F35" s="7">
        <f t="shared" si="0"/>
        <v>0.18617033127216528</v>
      </c>
      <c r="G35" s="7">
        <f t="shared" si="1"/>
        <v>0.24343352725790024</v>
      </c>
      <c r="J35" s="7">
        <f t="shared" si="5"/>
        <v>72.914455333711174</v>
      </c>
      <c r="K35" s="7">
        <f t="shared" si="6"/>
        <v>1.0915032365449668</v>
      </c>
      <c r="L35" s="7">
        <f t="shared" si="7"/>
        <v>25.994041429743863</v>
      </c>
    </row>
    <row r="36" spans="1:12" x14ac:dyDescent="0.2">
      <c r="A36" s="5" t="s">
        <v>38</v>
      </c>
      <c r="B36" s="6">
        <v>627.99900000000002</v>
      </c>
      <c r="C36" s="6">
        <v>0</v>
      </c>
      <c r="D36" s="6">
        <v>41.347000000000001</v>
      </c>
      <c r="E36" s="6">
        <v>669.346</v>
      </c>
      <c r="F36" s="7">
        <f t="shared" si="0"/>
        <v>2.1399912117442757E-3</v>
      </c>
      <c r="G36" s="7">
        <f t="shared" si="1"/>
        <v>2.1746394706539506E-3</v>
      </c>
      <c r="J36" s="7">
        <f t="shared" si="5"/>
        <v>93.822776262202211</v>
      </c>
      <c r="K36" s="7">
        <f t="shared" si="6"/>
        <v>0</v>
      </c>
      <c r="L36" s="7">
        <f t="shared" si="7"/>
        <v>6.1772237377977905</v>
      </c>
    </row>
    <row r="37" spans="1:12" x14ac:dyDescent="0.2">
      <c r="A37" s="5" t="s">
        <v>39</v>
      </c>
      <c r="B37" s="6">
        <v>10675.6</v>
      </c>
      <c r="C37" s="6">
        <v>37.278599999999997</v>
      </c>
      <c r="D37" s="6">
        <v>635.37</v>
      </c>
      <c r="E37" s="6">
        <v>11348.248600000001</v>
      </c>
      <c r="F37" s="7">
        <f t="shared" si="0"/>
        <v>3.6378545475545643E-2</v>
      </c>
      <c r="G37" s="7">
        <f t="shared" si="1"/>
        <v>3.6869346090592073E-2</v>
      </c>
      <c r="J37" s="7">
        <f t="shared" si="5"/>
        <v>94.072665979488661</v>
      </c>
      <c r="K37" s="7">
        <f t="shared" si="6"/>
        <v>0.32849650473818481</v>
      </c>
      <c r="L37" s="7">
        <f t="shared" si="7"/>
        <v>5.5988375157731385</v>
      </c>
    </row>
    <row r="38" spans="1:12" x14ac:dyDescent="0.2">
      <c r="A38" s="5" t="s">
        <v>40</v>
      </c>
      <c r="B38" s="6">
        <v>1421.38</v>
      </c>
      <c r="C38" s="6">
        <v>0</v>
      </c>
      <c r="D38" s="6">
        <v>40.107999999999997</v>
      </c>
      <c r="E38" s="6">
        <v>1461.4880000000001</v>
      </c>
      <c r="F38" s="7">
        <f t="shared" si="0"/>
        <v>4.8435438727594763E-3</v>
      </c>
      <c r="G38" s="7">
        <f t="shared" si="1"/>
        <v>4.7482310952588072E-3</v>
      </c>
      <c r="J38" s="7">
        <f t="shared" si="5"/>
        <v>97.255673669575131</v>
      </c>
      <c r="K38" s="7">
        <f t="shared" si="6"/>
        <v>0</v>
      </c>
      <c r="L38" s="7">
        <f t="shared" si="7"/>
        <v>2.7443263304248817</v>
      </c>
    </row>
    <row r="39" spans="1:12" x14ac:dyDescent="0.2">
      <c r="A39" s="5" t="s">
        <v>41</v>
      </c>
      <c r="B39" s="6">
        <v>5200.45</v>
      </c>
      <c r="C39" s="6">
        <v>0</v>
      </c>
      <c r="D39" s="6">
        <v>2526.35</v>
      </c>
      <c r="E39" s="6">
        <v>7726.8</v>
      </c>
      <c r="F39" s="7">
        <f t="shared" si="0"/>
        <v>1.7721234105652264E-2</v>
      </c>
      <c r="G39" s="7">
        <f t="shared" si="1"/>
        <v>2.510361496423217E-2</v>
      </c>
      <c r="J39" s="7">
        <f t="shared" si="5"/>
        <v>67.304058601232072</v>
      </c>
      <c r="K39" s="7">
        <f t="shared" si="6"/>
        <v>0</v>
      </c>
      <c r="L39" s="7">
        <f t="shared" si="7"/>
        <v>32.695941398767928</v>
      </c>
    </row>
    <row r="40" spans="1:12" x14ac:dyDescent="0.2">
      <c r="A40" s="5" t="s">
        <v>42</v>
      </c>
      <c r="B40" s="6">
        <v>27532.2</v>
      </c>
      <c r="C40" s="6">
        <v>0</v>
      </c>
      <c r="D40" s="6">
        <v>909.79200000000003</v>
      </c>
      <c r="E40" s="6">
        <v>28441.991999999998</v>
      </c>
      <c r="F40" s="7">
        <f t="shared" si="0"/>
        <v>9.381968130520231E-2</v>
      </c>
      <c r="G40" s="7">
        <f t="shared" si="1"/>
        <v>9.2405240977347897E-2</v>
      </c>
      <c r="J40" s="7">
        <f t="shared" si="5"/>
        <v>96.801236706627307</v>
      </c>
      <c r="K40" s="7">
        <f t="shared" si="6"/>
        <v>0</v>
      </c>
      <c r="L40" s="7">
        <f t="shared" si="7"/>
        <v>3.1987632933727008</v>
      </c>
    </row>
    <row r="41" spans="1:12" x14ac:dyDescent="0.2">
      <c r="A41" s="5" t="s">
        <v>43</v>
      </c>
      <c r="B41" s="6">
        <v>19364100</v>
      </c>
      <c r="C41" s="6">
        <v>4231.59</v>
      </c>
      <c r="D41" s="6">
        <v>0</v>
      </c>
      <c r="E41" s="6">
        <v>19368331.59</v>
      </c>
      <c r="F41" s="7">
        <f t="shared" si="0"/>
        <v>65.985779950823684</v>
      </c>
      <c r="G41" s="7">
        <f t="shared" si="1"/>
        <v>62.925808709289058</v>
      </c>
      <c r="H41" s="6"/>
      <c r="I41" s="6"/>
      <c r="J41" s="7">
        <f t="shared" si="5"/>
        <v>99.97815201593211</v>
      </c>
      <c r="K41" s="7">
        <f t="shared" si="6"/>
        <v>2.1847984067893584E-2</v>
      </c>
      <c r="L41" s="7">
        <f t="shared" si="7"/>
        <v>0</v>
      </c>
    </row>
    <row r="42" spans="1:12" x14ac:dyDescent="0.2">
      <c r="A42" s="5" t="s">
        <v>44</v>
      </c>
      <c r="B42" s="6">
        <v>23.508099999999999</v>
      </c>
      <c r="C42" s="6">
        <v>0</v>
      </c>
      <c r="D42" s="6">
        <v>24518.9</v>
      </c>
      <c r="E42" s="6">
        <v>24542.408100000001</v>
      </c>
      <c r="F42" s="7">
        <f t="shared" si="0"/>
        <v>8.010701833092983E-5</v>
      </c>
      <c r="G42" s="7">
        <f t="shared" si="1"/>
        <v>7.9735875554880778E-2</v>
      </c>
      <c r="J42" s="7">
        <f t="shared" si="5"/>
        <v>9.5785629120884841E-2</v>
      </c>
      <c r="K42" s="7">
        <f t="shared" si="6"/>
        <v>0</v>
      </c>
      <c r="L42" s="7">
        <f t="shared" si="7"/>
        <v>99.904214370879117</v>
      </c>
    </row>
    <row r="43" spans="1:12" x14ac:dyDescent="0.2">
      <c r="A43" s="5" t="s">
        <v>45</v>
      </c>
      <c r="B43" s="6">
        <v>2358.79</v>
      </c>
      <c r="C43" s="6">
        <v>0</v>
      </c>
      <c r="D43" s="6">
        <v>6877.13</v>
      </c>
      <c r="E43" s="6">
        <v>9235.92</v>
      </c>
      <c r="F43" s="7">
        <f t="shared" si="0"/>
        <v>8.0378947583519718E-3</v>
      </c>
      <c r="G43" s="7">
        <f t="shared" si="1"/>
        <v>3.0006597753332715E-2</v>
      </c>
      <c r="J43" s="7">
        <f t="shared" si="5"/>
        <v>25.53930739980424</v>
      </c>
      <c r="K43" s="7">
        <f t="shared" si="6"/>
        <v>0</v>
      </c>
      <c r="L43" s="7">
        <f t="shared" si="7"/>
        <v>74.460692600195756</v>
      </c>
    </row>
    <row r="44" spans="1:12" x14ac:dyDescent="0.2">
      <c r="A44" s="3" t="s">
        <v>8</v>
      </c>
      <c r="B44" s="8">
        <f>SUM(B7:B43)</f>
        <v>29345868.177099999</v>
      </c>
      <c r="C44" s="8">
        <f>SUM(C7:C43)</f>
        <v>7982.8241799999996</v>
      </c>
      <c r="D44" s="8">
        <f>SUM(D7:D43)</f>
        <v>1425779.7849999997</v>
      </c>
      <c r="E44" s="8">
        <f>SUM(E7:E43)</f>
        <v>30779630.786280006</v>
      </c>
      <c r="F44" s="7">
        <f t="shared" si="0"/>
        <v>100</v>
      </c>
      <c r="G44" s="7">
        <f t="shared" si="1"/>
        <v>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"/>
  <sheetViews>
    <sheetView zoomScale="75" zoomScaleNormal="75" zoomScalePageLayoutView="75" workbookViewId="0">
      <selection activeCell="A2" sqref="A2"/>
    </sheetView>
  </sheetViews>
  <sheetFormatPr baseColWidth="10" defaultColWidth="8.83203125" defaultRowHeight="16" x14ac:dyDescent="0.2"/>
  <cols>
    <col min="1" max="1" width="18" style="14" bestFit="1" customWidth="1"/>
    <col min="2" max="1025" width="8.83203125" style="14"/>
  </cols>
  <sheetData>
    <row r="1" spans="1:6" x14ac:dyDescent="0.2">
      <c r="A1" s="2" t="s">
        <v>162</v>
      </c>
      <c r="B1"/>
      <c r="C1"/>
      <c r="D1"/>
      <c r="E1"/>
      <c r="F1"/>
    </row>
    <row r="2" spans="1:6" x14ac:dyDescent="0.2">
      <c r="A2" s="2" t="s">
        <v>150</v>
      </c>
      <c r="B2"/>
      <c r="C2"/>
      <c r="D2"/>
      <c r="E2"/>
      <c r="F2"/>
    </row>
    <row r="3" spans="1:6" x14ac:dyDescent="0.2">
      <c r="A3" s="2" t="s">
        <v>163</v>
      </c>
      <c r="B3"/>
      <c r="C3"/>
      <c r="D3"/>
      <c r="E3"/>
      <c r="F3"/>
    </row>
    <row r="4" spans="1:6" x14ac:dyDescent="0.2">
      <c r="A4" s="2" t="s">
        <v>3</v>
      </c>
      <c r="B4"/>
      <c r="C4"/>
      <c r="D4"/>
      <c r="E4"/>
      <c r="F4"/>
    </row>
    <row r="5" spans="1:6" x14ac:dyDescent="0.2">
      <c r="A5" s="2" t="s">
        <v>152</v>
      </c>
      <c r="B5"/>
      <c r="C5"/>
      <c r="D5"/>
      <c r="E5"/>
      <c r="F5"/>
    </row>
    <row r="6" spans="1:6" ht="79" x14ac:dyDescent="0.2">
      <c r="A6" s="15"/>
      <c r="B6" s="4" t="s">
        <v>164</v>
      </c>
      <c r="C6" s="4" t="s">
        <v>56</v>
      </c>
      <c r="D6" s="4" t="s">
        <v>54</v>
      </c>
      <c r="E6" s="4" t="s">
        <v>165</v>
      </c>
      <c r="F6" s="4" t="s">
        <v>8</v>
      </c>
    </row>
    <row r="7" spans="1:6" x14ac:dyDescent="0.2">
      <c r="A7" s="16" t="s">
        <v>156</v>
      </c>
      <c r="B7" s="17">
        <v>10503.570696242001</v>
      </c>
      <c r="C7" s="17">
        <v>15203.742413600001</v>
      </c>
      <c r="D7" s="17">
        <v>35932.796007999998</v>
      </c>
      <c r="E7" s="17">
        <v>-494.9626667</v>
      </c>
      <c r="F7" s="17">
        <v>61145.146451141998</v>
      </c>
    </row>
    <row r="8" spans="1:6" x14ac:dyDescent="0.2">
      <c r="A8" s="16" t="s">
        <v>157</v>
      </c>
      <c r="B8" s="17">
        <v>8366.8150000000005</v>
      </c>
      <c r="C8" s="17">
        <v>18.913518</v>
      </c>
      <c r="D8" s="17">
        <v>2007.9204999999999</v>
      </c>
      <c r="E8" s="17">
        <v>113.51878170000001</v>
      </c>
      <c r="F8" s="17">
        <v>10507.167799700001</v>
      </c>
    </row>
    <row r="9" spans="1:6" x14ac:dyDescent="0.2">
      <c r="A9" s="16" t="s">
        <v>158</v>
      </c>
      <c r="B9" s="17">
        <v>947.02421719999995</v>
      </c>
      <c r="C9" s="17">
        <v>51.073079999999997</v>
      </c>
      <c r="D9" s="17">
        <v>3960.27</v>
      </c>
      <c r="E9" s="17">
        <v>-0.56067164000000003</v>
      </c>
      <c r="F9" s="17">
        <v>4957.8066255599997</v>
      </c>
    </row>
    <row r="10" spans="1:6" x14ac:dyDescent="0.2">
      <c r="A10" s="16" t="s">
        <v>159</v>
      </c>
      <c r="B10" s="17">
        <v>1408.106102409</v>
      </c>
      <c r="C10" s="17">
        <v>2059.5865800000001</v>
      </c>
      <c r="D10" s="17">
        <v>2863.9425620000002</v>
      </c>
      <c r="E10" s="17">
        <v>69.064982000000001</v>
      </c>
      <c r="F10" s="17">
        <v>6400.7002264089997</v>
      </c>
    </row>
    <row r="11" spans="1:6" x14ac:dyDescent="0.2">
      <c r="A11" s="16" t="s">
        <v>160</v>
      </c>
      <c r="B11" s="17">
        <v>298.92275890000002</v>
      </c>
      <c r="C11" s="17">
        <v>544.4348</v>
      </c>
      <c r="D11" s="17">
        <v>624.48170000000005</v>
      </c>
      <c r="E11" s="17">
        <v>6.396541</v>
      </c>
      <c r="F11" s="17">
        <v>1474.2357999000001</v>
      </c>
    </row>
    <row r="12" spans="1:6" x14ac:dyDescent="0.2">
      <c r="A12" s="16" t="s">
        <v>161</v>
      </c>
      <c r="B12" s="17">
        <v>201298.38472517399</v>
      </c>
      <c r="C12" s="17">
        <v>68069.856572300007</v>
      </c>
      <c r="D12" s="17">
        <v>276241.98117629997</v>
      </c>
      <c r="E12" s="17">
        <v>46658.978016300003</v>
      </c>
      <c r="F12" s="17">
        <v>592269.200490074</v>
      </c>
    </row>
    <row r="13" spans="1:6" x14ac:dyDescent="0.2">
      <c r="A13" s="18" t="s">
        <v>8</v>
      </c>
      <c r="B13" s="18">
        <v>222822.823499925</v>
      </c>
      <c r="C13" s="18">
        <v>85947.606963900005</v>
      </c>
      <c r="D13" s="18">
        <v>321631.39194629999</v>
      </c>
      <c r="E13" s="18">
        <v>46352.434982660001</v>
      </c>
      <c r="F13" s="18">
        <v>676754.25739278505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75" zoomScaleNormal="75" zoomScalePageLayoutView="75" workbookViewId="0">
      <selection activeCell="A20" sqref="A20"/>
    </sheetView>
  </sheetViews>
  <sheetFormatPr baseColWidth="10" defaultColWidth="8.83203125" defaultRowHeight="16" x14ac:dyDescent="0.2"/>
  <cols>
    <col min="1" max="1" width="66.1640625" bestFit="1" customWidth="1"/>
  </cols>
  <sheetData>
    <row r="1" spans="1:7" x14ac:dyDescent="0.2">
      <c r="A1" s="2" t="s">
        <v>166</v>
      </c>
    </row>
    <row r="2" spans="1:7" x14ac:dyDescent="0.2">
      <c r="A2" s="2" t="s">
        <v>150</v>
      </c>
    </row>
    <row r="3" spans="1:7" x14ac:dyDescent="0.2">
      <c r="A3" s="2" t="s">
        <v>167</v>
      </c>
    </row>
    <row r="4" spans="1:7" x14ac:dyDescent="0.2">
      <c r="A4" s="2" t="s">
        <v>3</v>
      </c>
    </row>
    <row r="5" spans="1:7" x14ac:dyDescent="0.2">
      <c r="A5" s="2" t="s">
        <v>152</v>
      </c>
    </row>
    <row r="6" spans="1:7" ht="53" x14ac:dyDescent="0.2">
      <c r="A6" s="3"/>
      <c r="B6" s="4" t="s">
        <v>154</v>
      </c>
      <c r="C6" s="4" t="s">
        <v>168</v>
      </c>
      <c r="D6" s="4" t="s">
        <v>169</v>
      </c>
      <c r="E6" s="4" t="s">
        <v>170</v>
      </c>
      <c r="F6" s="4" t="s">
        <v>171</v>
      </c>
      <c r="G6" s="4" t="s">
        <v>172</v>
      </c>
    </row>
    <row r="7" spans="1:7" x14ac:dyDescent="0.2">
      <c r="A7" s="5" t="s">
        <v>135</v>
      </c>
      <c r="B7" s="11">
        <v>3.2024699999999999</v>
      </c>
      <c r="C7" s="11">
        <v>1256.9100000000001</v>
      </c>
      <c r="D7" s="11">
        <v>2442.79</v>
      </c>
      <c r="E7" s="11">
        <v>1015.2586</v>
      </c>
      <c r="F7" s="11">
        <v>4718.1610700000001</v>
      </c>
      <c r="G7" s="11">
        <f t="shared" ref="G7:G20" si="0">F7/F$20*100</f>
        <v>1.5110683172813986</v>
      </c>
    </row>
    <row r="8" spans="1:7" x14ac:dyDescent="0.2">
      <c r="A8" s="5" t="s">
        <v>136</v>
      </c>
      <c r="B8" s="11">
        <v>2.3710100000000001</v>
      </c>
      <c r="C8" s="11">
        <v>2276.71</v>
      </c>
      <c r="D8" s="11">
        <v>17.317299999999999</v>
      </c>
      <c r="E8" s="11">
        <v>444.89769999999999</v>
      </c>
      <c r="F8" s="11">
        <v>2741.29601</v>
      </c>
      <c r="G8" s="11">
        <f t="shared" si="0"/>
        <v>0.87794492124045109</v>
      </c>
    </row>
    <row r="9" spans="1:7" x14ac:dyDescent="0.2">
      <c r="A9" s="5" t="s">
        <v>137</v>
      </c>
      <c r="B9" s="11">
        <v>5.5475300000000001</v>
      </c>
      <c r="C9" s="11">
        <v>615.55799999999999</v>
      </c>
      <c r="D9" s="11">
        <v>1119.57</v>
      </c>
      <c r="E9" s="11">
        <v>193.93107900000001</v>
      </c>
      <c r="F9" s="11">
        <v>1934.6066089999999</v>
      </c>
      <c r="G9" s="11">
        <f t="shared" si="0"/>
        <v>0.61958943535242694</v>
      </c>
    </row>
    <row r="10" spans="1:7" x14ac:dyDescent="0.2">
      <c r="A10" s="5" t="s">
        <v>138</v>
      </c>
      <c r="B10" s="11">
        <v>22.183700000000002</v>
      </c>
      <c r="C10" s="11">
        <v>187.25200000000001</v>
      </c>
      <c r="D10" s="11">
        <v>2096.19</v>
      </c>
      <c r="E10" s="11">
        <v>494.25157000000002</v>
      </c>
      <c r="F10" s="11">
        <v>2799.87727</v>
      </c>
      <c r="G10" s="11">
        <f t="shared" si="0"/>
        <v>0.89670652870978318</v>
      </c>
    </row>
    <row r="11" spans="1:7" x14ac:dyDescent="0.2">
      <c r="A11" s="5" t="s">
        <v>139</v>
      </c>
      <c r="B11" s="11">
        <v>4.5677300000000001</v>
      </c>
      <c r="C11" s="11">
        <v>396.98899999999998</v>
      </c>
      <c r="D11" s="11">
        <v>6498.91</v>
      </c>
      <c r="E11" s="11">
        <v>838.92150000000004</v>
      </c>
      <c r="F11" s="11">
        <v>7739.3882299999996</v>
      </c>
      <c r="G11" s="11">
        <f t="shared" si="0"/>
        <v>2.4786657716824321</v>
      </c>
    </row>
    <row r="12" spans="1:7" x14ac:dyDescent="0.2">
      <c r="A12" s="5" t="s">
        <v>140</v>
      </c>
      <c r="B12" s="11">
        <v>5.61266</v>
      </c>
      <c r="C12" s="11">
        <v>1588.57</v>
      </c>
      <c r="D12" s="11">
        <v>1547.8</v>
      </c>
      <c r="E12" s="11">
        <v>312.25196</v>
      </c>
      <c r="F12" s="11">
        <v>3454.2346200000002</v>
      </c>
      <c r="G12" s="11">
        <f t="shared" si="0"/>
        <v>1.1062751816437142</v>
      </c>
    </row>
    <row r="13" spans="1:7" x14ac:dyDescent="0.2">
      <c r="A13" s="5" t="s">
        <v>141</v>
      </c>
      <c r="B13" s="11">
        <v>13.438499999999999</v>
      </c>
      <c r="C13" s="11">
        <v>1727.64</v>
      </c>
      <c r="D13" s="11">
        <v>646.81899999999996</v>
      </c>
      <c r="E13" s="11">
        <v>677.82650000000001</v>
      </c>
      <c r="F13" s="11">
        <v>3065.7240000000002</v>
      </c>
      <c r="G13" s="11">
        <f t="shared" si="0"/>
        <v>0.98184829580843425</v>
      </c>
    </row>
    <row r="14" spans="1:7" x14ac:dyDescent="0.2">
      <c r="A14" s="5" t="s">
        <v>142</v>
      </c>
      <c r="B14" s="11">
        <v>2.708857697</v>
      </c>
      <c r="C14" s="11">
        <v>2526.09557</v>
      </c>
      <c r="D14" s="11">
        <v>3498.9627</v>
      </c>
      <c r="E14" s="11">
        <v>1212.9693070000001</v>
      </c>
      <c r="F14" s="11">
        <v>7240.7364346969998</v>
      </c>
      <c r="G14" s="11">
        <f t="shared" si="0"/>
        <v>2.3189643714846109</v>
      </c>
    </row>
    <row r="15" spans="1:7" x14ac:dyDescent="0.2">
      <c r="A15" s="5" t="s">
        <v>143</v>
      </c>
      <c r="B15" s="11">
        <v>9.0214499999999997</v>
      </c>
      <c r="C15" s="11">
        <v>228.71899999999999</v>
      </c>
      <c r="D15" s="11">
        <v>1469.59</v>
      </c>
      <c r="E15" s="11">
        <v>296.63889</v>
      </c>
      <c r="F15" s="11">
        <v>2003.9693400000001</v>
      </c>
      <c r="G15" s="11">
        <f t="shared" si="0"/>
        <v>0.64180398539834393</v>
      </c>
    </row>
    <row r="16" spans="1:7" x14ac:dyDescent="0.2">
      <c r="A16" s="5" t="s">
        <v>144</v>
      </c>
      <c r="B16" s="11">
        <v>6.2263270999999998</v>
      </c>
      <c r="C16" s="11">
        <v>441.75534699999997</v>
      </c>
      <c r="D16" s="11">
        <v>113.51067500000001</v>
      </c>
      <c r="E16" s="11">
        <v>77.204095800000005</v>
      </c>
      <c r="F16" s="11">
        <v>638.69644489999996</v>
      </c>
      <c r="G16" s="11">
        <f t="shared" si="0"/>
        <v>0.20455299171222541</v>
      </c>
    </row>
    <row r="17" spans="1:7" x14ac:dyDescent="0.2">
      <c r="A17" s="5" t="s">
        <v>145</v>
      </c>
      <c r="B17" s="11">
        <v>600.56395891685202</v>
      </c>
      <c r="C17" s="11">
        <v>33561.996249999997</v>
      </c>
      <c r="D17" s="11">
        <v>20898.470519999999</v>
      </c>
      <c r="E17" s="11">
        <v>28267.549220000001</v>
      </c>
      <c r="F17" s="11">
        <v>83328.579948916798</v>
      </c>
      <c r="G17" s="11">
        <f t="shared" si="0"/>
        <v>26.687341787773729</v>
      </c>
    </row>
    <row r="18" spans="1:7" x14ac:dyDescent="0.2">
      <c r="A18" s="5" t="s">
        <v>146</v>
      </c>
      <c r="B18" s="11">
        <v>30.500800000000002</v>
      </c>
      <c r="C18" s="11">
        <v>5268.62</v>
      </c>
      <c r="D18" s="11">
        <v>0.117225</v>
      </c>
      <c r="E18" s="11">
        <v>1437.443</v>
      </c>
      <c r="F18" s="11">
        <v>6736.6810249999999</v>
      </c>
      <c r="G18" s="11">
        <f t="shared" si="0"/>
        <v>2.1575323753218703</v>
      </c>
    </row>
    <row r="19" spans="1:7" x14ac:dyDescent="0.2">
      <c r="A19" s="5" t="s">
        <v>147</v>
      </c>
      <c r="B19" s="11">
        <v>1331.7773198</v>
      </c>
      <c r="C19" s="11">
        <v>86318.618459000005</v>
      </c>
      <c r="D19" s="11">
        <v>32511.535019999999</v>
      </c>
      <c r="E19" s="11">
        <v>65676.207944499998</v>
      </c>
      <c r="F19" s="11">
        <v>185838.13874329999</v>
      </c>
      <c r="G19" s="11">
        <f t="shared" si="0"/>
        <v>59.517706036590525</v>
      </c>
    </row>
    <row r="20" spans="1:7" x14ac:dyDescent="0.2">
      <c r="A20" s="10" t="s">
        <v>8</v>
      </c>
      <c r="B20" s="19">
        <v>2037.7223135138499</v>
      </c>
      <c r="C20" s="19">
        <v>136395.43362600001</v>
      </c>
      <c r="D20" s="19">
        <v>72861.582439999998</v>
      </c>
      <c r="E20" s="19">
        <v>100945.3513663</v>
      </c>
      <c r="F20" s="19">
        <v>312240.08974581398</v>
      </c>
      <c r="G20" s="19">
        <f t="shared" si="0"/>
        <v>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zoomScale="75" zoomScaleNormal="75" zoomScalePageLayoutView="75" workbookViewId="0">
      <pane xSplit="1" ySplit="6" topLeftCell="B7" activePane="bottomRight" state="frozen"/>
      <selection pane="topRight" activeCell="R1" sqref="R1"/>
      <selection pane="bottomLeft" activeCell="A25" sqref="A25"/>
      <selection pane="bottomRight" activeCell="B18" sqref="B18"/>
    </sheetView>
  </sheetViews>
  <sheetFormatPr baseColWidth="10" defaultColWidth="8.83203125" defaultRowHeight="16" x14ac:dyDescent="0.2"/>
  <cols>
    <col min="1" max="1" width="35" bestFit="1" customWidth="1"/>
    <col min="2" max="11" width="10.83203125" customWidth="1"/>
    <col min="13" max="22" width="10.83203125" customWidth="1"/>
  </cols>
  <sheetData>
    <row r="1" spans="1:22" x14ac:dyDescent="0.2">
      <c r="A1" s="2" t="s">
        <v>46</v>
      </c>
    </row>
    <row r="2" spans="1:22" x14ac:dyDescent="0.2">
      <c r="A2" s="2" t="s">
        <v>1</v>
      </c>
    </row>
    <row r="3" spans="1:22" x14ac:dyDescent="0.2">
      <c r="A3" s="2" t="s">
        <v>47</v>
      </c>
    </row>
    <row r="4" spans="1:22" x14ac:dyDescent="0.2">
      <c r="A4" s="2" t="s">
        <v>3</v>
      </c>
    </row>
    <row r="5" spans="1:22" x14ac:dyDescent="0.2">
      <c r="A5" s="2" t="s">
        <v>4</v>
      </c>
    </row>
    <row r="6" spans="1:22" ht="40" x14ac:dyDescent="0.2">
      <c r="A6" s="3"/>
      <c r="B6" s="4" t="s">
        <v>48</v>
      </c>
      <c r="C6" s="4" t="s">
        <v>49</v>
      </c>
      <c r="D6" s="4" t="s">
        <v>50</v>
      </c>
      <c r="E6" s="4" t="s">
        <v>51</v>
      </c>
      <c r="F6" s="4" t="s">
        <v>52</v>
      </c>
      <c r="G6" s="4" t="s">
        <v>53</v>
      </c>
      <c r="H6" s="4" t="s">
        <v>54</v>
      </c>
      <c r="I6" s="4" t="s">
        <v>55</v>
      </c>
      <c r="J6" s="4" t="s">
        <v>56</v>
      </c>
      <c r="K6" s="4" t="s">
        <v>8</v>
      </c>
      <c r="M6" s="4" t="s">
        <v>48</v>
      </c>
      <c r="N6" s="4" t="s">
        <v>49</v>
      </c>
      <c r="O6" s="4" t="s">
        <v>50</v>
      </c>
      <c r="P6" s="4" t="s">
        <v>51</v>
      </c>
      <c r="Q6" s="4" t="s">
        <v>52</v>
      </c>
      <c r="R6" s="4" t="s">
        <v>53</v>
      </c>
      <c r="S6" s="4" t="s">
        <v>54</v>
      </c>
      <c r="T6" s="4" t="s">
        <v>55</v>
      </c>
      <c r="U6" s="4" t="s">
        <v>56</v>
      </c>
      <c r="V6" s="4" t="s">
        <v>57</v>
      </c>
    </row>
    <row r="7" spans="1:22" x14ac:dyDescent="0.2">
      <c r="A7" s="5" t="s">
        <v>9</v>
      </c>
      <c r="B7" s="9">
        <v>0</v>
      </c>
      <c r="C7" s="9">
        <v>0</v>
      </c>
      <c r="D7" s="9">
        <v>0</v>
      </c>
      <c r="E7" s="9">
        <v>5610.79</v>
      </c>
      <c r="F7" s="9">
        <v>0</v>
      </c>
      <c r="G7" s="9">
        <v>0</v>
      </c>
      <c r="H7" s="9">
        <v>1125.44</v>
      </c>
      <c r="I7" s="9">
        <v>739.77800000000002</v>
      </c>
      <c r="J7" s="9">
        <v>235402</v>
      </c>
      <c r="K7" s="9">
        <v>242878.008</v>
      </c>
      <c r="M7" s="7">
        <f t="shared" ref="M7:M30" si="0">B7/$K7*100</f>
        <v>0</v>
      </c>
      <c r="N7" s="7">
        <f t="shared" ref="N7:N30" si="1">C7/$K7*100</f>
        <v>0</v>
      </c>
      <c r="O7" s="7">
        <f t="shared" ref="O7:O30" si="2">D7/$K7*100</f>
        <v>0</v>
      </c>
      <c r="P7" s="7">
        <f t="shared" ref="P7:P30" si="3">E7/$K7*100</f>
        <v>2.3101268188925528</v>
      </c>
      <c r="Q7" s="7">
        <f t="shared" ref="Q7:Q30" si="4">F7/$K7*100</f>
        <v>0</v>
      </c>
      <c r="R7" s="7">
        <f t="shared" ref="R7:R30" si="5">G7/$K7*100</f>
        <v>0</v>
      </c>
      <c r="S7" s="7">
        <f t="shared" ref="S7:S30" si="6">H7/$K7*100</f>
        <v>0.46337665944625173</v>
      </c>
      <c r="T7" s="7">
        <f t="shared" ref="T7:T30" si="7">I7/$K7*100</f>
        <v>0.30458830179470181</v>
      </c>
      <c r="U7" s="7">
        <f t="shared" ref="U7:U30" si="8">J7/$K7*100</f>
        <v>96.921908219866495</v>
      </c>
      <c r="V7" s="7">
        <f t="shared" ref="V7:V30" si="9">K7/$K7*100</f>
        <v>100</v>
      </c>
    </row>
    <row r="8" spans="1:22" x14ac:dyDescent="0.2">
      <c r="A8" s="5" t="s">
        <v>10</v>
      </c>
      <c r="B8" s="9">
        <v>0</v>
      </c>
      <c r="C8" s="9">
        <v>0</v>
      </c>
      <c r="D8" s="9">
        <v>0</v>
      </c>
      <c r="E8" s="9">
        <v>4411.9628617999997</v>
      </c>
      <c r="F8" s="9">
        <v>0</v>
      </c>
      <c r="G8" s="9">
        <v>7190.0129999999999</v>
      </c>
      <c r="H8" s="9">
        <v>1259160</v>
      </c>
      <c r="I8" s="9">
        <v>0</v>
      </c>
      <c r="J8" s="9">
        <v>1368940</v>
      </c>
      <c r="K8" s="9">
        <v>2639701.9758617999</v>
      </c>
      <c r="M8" s="7">
        <f t="shared" si="0"/>
        <v>0</v>
      </c>
      <c r="N8" s="7">
        <f t="shared" si="1"/>
        <v>0</v>
      </c>
      <c r="O8" s="7">
        <f t="shared" si="2"/>
        <v>0</v>
      </c>
      <c r="P8" s="7">
        <f t="shared" si="3"/>
        <v>0.16713867331025498</v>
      </c>
      <c r="Q8" s="7">
        <f t="shared" si="4"/>
        <v>0</v>
      </c>
      <c r="R8" s="7">
        <f t="shared" si="5"/>
        <v>0.27237972565644014</v>
      </c>
      <c r="S8" s="7">
        <f t="shared" si="6"/>
        <v>47.700839394527264</v>
      </c>
      <c r="T8" s="7">
        <f t="shared" si="7"/>
        <v>0</v>
      </c>
      <c r="U8" s="7">
        <f t="shared" si="8"/>
        <v>51.859642206506038</v>
      </c>
      <c r="V8" s="7">
        <f t="shared" si="9"/>
        <v>100</v>
      </c>
    </row>
    <row r="9" spans="1:22" x14ac:dyDescent="0.2">
      <c r="A9" s="5" t="s">
        <v>11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424.6</v>
      </c>
      <c r="J9" s="9">
        <v>22167.200000000001</v>
      </c>
      <c r="K9" s="9">
        <v>22591.8</v>
      </c>
      <c r="M9" s="7">
        <f t="shared" si="0"/>
        <v>0</v>
      </c>
      <c r="N9" s="7">
        <f t="shared" si="1"/>
        <v>0</v>
      </c>
      <c r="O9" s="7">
        <f t="shared" si="2"/>
        <v>0</v>
      </c>
      <c r="P9" s="7">
        <f t="shared" si="3"/>
        <v>0</v>
      </c>
      <c r="Q9" s="7">
        <f t="shared" si="4"/>
        <v>0</v>
      </c>
      <c r="R9" s="7">
        <f t="shared" si="5"/>
        <v>0</v>
      </c>
      <c r="S9" s="7">
        <f t="shared" si="6"/>
        <v>0</v>
      </c>
      <c r="T9" s="7">
        <f t="shared" si="7"/>
        <v>1.8794429837374627</v>
      </c>
      <c r="U9" s="7">
        <f t="shared" si="8"/>
        <v>98.120557016262538</v>
      </c>
      <c r="V9" s="7">
        <f t="shared" si="9"/>
        <v>100</v>
      </c>
    </row>
    <row r="10" spans="1:22" x14ac:dyDescent="0.2">
      <c r="A10" s="5" t="s">
        <v>12</v>
      </c>
      <c r="B10" s="9">
        <v>29392.799999999999</v>
      </c>
      <c r="C10" s="9">
        <v>15170.5</v>
      </c>
      <c r="D10" s="9">
        <v>0</v>
      </c>
      <c r="E10" s="9">
        <v>596650.36510000005</v>
      </c>
      <c r="F10" s="9">
        <v>29.148800000000001</v>
      </c>
      <c r="G10" s="9">
        <v>339.00599999999997</v>
      </c>
      <c r="H10" s="9">
        <v>2434820</v>
      </c>
      <c r="I10" s="9">
        <v>-125767</v>
      </c>
      <c r="J10" s="9">
        <v>7265.48</v>
      </c>
      <c r="K10" s="9">
        <v>2957900.2999</v>
      </c>
      <c r="M10" s="7">
        <f t="shared" si="0"/>
        <v>0.99370489265624351</v>
      </c>
      <c r="N10" s="7">
        <f t="shared" si="1"/>
        <v>0.51288070799792951</v>
      </c>
      <c r="O10" s="7">
        <f t="shared" si="2"/>
        <v>0</v>
      </c>
      <c r="P10" s="7">
        <f t="shared" si="3"/>
        <v>20.171415687005119</v>
      </c>
      <c r="Q10" s="7">
        <f t="shared" si="4"/>
        <v>9.8545579785043664E-4</v>
      </c>
      <c r="R10" s="7">
        <f t="shared" si="5"/>
        <v>1.1461035384169677E-2</v>
      </c>
      <c r="S10" s="7">
        <f t="shared" si="6"/>
        <v>82.31582383227439</v>
      </c>
      <c r="T10" s="7">
        <f t="shared" si="7"/>
        <v>-4.2519012559095346</v>
      </c>
      <c r="U10" s="7">
        <f t="shared" si="8"/>
        <v>0.2456296447938299</v>
      </c>
      <c r="V10" s="7">
        <f t="shared" si="9"/>
        <v>100</v>
      </c>
    </row>
    <row r="11" spans="1:22" x14ac:dyDescent="0.2">
      <c r="A11" s="5" t="s">
        <v>13</v>
      </c>
      <c r="B11" s="9">
        <v>837.23299999999995</v>
      </c>
      <c r="C11" s="9">
        <v>0</v>
      </c>
      <c r="D11" s="9">
        <v>0</v>
      </c>
      <c r="E11" s="9">
        <v>6083.79</v>
      </c>
      <c r="F11" s="9">
        <v>0</v>
      </c>
      <c r="G11" s="9">
        <v>0</v>
      </c>
      <c r="H11" s="9">
        <v>39736.1</v>
      </c>
      <c r="I11" s="9">
        <v>623.798</v>
      </c>
      <c r="J11" s="9">
        <v>214.709</v>
      </c>
      <c r="K11" s="9">
        <v>47495.63</v>
      </c>
      <c r="M11" s="7">
        <f t="shared" si="0"/>
        <v>1.7627579632062993</v>
      </c>
      <c r="N11" s="7">
        <f t="shared" si="1"/>
        <v>0</v>
      </c>
      <c r="O11" s="7">
        <f t="shared" si="2"/>
        <v>0</v>
      </c>
      <c r="P11" s="7">
        <f t="shared" si="3"/>
        <v>12.809157389848288</v>
      </c>
      <c r="Q11" s="7">
        <f t="shared" si="4"/>
        <v>0</v>
      </c>
      <c r="R11" s="7">
        <f t="shared" si="5"/>
        <v>0</v>
      </c>
      <c r="S11" s="7">
        <f t="shared" si="6"/>
        <v>83.662644331699582</v>
      </c>
      <c r="T11" s="7">
        <f t="shared" si="7"/>
        <v>1.3133797783080254</v>
      </c>
      <c r="U11" s="7">
        <f t="shared" si="8"/>
        <v>0.45206053693781934</v>
      </c>
      <c r="V11" s="7">
        <f t="shared" si="9"/>
        <v>100</v>
      </c>
    </row>
    <row r="12" spans="1:22" x14ac:dyDescent="0.2">
      <c r="A12" s="5" t="s">
        <v>14</v>
      </c>
      <c r="B12" s="9">
        <v>781.35299999999995</v>
      </c>
      <c r="C12" s="9">
        <v>0</v>
      </c>
      <c r="D12" s="9">
        <v>0</v>
      </c>
      <c r="E12" s="9">
        <v>96081.634000000005</v>
      </c>
      <c r="F12" s="9">
        <v>0</v>
      </c>
      <c r="G12" s="9">
        <v>0</v>
      </c>
      <c r="H12" s="9">
        <v>0</v>
      </c>
      <c r="I12" s="9">
        <v>0</v>
      </c>
      <c r="J12" s="9">
        <v>314.18</v>
      </c>
      <c r="K12" s="9">
        <v>97177.167000000001</v>
      </c>
      <c r="M12" s="7">
        <f t="shared" si="0"/>
        <v>0.80404998840931419</v>
      </c>
      <c r="N12" s="7">
        <f t="shared" si="1"/>
        <v>0</v>
      </c>
      <c r="O12" s="7">
        <f t="shared" si="2"/>
        <v>0</v>
      </c>
      <c r="P12" s="7">
        <f t="shared" si="3"/>
        <v>98.872643611847636</v>
      </c>
      <c r="Q12" s="7">
        <f t="shared" si="4"/>
        <v>0</v>
      </c>
      <c r="R12" s="7">
        <f t="shared" si="5"/>
        <v>0</v>
      </c>
      <c r="S12" s="7">
        <f t="shared" si="6"/>
        <v>0</v>
      </c>
      <c r="T12" s="7">
        <f t="shared" si="7"/>
        <v>0</v>
      </c>
      <c r="U12" s="7">
        <f t="shared" si="8"/>
        <v>0.32330639974305897</v>
      </c>
      <c r="V12" s="7">
        <f t="shared" si="9"/>
        <v>100</v>
      </c>
    </row>
    <row r="13" spans="1:22" x14ac:dyDescent="0.2">
      <c r="A13" s="5" t="s">
        <v>15</v>
      </c>
      <c r="B13" s="9">
        <v>777.37900000000002</v>
      </c>
      <c r="C13" s="9">
        <v>0</v>
      </c>
      <c r="D13" s="9">
        <v>0</v>
      </c>
      <c r="E13" s="9">
        <v>490698.2</v>
      </c>
      <c r="F13" s="9">
        <v>0</v>
      </c>
      <c r="G13" s="9">
        <v>116.256</v>
      </c>
      <c r="H13" s="9">
        <v>535.298</v>
      </c>
      <c r="I13" s="9">
        <v>1718.31</v>
      </c>
      <c r="J13" s="9">
        <v>3.0369999999999999</v>
      </c>
      <c r="K13" s="9">
        <v>493848.48</v>
      </c>
      <c r="M13" s="7">
        <f t="shared" si="0"/>
        <v>0.15741245168963566</v>
      </c>
      <c r="N13" s="7">
        <f t="shared" si="1"/>
        <v>0</v>
      </c>
      <c r="O13" s="7">
        <f t="shared" si="2"/>
        <v>0</v>
      </c>
      <c r="P13" s="7">
        <f t="shared" si="3"/>
        <v>99.362095839598425</v>
      </c>
      <c r="Q13" s="7">
        <f t="shared" si="4"/>
        <v>0</v>
      </c>
      <c r="R13" s="7">
        <f t="shared" si="5"/>
        <v>2.3540823695559418E-2</v>
      </c>
      <c r="S13" s="7">
        <f t="shared" si="6"/>
        <v>0.10839316545026119</v>
      </c>
      <c r="T13" s="7">
        <f t="shared" si="7"/>
        <v>0.34794275361544091</v>
      </c>
      <c r="U13" s="7">
        <f t="shared" si="8"/>
        <v>6.1496595068997681E-4</v>
      </c>
      <c r="V13" s="7">
        <f t="shared" si="9"/>
        <v>100</v>
      </c>
    </row>
    <row r="14" spans="1:22" x14ac:dyDescent="0.2">
      <c r="A14" s="5" t="s">
        <v>16</v>
      </c>
      <c r="B14" s="9">
        <v>103.95099999999999</v>
      </c>
      <c r="C14" s="9">
        <v>0</v>
      </c>
      <c r="D14" s="9">
        <v>0</v>
      </c>
      <c r="E14" s="9">
        <v>11507.12</v>
      </c>
      <c r="F14" s="9">
        <v>0</v>
      </c>
      <c r="G14" s="9">
        <v>4810.5519999999997</v>
      </c>
      <c r="H14" s="9">
        <v>7429.39</v>
      </c>
      <c r="I14" s="9">
        <v>297.358</v>
      </c>
      <c r="J14" s="9">
        <v>185.65700000000001</v>
      </c>
      <c r="K14" s="9">
        <v>24334.027999999998</v>
      </c>
      <c r="M14" s="7">
        <f t="shared" si="0"/>
        <v>0.42718369519423582</v>
      </c>
      <c r="N14" s="7">
        <f t="shared" si="1"/>
        <v>0</v>
      </c>
      <c r="O14" s="7">
        <f t="shared" si="2"/>
        <v>0</v>
      </c>
      <c r="P14" s="7">
        <f t="shared" si="3"/>
        <v>47.288184266082055</v>
      </c>
      <c r="Q14" s="7">
        <f t="shared" si="4"/>
        <v>0</v>
      </c>
      <c r="R14" s="7">
        <f t="shared" si="5"/>
        <v>19.768827421419914</v>
      </c>
      <c r="S14" s="7">
        <f t="shared" si="6"/>
        <v>30.530868132476879</v>
      </c>
      <c r="T14" s="7">
        <f t="shared" si="7"/>
        <v>1.221984292941555</v>
      </c>
      <c r="U14" s="7">
        <f t="shared" si="8"/>
        <v>0.76295219188537144</v>
      </c>
      <c r="V14" s="7">
        <f t="shared" si="9"/>
        <v>100</v>
      </c>
    </row>
    <row r="15" spans="1:22" x14ac:dyDescent="0.2">
      <c r="A15" s="5" t="s">
        <v>17</v>
      </c>
      <c r="B15" s="9">
        <v>0</v>
      </c>
      <c r="C15" s="9">
        <v>0</v>
      </c>
      <c r="D15" s="9">
        <v>0</v>
      </c>
      <c r="E15" s="9">
        <v>13736.571900000001</v>
      </c>
      <c r="F15" s="9">
        <v>1232.77</v>
      </c>
      <c r="G15" s="9">
        <v>2823.6720999999998</v>
      </c>
      <c r="H15" s="9">
        <v>443704</v>
      </c>
      <c r="I15" s="9">
        <v>17.902699999999999</v>
      </c>
      <c r="J15" s="9">
        <v>3450.86</v>
      </c>
      <c r="K15" s="9">
        <v>464965.77669999999</v>
      </c>
      <c r="M15" s="7">
        <f t="shared" si="0"/>
        <v>0</v>
      </c>
      <c r="N15" s="7">
        <f t="shared" si="1"/>
        <v>0</v>
      </c>
      <c r="O15" s="7">
        <f t="shared" si="2"/>
        <v>0</v>
      </c>
      <c r="P15" s="7">
        <f t="shared" si="3"/>
        <v>2.9543189172959194</v>
      </c>
      <c r="Q15" s="7">
        <f t="shared" si="4"/>
        <v>0.26513134122458093</v>
      </c>
      <c r="R15" s="7">
        <f t="shared" si="5"/>
        <v>0.60728600716389025</v>
      </c>
      <c r="S15" s="7">
        <f t="shared" si="6"/>
        <v>95.427238354852449</v>
      </c>
      <c r="T15" s="7">
        <f t="shared" si="7"/>
        <v>3.8503263889787267E-3</v>
      </c>
      <c r="U15" s="7">
        <f t="shared" si="8"/>
        <v>0.74217505307418041</v>
      </c>
      <c r="V15" s="7">
        <f t="shared" si="9"/>
        <v>100</v>
      </c>
    </row>
    <row r="16" spans="1:22" x14ac:dyDescent="0.2">
      <c r="A16" s="5" t="s">
        <v>18</v>
      </c>
      <c r="B16" s="9">
        <v>0</v>
      </c>
      <c r="C16" s="9">
        <v>0</v>
      </c>
      <c r="D16" s="9">
        <v>0</v>
      </c>
      <c r="E16" s="9">
        <v>2467.5922</v>
      </c>
      <c r="F16" s="9">
        <v>156.48283000000001</v>
      </c>
      <c r="G16" s="9">
        <v>1429.91</v>
      </c>
      <c r="H16" s="9">
        <v>20134.400000000001</v>
      </c>
      <c r="I16" s="9">
        <v>0</v>
      </c>
      <c r="J16" s="9">
        <v>156.542</v>
      </c>
      <c r="K16" s="9">
        <v>24344.927029999999</v>
      </c>
      <c r="M16" s="7">
        <f t="shared" si="0"/>
        <v>0</v>
      </c>
      <c r="N16" s="7">
        <f t="shared" si="1"/>
        <v>0</v>
      </c>
      <c r="O16" s="7">
        <f t="shared" si="2"/>
        <v>0</v>
      </c>
      <c r="P16" s="7">
        <f t="shared" si="3"/>
        <v>10.135960551285333</v>
      </c>
      <c r="Q16" s="7">
        <f t="shared" si="4"/>
        <v>0.64277387156333576</v>
      </c>
      <c r="R16" s="7">
        <f t="shared" si="5"/>
        <v>5.8735439964060561</v>
      </c>
      <c r="S16" s="7">
        <f t="shared" si="6"/>
        <v>82.704704660599688</v>
      </c>
      <c r="T16" s="7">
        <f t="shared" si="7"/>
        <v>0</v>
      </c>
      <c r="U16" s="7">
        <f t="shared" si="8"/>
        <v>0.6430169201456013</v>
      </c>
      <c r="V16" s="7">
        <f t="shared" si="9"/>
        <v>100</v>
      </c>
    </row>
    <row r="17" spans="1:22" x14ac:dyDescent="0.2">
      <c r="A17" s="5" t="s">
        <v>19</v>
      </c>
      <c r="B17" s="9">
        <v>6356.66</v>
      </c>
      <c r="C17" s="9">
        <v>0</v>
      </c>
      <c r="D17" s="9">
        <v>0</v>
      </c>
      <c r="E17" s="9">
        <v>801.005</v>
      </c>
      <c r="F17" s="9">
        <v>0</v>
      </c>
      <c r="G17" s="9">
        <v>16074.3</v>
      </c>
      <c r="H17" s="9">
        <v>427779</v>
      </c>
      <c r="I17" s="9">
        <v>0</v>
      </c>
      <c r="J17" s="9">
        <v>33888.5</v>
      </c>
      <c r="K17" s="9">
        <v>484899.46500000003</v>
      </c>
      <c r="M17" s="7">
        <f t="shared" si="0"/>
        <v>1.3109232859227837</v>
      </c>
      <c r="N17" s="7">
        <f t="shared" si="1"/>
        <v>0</v>
      </c>
      <c r="O17" s="7">
        <f t="shared" si="2"/>
        <v>0</v>
      </c>
      <c r="P17" s="7">
        <f t="shared" si="3"/>
        <v>0.16518991209858314</v>
      </c>
      <c r="Q17" s="7">
        <f t="shared" si="4"/>
        <v>0</v>
      </c>
      <c r="R17" s="7">
        <f t="shared" si="5"/>
        <v>3.3149758166881047</v>
      </c>
      <c r="S17" s="7">
        <f t="shared" si="6"/>
        <v>88.220142705251277</v>
      </c>
      <c r="T17" s="7">
        <f t="shared" si="7"/>
        <v>0</v>
      </c>
      <c r="U17" s="7">
        <f t="shared" si="8"/>
        <v>6.9887682800392437</v>
      </c>
      <c r="V17" s="7">
        <f t="shared" si="9"/>
        <v>100</v>
      </c>
    </row>
    <row r="18" spans="1:22" x14ac:dyDescent="0.2">
      <c r="A18" s="5" t="s">
        <v>20</v>
      </c>
      <c r="B18" s="9">
        <v>5.6534399999999998</v>
      </c>
      <c r="C18" s="9">
        <v>0</v>
      </c>
      <c r="D18" s="9">
        <v>0</v>
      </c>
      <c r="E18" s="9">
        <v>100.55540000000001</v>
      </c>
      <c r="F18" s="9">
        <v>0</v>
      </c>
      <c r="G18" s="9">
        <v>0</v>
      </c>
      <c r="H18" s="9">
        <v>17150.3</v>
      </c>
      <c r="I18" s="9">
        <v>0</v>
      </c>
      <c r="J18" s="9">
        <v>366.42899999999997</v>
      </c>
      <c r="K18" s="9">
        <v>17622.937839999999</v>
      </c>
      <c r="M18" s="7">
        <f t="shared" si="0"/>
        <v>3.2080008743876953E-2</v>
      </c>
      <c r="N18" s="7">
        <f t="shared" si="1"/>
        <v>0</v>
      </c>
      <c r="O18" s="7">
        <f t="shared" si="2"/>
        <v>0</v>
      </c>
      <c r="P18" s="7">
        <f t="shared" si="3"/>
        <v>0.57059385281245489</v>
      </c>
      <c r="Q18" s="7">
        <f t="shared" si="4"/>
        <v>0</v>
      </c>
      <c r="R18" s="7">
        <f t="shared" si="5"/>
        <v>0</v>
      </c>
      <c r="S18" s="7">
        <f t="shared" si="6"/>
        <v>97.318053072131818</v>
      </c>
      <c r="T18" s="7">
        <f t="shared" si="7"/>
        <v>0</v>
      </c>
      <c r="U18" s="7">
        <f t="shared" si="8"/>
        <v>2.0792730663118539</v>
      </c>
      <c r="V18" s="7">
        <f t="shared" si="9"/>
        <v>100</v>
      </c>
    </row>
    <row r="19" spans="1:22" x14ac:dyDescent="0.2">
      <c r="A19" s="5" t="s">
        <v>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7043.35</v>
      </c>
      <c r="H19" s="9">
        <v>3584.79</v>
      </c>
      <c r="I19" s="9">
        <v>4537.37</v>
      </c>
      <c r="J19" s="9">
        <v>32619.5</v>
      </c>
      <c r="K19" s="9">
        <v>47785.01</v>
      </c>
      <c r="M19" s="7">
        <f t="shared" si="0"/>
        <v>0</v>
      </c>
      <c r="N19" s="7">
        <f t="shared" si="1"/>
        <v>0</v>
      </c>
      <c r="O19" s="7">
        <f t="shared" si="2"/>
        <v>0</v>
      </c>
      <c r="P19" s="7">
        <f t="shared" si="3"/>
        <v>0</v>
      </c>
      <c r="Q19" s="7">
        <f t="shared" si="4"/>
        <v>0</v>
      </c>
      <c r="R19" s="7">
        <f t="shared" si="5"/>
        <v>14.739664175020575</v>
      </c>
      <c r="S19" s="7">
        <f t="shared" si="6"/>
        <v>7.501913256897927</v>
      </c>
      <c r="T19" s="7">
        <f t="shared" si="7"/>
        <v>9.4953835941438545</v>
      </c>
      <c r="U19" s="7">
        <f t="shared" si="8"/>
        <v>68.26303897393764</v>
      </c>
      <c r="V19" s="7">
        <f t="shared" si="9"/>
        <v>100</v>
      </c>
    </row>
    <row r="20" spans="1:22" x14ac:dyDescent="0.2">
      <c r="A20" s="5" t="s">
        <v>22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9539.64</v>
      </c>
      <c r="H20" s="9">
        <v>15249.9</v>
      </c>
      <c r="I20" s="9">
        <v>0</v>
      </c>
      <c r="J20" s="9">
        <v>32067.5</v>
      </c>
      <c r="K20" s="9">
        <v>56857.04</v>
      </c>
      <c r="M20" s="7">
        <f t="shared" si="0"/>
        <v>0</v>
      </c>
      <c r="N20" s="7">
        <f t="shared" si="1"/>
        <v>0</v>
      </c>
      <c r="O20" s="7">
        <f t="shared" si="2"/>
        <v>0</v>
      </c>
      <c r="P20" s="7">
        <f t="shared" si="3"/>
        <v>0</v>
      </c>
      <c r="Q20" s="7">
        <f t="shared" si="4"/>
        <v>0</v>
      </c>
      <c r="R20" s="7">
        <f t="shared" si="5"/>
        <v>16.77829165922109</v>
      </c>
      <c r="S20" s="7">
        <f t="shared" si="6"/>
        <v>26.821480682075606</v>
      </c>
      <c r="T20" s="7">
        <f t="shared" si="7"/>
        <v>0</v>
      </c>
      <c r="U20" s="7">
        <f t="shared" si="8"/>
        <v>56.400227658703308</v>
      </c>
      <c r="V20" s="7">
        <f t="shared" si="9"/>
        <v>100</v>
      </c>
    </row>
    <row r="21" spans="1:22" x14ac:dyDescent="0.2">
      <c r="A21" s="5" t="s">
        <v>23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1196.81</v>
      </c>
      <c r="H21" s="9">
        <v>24322.7</v>
      </c>
      <c r="I21" s="9">
        <v>0</v>
      </c>
      <c r="J21" s="9">
        <v>8406.68</v>
      </c>
      <c r="K21" s="9">
        <v>33926.19</v>
      </c>
      <c r="M21" s="7">
        <f t="shared" si="0"/>
        <v>0</v>
      </c>
      <c r="N21" s="7">
        <f t="shared" si="1"/>
        <v>0</v>
      </c>
      <c r="O21" s="7">
        <f t="shared" si="2"/>
        <v>0</v>
      </c>
      <c r="P21" s="7">
        <f t="shared" si="3"/>
        <v>0</v>
      </c>
      <c r="Q21" s="7">
        <f t="shared" si="4"/>
        <v>0</v>
      </c>
      <c r="R21" s="7">
        <f t="shared" si="5"/>
        <v>3.5276876065364249</v>
      </c>
      <c r="S21" s="7">
        <f t="shared" si="6"/>
        <v>71.692989987970947</v>
      </c>
      <c r="T21" s="7">
        <f t="shared" si="7"/>
        <v>0</v>
      </c>
      <c r="U21" s="7">
        <f t="shared" si="8"/>
        <v>24.779322405492628</v>
      </c>
      <c r="V21" s="7">
        <f t="shared" si="9"/>
        <v>100</v>
      </c>
    </row>
    <row r="22" spans="1:22" x14ac:dyDescent="0.2">
      <c r="A22" s="5" t="s">
        <v>24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1505.87</v>
      </c>
      <c r="H22" s="9">
        <v>5937.87</v>
      </c>
      <c r="I22" s="9">
        <v>0</v>
      </c>
      <c r="J22" s="9">
        <v>8047.78</v>
      </c>
      <c r="K22" s="9">
        <v>15491.52</v>
      </c>
      <c r="M22" s="7">
        <f t="shared" si="0"/>
        <v>0</v>
      </c>
      <c r="N22" s="7">
        <f t="shared" si="1"/>
        <v>0</v>
      </c>
      <c r="O22" s="7">
        <f t="shared" si="2"/>
        <v>0</v>
      </c>
      <c r="P22" s="7">
        <f t="shared" si="3"/>
        <v>0</v>
      </c>
      <c r="Q22" s="7">
        <f t="shared" si="4"/>
        <v>0</v>
      </c>
      <c r="R22" s="7">
        <f t="shared" si="5"/>
        <v>9.7206084360992335</v>
      </c>
      <c r="S22" s="7">
        <f t="shared" si="6"/>
        <v>38.329808824440725</v>
      </c>
      <c r="T22" s="7">
        <f t="shared" si="7"/>
        <v>0</v>
      </c>
      <c r="U22" s="7">
        <f t="shared" si="8"/>
        <v>51.949582739460034</v>
      </c>
      <c r="V22" s="7">
        <f t="shared" si="9"/>
        <v>100</v>
      </c>
    </row>
    <row r="23" spans="1:22" x14ac:dyDescent="0.2">
      <c r="A23" s="5" t="s">
        <v>25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7.4528800000000004</v>
      </c>
      <c r="H23" s="9">
        <v>5792.86</v>
      </c>
      <c r="I23" s="9">
        <v>0</v>
      </c>
      <c r="J23" s="9">
        <v>0</v>
      </c>
      <c r="K23" s="9">
        <v>5800.3128800000004</v>
      </c>
      <c r="M23" s="7">
        <f t="shared" si="0"/>
        <v>0</v>
      </c>
      <c r="N23" s="7">
        <f t="shared" si="1"/>
        <v>0</v>
      </c>
      <c r="O23" s="7">
        <f t="shared" si="2"/>
        <v>0</v>
      </c>
      <c r="P23" s="7">
        <f t="shared" si="3"/>
        <v>0</v>
      </c>
      <c r="Q23" s="7">
        <f t="shared" si="4"/>
        <v>0</v>
      </c>
      <c r="R23" s="7">
        <f t="shared" si="5"/>
        <v>0.12849099960966243</v>
      </c>
      <c r="S23" s="7">
        <f t="shared" si="6"/>
        <v>99.871509000390319</v>
      </c>
      <c r="T23" s="7">
        <f t="shared" si="7"/>
        <v>0</v>
      </c>
      <c r="U23" s="7">
        <f t="shared" si="8"/>
        <v>0</v>
      </c>
      <c r="V23" s="7">
        <f t="shared" si="9"/>
        <v>100</v>
      </c>
    </row>
    <row r="24" spans="1:22" x14ac:dyDescent="0.2">
      <c r="A24" s="5" t="s">
        <v>26</v>
      </c>
      <c r="B24" s="9">
        <v>0</v>
      </c>
      <c r="C24" s="9">
        <v>0</v>
      </c>
      <c r="D24" s="9">
        <v>0</v>
      </c>
      <c r="E24" s="9">
        <v>3325.4358999999999</v>
      </c>
      <c r="F24" s="9">
        <v>490.9101</v>
      </c>
      <c r="G24" s="9">
        <v>15570.39</v>
      </c>
      <c r="H24" s="9">
        <v>1270660</v>
      </c>
      <c r="I24" s="9">
        <v>-337.524</v>
      </c>
      <c r="J24" s="9">
        <v>104792</v>
      </c>
      <c r="K24" s="9">
        <v>1394501.2120000001</v>
      </c>
      <c r="M24" s="7">
        <f t="shared" si="0"/>
        <v>0</v>
      </c>
      <c r="N24" s="7">
        <f t="shared" si="1"/>
        <v>0</v>
      </c>
      <c r="O24" s="7">
        <f t="shared" si="2"/>
        <v>0</v>
      </c>
      <c r="P24" s="7">
        <f t="shared" si="3"/>
        <v>0.2384677669251104</v>
      </c>
      <c r="Q24" s="7">
        <f t="shared" si="4"/>
        <v>3.5203275248211111E-2</v>
      </c>
      <c r="R24" s="7">
        <f t="shared" si="5"/>
        <v>1.1165562185255382</v>
      </c>
      <c r="S24" s="7">
        <f t="shared" si="6"/>
        <v>91.119318439143811</v>
      </c>
      <c r="T24" s="7">
        <f t="shared" si="7"/>
        <v>-2.4203923029648824E-2</v>
      </c>
      <c r="U24" s="7">
        <f t="shared" si="8"/>
        <v>7.5146582231869719</v>
      </c>
      <c r="V24" s="7">
        <f t="shared" si="9"/>
        <v>100</v>
      </c>
    </row>
    <row r="25" spans="1:22" x14ac:dyDescent="0.2">
      <c r="A25" s="5" t="s">
        <v>27</v>
      </c>
      <c r="B25" s="9">
        <v>0</v>
      </c>
      <c r="C25" s="9">
        <v>0</v>
      </c>
      <c r="D25" s="9">
        <v>0</v>
      </c>
      <c r="E25" s="9">
        <v>1608.36</v>
      </c>
      <c r="F25" s="9">
        <v>0</v>
      </c>
      <c r="G25" s="9">
        <v>0</v>
      </c>
      <c r="H25" s="9">
        <v>173539</v>
      </c>
      <c r="I25" s="9">
        <v>0</v>
      </c>
      <c r="J25" s="9">
        <v>305664</v>
      </c>
      <c r="K25" s="9">
        <v>480811.36</v>
      </c>
      <c r="M25" s="7">
        <f t="shared" si="0"/>
        <v>0</v>
      </c>
      <c r="N25" s="7">
        <f t="shared" si="1"/>
        <v>0</v>
      </c>
      <c r="O25" s="7">
        <f t="shared" si="2"/>
        <v>0</v>
      </c>
      <c r="P25" s="7">
        <f t="shared" si="3"/>
        <v>0.3345095673280265</v>
      </c>
      <c r="Q25" s="7">
        <f t="shared" si="4"/>
        <v>0</v>
      </c>
      <c r="R25" s="7">
        <f t="shared" si="5"/>
        <v>0</v>
      </c>
      <c r="S25" s="7">
        <f t="shared" si="6"/>
        <v>36.092949218171547</v>
      </c>
      <c r="T25" s="7">
        <f t="shared" si="7"/>
        <v>0</v>
      </c>
      <c r="U25" s="7">
        <f t="shared" si="8"/>
        <v>63.572541214500419</v>
      </c>
      <c r="V25" s="7">
        <f t="shared" si="9"/>
        <v>100</v>
      </c>
    </row>
    <row r="26" spans="1:22" x14ac:dyDescent="0.2">
      <c r="A26" s="5" t="s">
        <v>28</v>
      </c>
      <c r="B26" s="9">
        <v>0</v>
      </c>
      <c r="C26" s="9">
        <v>0</v>
      </c>
      <c r="D26" s="9">
        <v>0</v>
      </c>
      <c r="E26" s="9">
        <v>20038.400000000001</v>
      </c>
      <c r="F26" s="9">
        <v>0</v>
      </c>
      <c r="G26" s="9">
        <v>0</v>
      </c>
      <c r="H26" s="9">
        <v>70828.2</v>
      </c>
      <c r="I26" s="9">
        <v>0</v>
      </c>
      <c r="J26" s="9">
        <v>15116.4</v>
      </c>
      <c r="K26" s="9">
        <v>105983</v>
      </c>
      <c r="M26" s="7">
        <f t="shared" si="0"/>
        <v>0</v>
      </c>
      <c r="N26" s="7">
        <f t="shared" si="1"/>
        <v>0</v>
      </c>
      <c r="O26" s="7">
        <f t="shared" si="2"/>
        <v>0</v>
      </c>
      <c r="P26" s="7">
        <f t="shared" si="3"/>
        <v>18.907183227498749</v>
      </c>
      <c r="Q26" s="7">
        <f t="shared" si="4"/>
        <v>0</v>
      </c>
      <c r="R26" s="7">
        <f t="shared" si="5"/>
        <v>0</v>
      </c>
      <c r="S26" s="7">
        <f t="shared" si="6"/>
        <v>66.829774586490288</v>
      </c>
      <c r="T26" s="7">
        <f t="shared" si="7"/>
        <v>0</v>
      </c>
      <c r="U26" s="7">
        <f t="shared" si="8"/>
        <v>14.263042186010964</v>
      </c>
      <c r="V26" s="7">
        <f t="shared" si="9"/>
        <v>100</v>
      </c>
    </row>
    <row r="27" spans="1:22" x14ac:dyDescent="0.2">
      <c r="A27" s="5" t="s">
        <v>29</v>
      </c>
      <c r="B27" s="9">
        <v>0</v>
      </c>
      <c r="C27" s="9">
        <v>0</v>
      </c>
      <c r="D27" s="9">
        <v>0</v>
      </c>
      <c r="E27" s="9">
        <v>447.20299999999997</v>
      </c>
      <c r="F27" s="9">
        <v>0</v>
      </c>
      <c r="G27" s="9">
        <v>33.600099999999998</v>
      </c>
      <c r="H27" s="9">
        <v>14430.9</v>
      </c>
      <c r="I27" s="9">
        <v>0</v>
      </c>
      <c r="J27" s="9">
        <v>4500.51</v>
      </c>
      <c r="K27" s="9">
        <v>19412.213100000001</v>
      </c>
      <c r="M27" s="7">
        <f t="shared" si="0"/>
        <v>0</v>
      </c>
      <c r="N27" s="7">
        <f t="shared" si="1"/>
        <v>0</v>
      </c>
      <c r="O27" s="7">
        <f t="shared" si="2"/>
        <v>0</v>
      </c>
      <c r="P27" s="7">
        <f t="shared" si="3"/>
        <v>2.3037198164695605</v>
      </c>
      <c r="Q27" s="7">
        <f t="shared" si="4"/>
        <v>0</v>
      </c>
      <c r="R27" s="7">
        <f t="shared" si="5"/>
        <v>0.17308742608023397</v>
      </c>
      <c r="S27" s="7">
        <f t="shared" si="6"/>
        <v>74.339282830147781</v>
      </c>
      <c r="T27" s="7">
        <f t="shared" si="7"/>
        <v>0</v>
      </c>
      <c r="U27" s="7">
        <f t="shared" si="8"/>
        <v>23.183909927302416</v>
      </c>
      <c r="V27" s="7">
        <f t="shared" si="9"/>
        <v>100</v>
      </c>
    </row>
    <row r="28" spans="1:22" x14ac:dyDescent="0.2">
      <c r="A28" s="5" t="s">
        <v>30</v>
      </c>
      <c r="B28" s="9">
        <v>295.10599999999999</v>
      </c>
      <c r="C28" s="9">
        <v>0</v>
      </c>
      <c r="D28" s="9">
        <v>0</v>
      </c>
      <c r="E28" s="9">
        <v>94210.753960999995</v>
      </c>
      <c r="F28" s="9">
        <v>4452.0734000000002</v>
      </c>
      <c r="G28" s="9">
        <v>39706.034</v>
      </c>
      <c r="H28" s="9">
        <v>716221</v>
      </c>
      <c r="I28" s="9">
        <v>-97.9636</v>
      </c>
      <c r="J28" s="9">
        <v>214361</v>
      </c>
      <c r="K28" s="9">
        <v>1069148.003761</v>
      </c>
      <c r="M28" s="7">
        <f t="shared" si="0"/>
        <v>2.760197830065525E-2</v>
      </c>
      <c r="N28" s="7">
        <f t="shared" si="1"/>
        <v>0</v>
      </c>
      <c r="O28" s="7">
        <f t="shared" si="2"/>
        <v>0</v>
      </c>
      <c r="P28" s="7">
        <f t="shared" si="3"/>
        <v>8.8117597965473173</v>
      </c>
      <c r="Q28" s="7">
        <f t="shared" si="4"/>
        <v>0.41641319857855968</v>
      </c>
      <c r="R28" s="7">
        <f t="shared" si="5"/>
        <v>3.7138014437967359</v>
      </c>
      <c r="S28" s="7">
        <f t="shared" si="6"/>
        <v>66.989883297776416</v>
      </c>
      <c r="T28" s="7">
        <f t="shared" si="7"/>
        <v>-9.1627725680063117E-3</v>
      </c>
      <c r="U28" s="7">
        <f t="shared" si="8"/>
        <v>20.049703057568333</v>
      </c>
      <c r="V28" s="7">
        <f t="shared" si="9"/>
        <v>100</v>
      </c>
    </row>
    <row r="29" spans="1:22" x14ac:dyDescent="0.2">
      <c r="A29" s="5" t="s">
        <v>31</v>
      </c>
      <c r="B29" s="9">
        <v>277.334</v>
      </c>
      <c r="C29" s="9">
        <v>0</v>
      </c>
      <c r="D29" s="9">
        <v>0</v>
      </c>
      <c r="E29" s="9">
        <v>7188.3220000000001</v>
      </c>
      <c r="F29" s="9">
        <v>0</v>
      </c>
      <c r="G29" s="9">
        <v>0</v>
      </c>
      <c r="H29" s="9">
        <v>16137.6</v>
      </c>
      <c r="I29" s="9">
        <v>210.858</v>
      </c>
      <c r="J29" s="9">
        <v>23143.9</v>
      </c>
      <c r="K29" s="9">
        <v>46958.014000000003</v>
      </c>
      <c r="M29" s="7">
        <f t="shared" si="0"/>
        <v>0.59059993465652105</v>
      </c>
      <c r="N29" s="7">
        <f t="shared" si="1"/>
        <v>0</v>
      </c>
      <c r="O29" s="7">
        <f t="shared" si="2"/>
        <v>0</v>
      </c>
      <c r="P29" s="7">
        <f t="shared" si="3"/>
        <v>15.307977036677913</v>
      </c>
      <c r="Q29" s="7">
        <f t="shared" si="4"/>
        <v>0</v>
      </c>
      <c r="R29" s="7">
        <f t="shared" si="5"/>
        <v>0</v>
      </c>
      <c r="S29" s="7">
        <f t="shared" si="6"/>
        <v>34.36601897175634</v>
      </c>
      <c r="T29" s="7">
        <f t="shared" si="7"/>
        <v>0.44903517427291534</v>
      </c>
      <c r="U29" s="7">
        <f t="shared" si="8"/>
        <v>49.286368882636303</v>
      </c>
      <c r="V29" s="7">
        <f t="shared" si="9"/>
        <v>100</v>
      </c>
    </row>
    <row r="30" spans="1:22" x14ac:dyDescent="0.2">
      <c r="A30" s="5" t="s">
        <v>32</v>
      </c>
      <c r="B30" s="9">
        <v>4624.37</v>
      </c>
      <c r="C30" s="9">
        <v>0</v>
      </c>
      <c r="D30" s="9">
        <v>0</v>
      </c>
      <c r="E30" s="9">
        <v>5236.41</v>
      </c>
      <c r="F30" s="9">
        <v>0</v>
      </c>
      <c r="G30" s="9">
        <v>1370.43</v>
      </c>
      <c r="H30" s="9">
        <v>134.66300000000001</v>
      </c>
      <c r="I30" s="9">
        <v>0</v>
      </c>
      <c r="J30" s="9">
        <v>202.80799999999999</v>
      </c>
      <c r="K30" s="9">
        <v>11568.681</v>
      </c>
      <c r="M30" s="7">
        <f t="shared" si="0"/>
        <v>39.973182768199763</v>
      </c>
      <c r="N30" s="7">
        <f t="shared" si="1"/>
        <v>0</v>
      </c>
      <c r="O30" s="7">
        <f t="shared" si="2"/>
        <v>0</v>
      </c>
      <c r="P30" s="7">
        <f t="shared" si="3"/>
        <v>45.263673533741652</v>
      </c>
      <c r="Q30" s="7">
        <f t="shared" si="4"/>
        <v>0</v>
      </c>
      <c r="R30" s="7">
        <f t="shared" si="5"/>
        <v>11.846034997421054</v>
      </c>
      <c r="S30" s="7">
        <f t="shared" si="6"/>
        <v>1.1640307136137646</v>
      </c>
      <c r="T30" s="7">
        <f t="shared" si="7"/>
        <v>0</v>
      </c>
      <c r="U30" s="7">
        <f t="shared" si="8"/>
        <v>1.7530779870237583</v>
      </c>
      <c r="V30" s="7">
        <f t="shared" si="9"/>
        <v>100</v>
      </c>
    </row>
    <row r="31" spans="1:22" x14ac:dyDescent="0.2">
      <c r="A31" s="5" t="s">
        <v>33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100</v>
      </c>
    </row>
    <row r="32" spans="1:22" x14ac:dyDescent="0.2">
      <c r="A32" s="5" t="s">
        <v>34</v>
      </c>
      <c r="B32" s="9">
        <v>548.70100000000002</v>
      </c>
      <c r="C32" s="9">
        <v>32401.485000000001</v>
      </c>
      <c r="D32" s="9">
        <v>0</v>
      </c>
      <c r="E32" s="9">
        <v>387840.18320000003</v>
      </c>
      <c r="F32" s="9">
        <v>0</v>
      </c>
      <c r="G32" s="9">
        <v>595.45699999999999</v>
      </c>
      <c r="H32" s="9">
        <v>12811.2</v>
      </c>
      <c r="I32" s="9">
        <v>-423.4</v>
      </c>
      <c r="J32" s="9">
        <v>520.39400000000001</v>
      </c>
      <c r="K32" s="9">
        <v>434294.02020000003</v>
      </c>
      <c r="M32" s="7">
        <f t="shared" ref="M32:M44" si="10">B32/$K32*100</f>
        <v>0.12634320862795062</v>
      </c>
      <c r="N32" s="7">
        <f t="shared" ref="N32:N44" si="11">C32/$K32*100</f>
        <v>7.4607255667666221</v>
      </c>
      <c r="O32" s="7">
        <f t="shared" ref="O32:O44" si="12">D32/$K32*100</f>
        <v>0</v>
      </c>
      <c r="P32" s="7">
        <f t="shared" ref="P32:P44" si="13">E32/$K32*100</f>
        <v>89.303597369678911</v>
      </c>
      <c r="Q32" s="7">
        <f t="shared" ref="Q32:Q44" si="14">F32/$K32*100</f>
        <v>0</v>
      </c>
      <c r="R32" s="7">
        <f t="shared" ref="R32:R44" si="15">G32/$K32*100</f>
        <v>0.13710918693418381</v>
      </c>
      <c r="S32" s="7">
        <f t="shared" ref="S32:S44" si="16">H32/$K32*100</f>
        <v>2.9498909503981241</v>
      </c>
      <c r="T32" s="7">
        <f t="shared" ref="T32:T44" si="17">I32/$K32*100</f>
        <v>-9.7491556481716438E-2</v>
      </c>
      <c r="U32" s="7">
        <f t="shared" ref="U32:U44" si="18">J32/$K32*100</f>
        <v>0.11982527407592429</v>
      </c>
      <c r="V32" s="7">
        <f t="shared" ref="V32:V44" si="19">K32/$K32*100</f>
        <v>100</v>
      </c>
    </row>
    <row r="33" spans="1:22" x14ac:dyDescent="0.2">
      <c r="A33" s="5" t="s">
        <v>35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102092</v>
      </c>
      <c r="I33" s="9">
        <v>-92592.9</v>
      </c>
      <c r="J33" s="9">
        <v>1270.96</v>
      </c>
      <c r="K33" s="9">
        <v>10770.06</v>
      </c>
      <c r="M33" s="7">
        <f t="shared" si="10"/>
        <v>0</v>
      </c>
      <c r="N33" s="7">
        <f t="shared" si="11"/>
        <v>0</v>
      </c>
      <c r="O33" s="7">
        <f t="shared" si="12"/>
        <v>0</v>
      </c>
      <c r="P33" s="7">
        <f t="shared" si="13"/>
        <v>0</v>
      </c>
      <c r="Q33" s="7">
        <f t="shared" si="14"/>
        <v>0</v>
      </c>
      <c r="R33" s="7">
        <f t="shared" si="15"/>
        <v>0</v>
      </c>
      <c r="S33" s="7">
        <f t="shared" si="16"/>
        <v>947.92415269738513</v>
      </c>
      <c r="T33" s="7">
        <f t="shared" si="17"/>
        <v>-859.72501545952389</v>
      </c>
      <c r="U33" s="7">
        <f t="shared" si="18"/>
        <v>11.800862762138745</v>
      </c>
      <c r="V33" s="7">
        <f t="shared" si="19"/>
        <v>100</v>
      </c>
    </row>
    <row r="34" spans="1:22" x14ac:dyDescent="0.2">
      <c r="A34" s="5" t="s">
        <v>36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1794.97</v>
      </c>
      <c r="I34" s="9">
        <v>0</v>
      </c>
      <c r="J34" s="9">
        <v>78.704999999999998</v>
      </c>
      <c r="K34" s="9">
        <v>1873.675</v>
      </c>
      <c r="M34" s="7">
        <f t="shared" si="10"/>
        <v>0</v>
      </c>
      <c r="N34" s="7">
        <f t="shared" si="11"/>
        <v>0</v>
      </c>
      <c r="O34" s="7">
        <f t="shared" si="12"/>
        <v>0</v>
      </c>
      <c r="P34" s="7">
        <f t="shared" si="13"/>
        <v>0</v>
      </c>
      <c r="Q34" s="7">
        <f t="shared" si="14"/>
        <v>0</v>
      </c>
      <c r="R34" s="7">
        <f t="shared" si="15"/>
        <v>0</v>
      </c>
      <c r="S34" s="7">
        <f t="shared" si="16"/>
        <v>95.799431598329491</v>
      </c>
      <c r="T34" s="7">
        <f t="shared" si="17"/>
        <v>0</v>
      </c>
      <c r="U34" s="7">
        <f t="shared" si="18"/>
        <v>4.2005684016705143</v>
      </c>
      <c r="V34" s="7">
        <f t="shared" si="19"/>
        <v>100</v>
      </c>
    </row>
    <row r="35" spans="1:22" x14ac:dyDescent="0.2">
      <c r="A35" s="5" t="s">
        <v>37</v>
      </c>
      <c r="B35" s="9">
        <v>28103.16</v>
      </c>
      <c r="C35" s="9">
        <v>0</v>
      </c>
      <c r="D35" s="9">
        <v>0</v>
      </c>
      <c r="E35" s="9">
        <v>86.803899999999999</v>
      </c>
      <c r="F35" s="9">
        <v>334.68335500000001</v>
      </c>
      <c r="G35" s="9">
        <v>95.705299999999994</v>
      </c>
      <c r="H35" s="9">
        <v>4252.32</v>
      </c>
      <c r="I35" s="9">
        <v>12.198499999999999</v>
      </c>
      <c r="J35" s="9">
        <v>42043.1</v>
      </c>
      <c r="K35" s="9">
        <v>74927.971055000002</v>
      </c>
      <c r="M35" s="7">
        <f t="shared" si="10"/>
        <v>37.506901100219572</v>
      </c>
      <c r="N35" s="7">
        <f t="shared" si="11"/>
        <v>0</v>
      </c>
      <c r="O35" s="7">
        <f t="shared" si="12"/>
        <v>0</v>
      </c>
      <c r="P35" s="7">
        <f t="shared" si="13"/>
        <v>0.11584979384572233</v>
      </c>
      <c r="Q35" s="7">
        <f t="shared" si="14"/>
        <v>0.44667345223365196</v>
      </c>
      <c r="R35" s="7">
        <f t="shared" si="15"/>
        <v>0.12772973650887817</v>
      </c>
      <c r="S35" s="7">
        <f t="shared" si="16"/>
        <v>5.6752103922294035</v>
      </c>
      <c r="T35" s="7">
        <f t="shared" si="17"/>
        <v>1.6280302039736048E-2</v>
      </c>
      <c r="U35" s="7">
        <f t="shared" si="18"/>
        <v>56.111355222923031</v>
      </c>
      <c r="V35" s="7">
        <f t="shared" si="19"/>
        <v>100</v>
      </c>
    </row>
    <row r="36" spans="1:22" x14ac:dyDescent="0.2">
      <c r="A36" s="5" t="s">
        <v>38</v>
      </c>
      <c r="B36" s="9">
        <v>0</v>
      </c>
      <c r="C36" s="9">
        <v>0</v>
      </c>
      <c r="D36" s="9">
        <v>0</v>
      </c>
      <c r="E36" s="9">
        <v>129.19300000000001</v>
      </c>
      <c r="F36" s="9">
        <v>0</v>
      </c>
      <c r="G36" s="9">
        <v>0</v>
      </c>
      <c r="H36" s="9">
        <v>0</v>
      </c>
      <c r="I36" s="9">
        <v>392.3</v>
      </c>
      <c r="J36" s="9">
        <v>147.85300000000001</v>
      </c>
      <c r="K36" s="9">
        <v>669.346</v>
      </c>
      <c r="M36" s="7">
        <f t="shared" si="10"/>
        <v>0</v>
      </c>
      <c r="N36" s="7">
        <f t="shared" si="11"/>
        <v>0</v>
      </c>
      <c r="O36" s="7">
        <f t="shared" si="12"/>
        <v>0</v>
      </c>
      <c r="P36" s="7">
        <f t="shared" si="13"/>
        <v>19.301377762771423</v>
      </c>
      <c r="Q36" s="7">
        <f t="shared" si="14"/>
        <v>0</v>
      </c>
      <c r="R36" s="7">
        <f t="shared" si="15"/>
        <v>0</v>
      </c>
      <c r="S36" s="7">
        <f t="shared" si="16"/>
        <v>0</v>
      </c>
      <c r="T36" s="7">
        <f t="shared" si="17"/>
        <v>58.609448625972213</v>
      </c>
      <c r="U36" s="7">
        <f t="shared" si="18"/>
        <v>22.089173611256363</v>
      </c>
      <c r="V36" s="7">
        <f t="shared" si="19"/>
        <v>100</v>
      </c>
    </row>
    <row r="37" spans="1:22" x14ac:dyDescent="0.2">
      <c r="A37" s="5" t="s">
        <v>39</v>
      </c>
      <c r="B37" s="9">
        <v>0</v>
      </c>
      <c r="C37" s="9">
        <v>0</v>
      </c>
      <c r="D37" s="9">
        <v>0</v>
      </c>
      <c r="E37" s="9">
        <v>10702.5</v>
      </c>
      <c r="F37" s="9">
        <v>0</v>
      </c>
      <c r="G37" s="9">
        <v>0</v>
      </c>
      <c r="H37" s="9">
        <v>395.57299999999998</v>
      </c>
      <c r="I37" s="9">
        <v>218.18100000000001</v>
      </c>
      <c r="J37" s="9">
        <v>32.073999999999998</v>
      </c>
      <c r="K37" s="9">
        <v>11348.328</v>
      </c>
      <c r="M37" s="7">
        <f t="shared" si="10"/>
        <v>0</v>
      </c>
      <c r="N37" s="7">
        <f t="shared" si="11"/>
        <v>0</v>
      </c>
      <c r="O37" s="7">
        <f t="shared" si="12"/>
        <v>0</v>
      </c>
      <c r="P37" s="7">
        <f t="shared" si="13"/>
        <v>94.309047112490944</v>
      </c>
      <c r="Q37" s="7">
        <f t="shared" si="14"/>
        <v>0</v>
      </c>
      <c r="R37" s="7">
        <f t="shared" si="15"/>
        <v>0</v>
      </c>
      <c r="S37" s="7">
        <f t="shared" si="16"/>
        <v>3.4857381633664448</v>
      </c>
      <c r="T37" s="7">
        <f t="shared" si="17"/>
        <v>1.9225827804765603</v>
      </c>
      <c r="U37" s="7">
        <f t="shared" si="18"/>
        <v>0.28263194366606248</v>
      </c>
      <c r="V37" s="7">
        <f t="shared" si="19"/>
        <v>100</v>
      </c>
    </row>
    <row r="38" spans="1:22" x14ac:dyDescent="0.2">
      <c r="A38" s="5" t="s">
        <v>40</v>
      </c>
      <c r="B38" s="9">
        <v>0</v>
      </c>
      <c r="C38" s="9">
        <v>0</v>
      </c>
      <c r="D38" s="9">
        <v>0</v>
      </c>
      <c r="E38" s="9">
        <v>74.607399999999998</v>
      </c>
      <c r="F38" s="9">
        <v>180.06700000000001</v>
      </c>
      <c r="G38" s="9">
        <v>0</v>
      </c>
      <c r="H38" s="9">
        <v>1174.0999999999999</v>
      </c>
      <c r="I38" s="9">
        <v>-5.1600799999999998</v>
      </c>
      <c r="J38" s="9">
        <v>37.877000000000002</v>
      </c>
      <c r="K38" s="9">
        <v>1461.4913200000001</v>
      </c>
      <c r="M38" s="7">
        <f t="shared" si="10"/>
        <v>0</v>
      </c>
      <c r="N38" s="7">
        <f t="shared" si="11"/>
        <v>0</v>
      </c>
      <c r="O38" s="7">
        <f t="shared" si="12"/>
        <v>0</v>
      </c>
      <c r="P38" s="7">
        <f t="shared" si="13"/>
        <v>5.1048814987146143</v>
      </c>
      <c r="Q38" s="7">
        <f t="shared" si="14"/>
        <v>12.320771087439644</v>
      </c>
      <c r="R38" s="7">
        <f t="shared" si="15"/>
        <v>0</v>
      </c>
      <c r="S38" s="7">
        <f t="shared" si="16"/>
        <v>80.335749103183161</v>
      </c>
      <c r="T38" s="7">
        <f t="shared" si="17"/>
        <v>-0.35306949342675531</v>
      </c>
      <c r="U38" s="7">
        <f t="shared" si="18"/>
        <v>2.5916678040893188</v>
      </c>
      <c r="V38" s="7">
        <f t="shared" si="19"/>
        <v>100</v>
      </c>
    </row>
    <row r="39" spans="1:22" x14ac:dyDescent="0.2">
      <c r="A39" s="5" t="s">
        <v>41</v>
      </c>
      <c r="B39" s="9">
        <v>0</v>
      </c>
      <c r="C39" s="9">
        <v>0</v>
      </c>
      <c r="D39" s="9">
        <v>0</v>
      </c>
      <c r="E39" s="9">
        <v>1276.2408524</v>
      </c>
      <c r="F39" s="9">
        <v>572.45011999999997</v>
      </c>
      <c r="G39" s="9">
        <v>130.91200000000001</v>
      </c>
      <c r="H39" s="9">
        <v>4183.76</v>
      </c>
      <c r="I39" s="9">
        <v>159.25399999999999</v>
      </c>
      <c r="J39" s="9">
        <v>1404.18</v>
      </c>
      <c r="K39" s="9">
        <v>7726.7969724000004</v>
      </c>
      <c r="M39" s="7">
        <f t="shared" si="10"/>
        <v>0</v>
      </c>
      <c r="N39" s="7">
        <f t="shared" si="11"/>
        <v>0</v>
      </c>
      <c r="O39" s="7">
        <f t="shared" si="12"/>
        <v>0</v>
      </c>
      <c r="P39" s="7">
        <f t="shared" si="13"/>
        <v>16.517075017742961</v>
      </c>
      <c r="Q39" s="7">
        <f t="shared" si="14"/>
        <v>7.4086341603743815</v>
      </c>
      <c r="R39" s="7">
        <f t="shared" si="15"/>
        <v>1.6942596067635225</v>
      </c>
      <c r="S39" s="7">
        <f t="shared" si="16"/>
        <v>54.146110153331662</v>
      </c>
      <c r="T39" s="7">
        <f t="shared" si="17"/>
        <v>2.0610610136237928</v>
      </c>
      <c r="U39" s="7">
        <f t="shared" si="18"/>
        <v>18.172860048163674</v>
      </c>
      <c r="V39" s="7">
        <f t="shared" si="19"/>
        <v>100</v>
      </c>
    </row>
    <row r="40" spans="1:22" x14ac:dyDescent="0.2">
      <c r="A40" s="5" t="s">
        <v>42</v>
      </c>
      <c r="B40" s="9">
        <v>0</v>
      </c>
      <c r="C40" s="9">
        <v>0</v>
      </c>
      <c r="D40" s="9">
        <v>0</v>
      </c>
      <c r="E40" s="9">
        <v>0</v>
      </c>
      <c r="F40" s="9">
        <v>16452.599999999999</v>
      </c>
      <c r="G40" s="9">
        <v>0</v>
      </c>
      <c r="H40" s="9">
        <v>0</v>
      </c>
      <c r="I40" s="9">
        <v>0</v>
      </c>
      <c r="J40" s="9">
        <v>11989.4</v>
      </c>
      <c r="K40" s="9">
        <v>28442</v>
      </c>
      <c r="M40" s="7">
        <f t="shared" si="10"/>
        <v>0</v>
      </c>
      <c r="N40" s="7">
        <f t="shared" si="11"/>
        <v>0</v>
      </c>
      <c r="O40" s="7">
        <f t="shared" si="12"/>
        <v>0</v>
      </c>
      <c r="P40" s="7">
        <f t="shared" si="13"/>
        <v>0</v>
      </c>
      <c r="Q40" s="7">
        <f t="shared" si="14"/>
        <v>57.846143027916455</v>
      </c>
      <c r="R40" s="7">
        <f t="shared" si="15"/>
        <v>0</v>
      </c>
      <c r="S40" s="7">
        <f t="shared" si="16"/>
        <v>0</v>
      </c>
      <c r="T40" s="7">
        <f t="shared" si="17"/>
        <v>0</v>
      </c>
      <c r="U40" s="7">
        <f t="shared" si="18"/>
        <v>42.153856972083538</v>
      </c>
      <c r="V40" s="7">
        <f t="shared" si="19"/>
        <v>100</v>
      </c>
    </row>
    <row r="41" spans="1:22" x14ac:dyDescent="0.2">
      <c r="A41" s="5" t="s">
        <v>43</v>
      </c>
      <c r="B41" s="9">
        <v>961639</v>
      </c>
      <c r="C41" s="9">
        <v>0</v>
      </c>
      <c r="D41" s="9">
        <v>0</v>
      </c>
      <c r="E41" s="9">
        <v>19047100</v>
      </c>
      <c r="F41" s="9">
        <v>0</v>
      </c>
      <c r="G41" s="9">
        <v>23791</v>
      </c>
      <c r="H41" s="9">
        <v>56792.1</v>
      </c>
      <c r="I41" s="9">
        <v>-721013</v>
      </c>
      <c r="J41" s="9">
        <v>0</v>
      </c>
      <c r="K41" s="9">
        <v>19368309.100000001</v>
      </c>
      <c r="M41" s="7">
        <f t="shared" si="10"/>
        <v>4.9650126659740268</v>
      </c>
      <c r="N41" s="7">
        <f t="shared" si="11"/>
        <v>0</v>
      </c>
      <c r="O41" s="7">
        <f t="shared" si="12"/>
        <v>0</v>
      </c>
      <c r="P41" s="7">
        <f t="shared" si="13"/>
        <v>98.341573865113503</v>
      </c>
      <c r="Q41" s="7">
        <f t="shared" si="14"/>
        <v>0</v>
      </c>
      <c r="R41" s="7">
        <f t="shared" si="15"/>
        <v>0.12283467739576708</v>
      </c>
      <c r="S41" s="7">
        <f t="shared" si="16"/>
        <v>0.29322177639141456</v>
      </c>
      <c r="T41" s="7">
        <f t="shared" si="17"/>
        <v>-3.7226429848747093</v>
      </c>
      <c r="U41" s="7">
        <f t="shared" si="18"/>
        <v>0</v>
      </c>
      <c r="V41" s="7">
        <f t="shared" si="19"/>
        <v>100</v>
      </c>
    </row>
    <row r="42" spans="1:22" x14ac:dyDescent="0.2">
      <c r="A42" s="5" t="s">
        <v>44</v>
      </c>
      <c r="B42" s="9">
        <v>0</v>
      </c>
      <c r="C42" s="9">
        <v>0</v>
      </c>
      <c r="D42" s="9">
        <v>0</v>
      </c>
      <c r="E42" s="9">
        <v>0</v>
      </c>
      <c r="F42" s="9">
        <v>24531.455000000002</v>
      </c>
      <c r="G42" s="9">
        <v>0</v>
      </c>
      <c r="H42" s="9">
        <v>0</v>
      </c>
      <c r="I42" s="9">
        <v>11.0343</v>
      </c>
      <c r="J42" s="9">
        <v>0</v>
      </c>
      <c r="K42" s="9">
        <v>24542.489300000001</v>
      </c>
      <c r="M42" s="7">
        <f t="shared" si="10"/>
        <v>0</v>
      </c>
      <c r="N42" s="7">
        <f t="shared" si="11"/>
        <v>0</v>
      </c>
      <c r="O42" s="7">
        <f t="shared" si="12"/>
        <v>0</v>
      </c>
      <c r="P42" s="7">
        <f t="shared" si="13"/>
        <v>0</v>
      </c>
      <c r="Q42" s="7">
        <f t="shared" si="14"/>
        <v>99.955040012994928</v>
      </c>
      <c r="R42" s="7">
        <f t="shared" si="15"/>
        <v>0</v>
      </c>
      <c r="S42" s="7">
        <f t="shared" si="16"/>
        <v>0</v>
      </c>
      <c r="T42" s="7">
        <f t="shared" si="17"/>
        <v>4.4959987005067169E-2</v>
      </c>
      <c r="U42" s="7">
        <f t="shared" si="18"/>
        <v>0</v>
      </c>
      <c r="V42" s="7">
        <f t="shared" si="19"/>
        <v>100</v>
      </c>
    </row>
    <row r="43" spans="1:22" x14ac:dyDescent="0.2">
      <c r="A43" s="5" t="s">
        <v>45</v>
      </c>
      <c r="B43" s="9">
        <v>0</v>
      </c>
      <c r="C43" s="9">
        <v>0</v>
      </c>
      <c r="D43" s="9">
        <v>0</v>
      </c>
      <c r="E43" s="9">
        <v>6.53368E-2</v>
      </c>
      <c r="F43" s="9">
        <v>1463.489</v>
      </c>
      <c r="G43" s="9">
        <v>0</v>
      </c>
      <c r="H43" s="9">
        <v>5223.3500000000004</v>
      </c>
      <c r="I43" s="9">
        <v>2549.0100000000002</v>
      </c>
      <c r="J43" s="9">
        <v>9.3363199999999997E-14</v>
      </c>
      <c r="K43" s="9">
        <v>9235.9143368000005</v>
      </c>
      <c r="M43" s="7">
        <f t="shared" si="10"/>
        <v>0</v>
      </c>
      <c r="N43" s="7">
        <f t="shared" si="11"/>
        <v>0</v>
      </c>
      <c r="O43" s="7">
        <f t="shared" si="12"/>
        <v>0</v>
      </c>
      <c r="P43" s="7">
        <f t="shared" si="13"/>
        <v>7.0742102641282696E-4</v>
      </c>
      <c r="Q43" s="7">
        <f t="shared" si="14"/>
        <v>15.84563202550296</v>
      </c>
      <c r="R43" s="7">
        <f t="shared" si="15"/>
        <v>0</v>
      </c>
      <c r="S43" s="7">
        <f t="shared" si="16"/>
        <v>56.554768802779442</v>
      </c>
      <c r="T43" s="7">
        <f t="shared" si="17"/>
        <v>27.598891750691191</v>
      </c>
      <c r="U43" s="7">
        <f t="shared" si="18"/>
        <v>1.0108712207084834E-15</v>
      </c>
      <c r="V43" s="7">
        <f t="shared" si="19"/>
        <v>100</v>
      </c>
    </row>
    <row r="44" spans="1:22" x14ac:dyDescent="0.2">
      <c r="A44" s="3" t="s">
        <v>8</v>
      </c>
      <c r="B44" s="8">
        <f t="shared" ref="B44:K44" si="20">SUM(B7:B43)</f>
        <v>1033742.70044</v>
      </c>
      <c r="C44" s="8">
        <f t="shared" si="20"/>
        <v>47571.985000000001</v>
      </c>
      <c r="D44" s="8">
        <f t="shared" si="20"/>
        <v>0</v>
      </c>
      <c r="E44" s="8">
        <f t="shared" si="20"/>
        <v>20807414.065012001</v>
      </c>
      <c r="F44" s="8">
        <f t="shared" si="20"/>
        <v>49896.129605000002</v>
      </c>
      <c r="G44" s="8">
        <f t="shared" si="20"/>
        <v>133370.36037999997</v>
      </c>
      <c r="H44" s="8">
        <f t="shared" si="20"/>
        <v>7157132.784</v>
      </c>
      <c r="I44" s="8">
        <f t="shared" si="20"/>
        <v>-928324.99517999997</v>
      </c>
      <c r="J44" s="8">
        <f t="shared" si="20"/>
        <v>2478801.2149999994</v>
      </c>
      <c r="K44" s="8">
        <f t="shared" si="20"/>
        <v>30779604.244257003</v>
      </c>
      <c r="M44" s="7">
        <f t="shared" si="10"/>
        <v>3.3585314880482278</v>
      </c>
      <c r="N44" s="7">
        <f t="shared" si="11"/>
        <v>0.15455684427416314</v>
      </c>
      <c r="O44" s="7">
        <f t="shared" si="12"/>
        <v>0</v>
      </c>
      <c r="P44" s="7">
        <f t="shared" si="13"/>
        <v>67.601304746776719</v>
      </c>
      <c r="Q44" s="7">
        <f t="shared" si="14"/>
        <v>0.16210776853737438</v>
      </c>
      <c r="R44" s="7">
        <f t="shared" si="15"/>
        <v>0.43330758680851078</v>
      </c>
      <c r="S44" s="7">
        <f t="shared" si="16"/>
        <v>23.252842132742529</v>
      </c>
      <c r="T44" s="7">
        <f t="shared" si="17"/>
        <v>-3.0160394130253025</v>
      </c>
      <c r="U44" s="7">
        <f t="shared" si="18"/>
        <v>8.0533888458377589</v>
      </c>
      <c r="V44" s="7">
        <f t="shared" si="19"/>
        <v>100</v>
      </c>
    </row>
  </sheetData>
  <conditionalFormatting sqref="M7:U32">
    <cfRule type="colorScale" priority="2">
      <colorScale>
        <cfvo type="min"/>
        <cfvo type="max"/>
        <color rgb="FFFCFCFF"/>
        <color rgb="FFF8696B"/>
      </colorScale>
    </cfRule>
  </conditionalFormatting>
  <conditionalFormatting sqref="M33:U33">
    <cfRule type="colorScale" priority="3">
      <colorScale>
        <cfvo type="min"/>
        <cfvo type="max"/>
        <color rgb="FFFCFCFF"/>
        <color rgb="FFF8696B"/>
      </colorScale>
    </cfRule>
  </conditionalFormatting>
  <conditionalFormatting sqref="M34:U34">
    <cfRule type="colorScale" priority="4">
      <colorScale>
        <cfvo type="min"/>
        <cfvo type="max"/>
        <color rgb="FFFCFCFF"/>
        <color rgb="FFF8696B"/>
      </colorScale>
    </cfRule>
  </conditionalFormatting>
  <conditionalFormatting sqref="M35:U35">
    <cfRule type="colorScale" priority="5">
      <colorScale>
        <cfvo type="min"/>
        <cfvo type="max"/>
        <color rgb="FFFCFCFF"/>
        <color rgb="FFF8696B"/>
      </colorScale>
    </cfRule>
  </conditionalFormatting>
  <conditionalFormatting sqref="M36:U36">
    <cfRule type="colorScale" priority="6">
      <colorScale>
        <cfvo type="min"/>
        <cfvo type="max"/>
        <color rgb="FFFCFCFF"/>
        <color rgb="FFF8696B"/>
      </colorScale>
    </cfRule>
  </conditionalFormatting>
  <conditionalFormatting sqref="M37:U37">
    <cfRule type="colorScale" priority="7">
      <colorScale>
        <cfvo type="min"/>
        <cfvo type="max"/>
        <color rgb="FFFCFCFF"/>
        <color rgb="FFF8696B"/>
      </colorScale>
    </cfRule>
  </conditionalFormatting>
  <conditionalFormatting sqref="M38:U38">
    <cfRule type="colorScale" priority="8">
      <colorScale>
        <cfvo type="min"/>
        <cfvo type="max"/>
        <color rgb="FFFCFCFF"/>
        <color rgb="FFF8696B"/>
      </colorScale>
    </cfRule>
  </conditionalFormatting>
  <conditionalFormatting sqref="M39:U39">
    <cfRule type="colorScale" priority="9">
      <colorScale>
        <cfvo type="min"/>
        <cfvo type="max"/>
        <color rgb="FFFCFCFF"/>
        <color rgb="FFF8696B"/>
      </colorScale>
    </cfRule>
  </conditionalFormatting>
  <conditionalFormatting sqref="M40:U40">
    <cfRule type="colorScale" priority="10">
      <colorScale>
        <cfvo type="min"/>
        <cfvo type="max"/>
        <color rgb="FFFCFCFF"/>
        <color rgb="FFF8696B"/>
      </colorScale>
    </cfRule>
  </conditionalFormatting>
  <conditionalFormatting sqref="M41:U41">
    <cfRule type="colorScale" priority="11">
      <colorScale>
        <cfvo type="min"/>
        <cfvo type="max"/>
        <color rgb="FFFCFCFF"/>
        <color rgb="FFF8696B"/>
      </colorScale>
    </cfRule>
  </conditionalFormatting>
  <conditionalFormatting sqref="M42:U42">
    <cfRule type="colorScale" priority="12">
      <colorScale>
        <cfvo type="min"/>
        <cfvo type="max"/>
        <color rgb="FFFCFCFF"/>
        <color rgb="FFF8696B"/>
      </colorScale>
    </cfRule>
  </conditionalFormatting>
  <conditionalFormatting sqref="M43:U43">
    <cfRule type="colorScale" priority="13">
      <colorScale>
        <cfvo type="min"/>
        <cfvo type="max"/>
        <color rgb="FFFCFCFF"/>
        <color rgb="FFF8696B"/>
      </colorScale>
    </cfRule>
  </conditionalFormatting>
  <conditionalFormatting sqref="M44:U44">
    <cfRule type="colorScale" priority="14">
      <colorScale>
        <cfvo type="min"/>
        <cfvo type="max"/>
        <color rgb="FFFCFCFF"/>
        <color rgb="FFF8696B"/>
      </colorScale>
    </cfRule>
  </conditionalFormatting>
  <conditionalFormatting sqref="M45:U45">
    <cfRule type="colorScale" priority="15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75" zoomScaleNormal="75" zoomScalePageLayoutView="75" workbookViewId="0">
      <selection activeCell="E11" sqref="E11"/>
    </sheetView>
  </sheetViews>
  <sheetFormatPr baseColWidth="10" defaultColWidth="8.83203125" defaultRowHeight="16" x14ac:dyDescent="0.2"/>
  <cols>
    <col min="1" max="1" width="34.33203125" bestFit="1" customWidth="1"/>
    <col min="2" max="5" width="10.83203125" style="1" customWidth="1"/>
  </cols>
  <sheetData>
    <row r="1" spans="1:5" x14ac:dyDescent="0.2">
      <c r="A1" s="2" t="s">
        <v>58</v>
      </c>
      <c r="B1"/>
      <c r="C1"/>
      <c r="D1"/>
      <c r="E1"/>
    </row>
    <row r="2" spans="1:5" x14ac:dyDescent="0.2">
      <c r="A2" s="2" t="s">
        <v>59</v>
      </c>
      <c r="B2"/>
      <c r="C2"/>
      <c r="D2"/>
      <c r="E2"/>
    </row>
    <row r="3" spans="1:5" x14ac:dyDescent="0.2">
      <c r="A3" s="2" t="s">
        <v>60</v>
      </c>
      <c r="B3"/>
      <c r="C3"/>
      <c r="D3"/>
      <c r="E3"/>
    </row>
    <row r="4" spans="1:5" x14ac:dyDescent="0.2">
      <c r="A4" s="2" t="s">
        <v>3</v>
      </c>
      <c r="B4"/>
      <c r="C4"/>
      <c r="D4"/>
      <c r="E4"/>
    </row>
    <row r="5" spans="1:5" x14ac:dyDescent="0.2">
      <c r="A5" s="2" t="s">
        <v>4</v>
      </c>
      <c r="B5"/>
      <c r="C5"/>
      <c r="D5"/>
      <c r="E5"/>
    </row>
    <row r="6" spans="1:5" ht="40" x14ac:dyDescent="0.2">
      <c r="A6" s="3"/>
      <c r="B6" s="4" t="s">
        <v>5</v>
      </c>
      <c r="C6" s="4" t="s">
        <v>6</v>
      </c>
      <c r="D6" s="4" t="s">
        <v>7</v>
      </c>
      <c r="E6" s="4" t="s">
        <v>8</v>
      </c>
    </row>
    <row r="7" spans="1:5" x14ac:dyDescent="0.2">
      <c r="A7" s="5" t="s">
        <v>61</v>
      </c>
      <c r="B7" s="9">
        <v>20665</v>
      </c>
      <c r="C7" s="9">
        <v>34</v>
      </c>
      <c r="D7" s="9">
        <v>0</v>
      </c>
      <c r="E7" s="9">
        <v>20699</v>
      </c>
    </row>
    <row r="8" spans="1:5" x14ac:dyDescent="0.2">
      <c r="A8" s="5" t="s">
        <v>62</v>
      </c>
      <c r="B8" s="9">
        <v>23928</v>
      </c>
      <c r="C8" s="9">
        <v>0</v>
      </c>
      <c r="D8" s="9">
        <v>0</v>
      </c>
      <c r="E8" s="9">
        <v>23928</v>
      </c>
    </row>
    <row r="9" spans="1:5" x14ac:dyDescent="0.2">
      <c r="A9" s="5" t="s">
        <v>63</v>
      </c>
      <c r="B9" s="9">
        <v>16</v>
      </c>
      <c r="C9" s="9">
        <v>0</v>
      </c>
      <c r="D9" s="9">
        <v>0</v>
      </c>
      <c r="E9" s="9">
        <v>16</v>
      </c>
    </row>
    <row r="10" spans="1:5" x14ac:dyDescent="0.2">
      <c r="A10" s="5" t="s">
        <v>64</v>
      </c>
      <c r="B10" s="9">
        <v>0</v>
      </c>
      <c r="C10" s="9">
        <v>0</v>
      </c>
      <c r="D10" s="9">
        <v>9891</v>
      </c>
      <c r="E10" s="9">
        <v>9891</v>
      </c>
    </row>
    <row r="11" spans="1:5" x14ac:dyDescent="0.2">
      <c r="A11" s="5" t="s">
        <v>65</v>
      </c>
      <c r="B11" s="9">
        <v>0</v>
      </c>
      <c r="C11" s="9">
        <v>729</v>
      </c>
      <c r="D11" s="9">
        <v>92</v>
      </c>
      <c r="E11" s="9">
        <v>821</v>
      </c>
    </row>
    <row r="12" spans="1:5" x14ac:dyDescent="0.2">
      <c r="A12" s="5" t="s">
        <v>66</v>
      </c>
      <c r="B12" s="9">
        <v>0</v>
      </c>
      <c r="C12" s="9">
        <v>11770</v>
      </c>
      <c r="D12" s="9">
        <v>12150</v>
      </c>
      <c r="E12" s="9">
        <v>23919</v>
      </c>
    </row>
    <row r="13" spans="1:5" x14ac:dyDescent="0.2">
      <c r="A13" s="3" t="s">
        <v>8</v>
      </c>
      <c r="B13" s="8">
        <f>SUM(B7:B12)</f>
        <v>44609</v>
      </c>
      <c r="C13" s="8">
        <f>SUM(C7:C12)</f>
        <v>12533</v>
      </c>
      <c r="D13" s="8">
        <f>SUM(D7:D12)</f>
        <v>22133</v>
      </c>
      <c r="E13" s="8">
        <f>SUM(E7:E12)</f>
        <v>79274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75" zoomScaleNormal="75" zoomScalePageLayoutView="75" workbookViewId="0">
      <selection activeCell="I20" sqref="I20"/>
    </sheetView>
  </sheetViews>
  <sheetFormatPr baseColWidth="10" defaultColWidth="8.83203125" defaultRowHeight="16" x14ac:dyDescent="0.2"/>
  <cols>
    <col min="1" max="1" width="34.33203125" bestFit="1" customWidth="1"/>
    <col min="2" max="9" width="10.83203125" customWidth="1"/>
  </cols>
  <sheetData>
    <row r="1" spans="1:9" x14ac:dyDescent="0.2">
      <c r="A1" s="2" t="s">
        <v>67</v>
      </c>
    </row>
    <row r="2" spans="1:9" x14ac:dyDescent="0.2">
      <c r="A2" s="2" t="s">
        <v>59</v>
      </c>
    </row>
    <row r="3" spans="1:9" x14ac:dyDescent="0.2">
      <c r="A3" s="2" t="s">
        <v>68</v>
      </c>
    </row>
    <row r="4" spans="1:9" x14ac:dyDescent="0.2">
      <c r="A4" s="2" t="s">
        <v>3</v>
      </c>
    </row>
    <row r="5" spans="1:9" x14ac:dyDescent="0.2">
      <c r="A5" s="2" t="s">
        <v>4</v>
      </c>
    </row>
    <row r="6" spans="1:9" ht="40" x14ac:dyDescent="0.2">
      <c r="A6" s="3"/>
      <c r="B6" s="4" t="s">
        <v>69</v>
      </c>
      <c r="C6" s="4" t="s">
        <v>52</v>
      </c>
      <c r="D6" s="4" t="s">
        <v>51</v>
      </c>
      <c r="E6" s="4" t="s">
        <v>53</v>
      </c>
      <c r="F6" s="4" t="s">
        <v>54</v>
      </c>
      <c r="G6" s="4" t="s">
        <v>55</v>
      </c>
      <c r="H6" s="4" t="s">
        <v>56</v>
      </c>
      <c r="I6" s="4" t="s">
        <v>8</v>
      </c>
    </row>
    <row r="7" spans="1:9" x14ac:dyDescent="0.2">
      <c r="A7" s="5" t="s">
        <v>61</v>
      </c>
      <c r="B7" s="9">
        <v>2</v>
      </c>
      <c r="C7" s="9">
        <v>0</v>
      </c>
      <c r="D7" s="9">
        <v>4102</v>
      </c>
      <c r="E7" s="9">
        <v>924</v>
      </c>
      <c r="F7" s="9">
        <v>14251</v>
      </c>
      <c r="G7" s="9">
        <v>62</v>
      </c>
      <c r="H7" s="9">
        <v>1359</v>
      </c>
      <c r="I7" s="9">
        <v>20699</v>
      </c>
    </row>
    <row r="8" spans="1:9" x14ac:dyDescent="0.2">
      <c r="A8" s="5" t="s">
        <v>62</v>
      </c>
      <c r="B8" s="9">
        <v>1108</v>
      </c>
      <c r="C8" s="9">
        <v>0</v>
      </c>
      <c r="D8" s="9">
        <v>1304</v>
      </c>
      <c r="E8" s="9">
        <v>1405</v>
      </c>
      <c r="F8" s="9">
        <v>3891</v>
      </c>
      <c r="G8" s="9">
        <v>5</v>
      </c>
      <c r="H8" s="9">
        <v>16215</v>
      </c>
      <c r="I8" s="9">
        <v>23928</v>
      </c>
    </row>
    <row r="9" spans="1:9" x14ac:dyDescent="0.2">
      <c r="A9" s="5" t="s">
        <v>63</v>
      </c>
      <c r="B9" s="9">
        <v>0</v>
      </c>
      <c r="C9" s="9">
        <v>0</v>
      </c>
      <c r="D9" s="9">
        <v>2</v>
      </c>
      <c r="E9" s="9">
        <v>3</v>
      </c>
      <c r="F9" s="9">
        <v>10</v>
      </c>
      <c r="G9" s="9">
        <v>1</v>
      </c>
      <c r="H9" s="9">
        <v>0</v>
      </c>
      <c r="I9" s="9">
        <v>16</v>
      </c>
    </row>
    <row r="10" spans="1:9" x14ac:dyDescent="0.2">
      <c r="A10" s="5" t="s">
        <v>64</v>
      </c>
      <c r="B10" s="9">
        <v>0</v>
      </c>
      <c r="C10" s="9">
        <v>0</v>
      </c>
      <c r="D10" s="9">
        <v>0</v>
      </c>
      <c r="E10" s="9">
        <v>192</v>
      </c>
      <c r="F10" s="9">
        <v>9332</v>
      </c>
      <c r="G10" s="9">
        <v>323</v>
      </c>
      <c r="H10" s="9">
        <v>44</v>
      </c>
      <c r="I10" s="9">
        <v>9891</v>
      </c>
    </row>
    <row r="11" spans="1:9" x14ac:dyDescent="0.2">
      <c r="A11" s="5" t="s">
        <v>65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821</v>
      </c>
      <c r="I11" s="9">
        <v>821</v>
      </c>
    </row>
    <row r="12" spans="1:9" x14ac:dyDescent="0.2">
      <c r="A12" s="5" t="s">
        <v>66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23919</v>
      </c>
      <c r="I12" s="9">
        <v>23919</v>
      </c>
    </row>
    <row r="13" spans="1:9" x14ac:dyDescent="0.2">
      <c r="A13" s="5" t="s">
        <v>8</v>
      </c>
      <c r="B13" s="9">
        <v>1110</v>
      </c>
      <c r="C13" s="9">
        <v>0</v>
      </c>
      <c r="D13" s="9">
        <v>5407</v>
      </c>
      <c r="E13" s="9">
        <v>2524</v>
      </c>
      <c r="F13" s="9">
        <v>27484</v>
      </c>
      <c r="G13" s="9">
        <v>391</v>
      </c>
      <c r="H13" s="9">
        <v>42358</v>
      </c>
      <c r="I13" s="9">
        <v>79274</v>
      </c>
    </row>
    <row r="14" spans="1:9" x14ac:dyDescent="0.2">
      <c r="A14" s="10" t="s">
        <v>8</v>
      </c>
      <c r="B14" s="8">
        <f t="shared" ref="B14:I14" si="0">SUM(B7:B12)</f>
        <v>1110</v>
      </c>
      <c r="C14" s="8">
        <f t="shared" si="0"/>
        <v>0</v>
      </c>
      <c r="D14" s="8">
        <f t="shared" si="0"/>
        <v>5408</v>
      </c>
      <c r="E14" s="8">
        <f t="shared" si="0"/>
        <v>2524</v>
      </c>
      <c r="F14" s="8">
        <f t="shared" si="0"/>
        <v>27484</v>
      </c>
      <c r="G14" s="8">
        <f t="shared" si="0"/>
        <v>391</v>
      </c>
      <c r="H14" s="8">
        <f t="shared" si="0"/>
        <v>42358</v>
      </c>
      <c r="I14" s="8">
        <f t="shared" si="0"/>
        <v>79274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75" zoomScaleNormal="75" zoomScalePageLayoutView="75" workbookViewId="0">
      <pane xSplit="1" ySplit="6" topLeftCell="B7" activePane="bottomRight" state="frozen"/>
      <selection pane="topRight" activeCell="E1" sqref="E1"/>
      <selection pane="bottomLeft" activeCell="A7" sqref="A7"/>
      <selection pane="bottomRight" activeCell="A53" sqref="A53"/>
    </sheetView>
  </sheetViews>
  <sheetFormatPr baseColWidth="10" defaultColWidth="8.83203125" defaultRowHeight="16" x14ac:dyDescent="0.2"/>
  <cols>
    <col min="1" max="1" width="36.6640625" bestFit="1" customWidth="1"/>
    <col min="2" max="5" width="8.83203125" style="1"/>
  </cols>
  <sheetData>
    <row r="1" spans="1:5" x14ac:dyDescent="0.2">
      <c r="A1" s="2" t="s">
        <v>70</v>
      </c>
      <c r="B1"/>
      <c r="C1"/>
      <c r="D1"/>
      <c r="E1"/>
    </row>
    <row r="2" spans="1:5" x14ac:dyDescent="0.2">
      <c r="A2" s="2" t="s">
        <v>59</v>
      </c>
      <c r="B2"/>
      <c r="C2"/>
      <c r="D2"/>
      <c r="E2"/>
    </row>
    <row r="3" spans="1:5" x14ac:dyDescent="0.2">
      <c r="A3" s="2" t="s">
        <v>71</v>
      </c>
      <c r="B3"/>
      <c r="C3"/>
      <c r="D3"/>
      <c r="E3"/>
    </row>
    <row r="4" spans="1:5" x14ac:dyDescent="0.2">
      <c r="A4" s="2" t="s">
        <v>3</v>
      </c>
      <c r="B4"/>
      <c r="C4"/>
      <c r="D4"/>
      <c r="E4"/>
    </row>
    <row r="5" spans="1:5" x14ac:dyDescent="0.2">
      <c r="A5" s="2" t="s">
        <v>4</v>
      </c>
      <c r="B5"/>
      <c r="C5"/>
      <c r="D5"/>
      <c r="E5"/>
    </row>
    <row r="6" spans="1:5" ht="40" x14ac:dyDescent="0.2">
      <c r="A6" s="3"/>
      <c r="B6" s="4" t="s">
        <v>5</v>
      </c>
      <c r="C6" s="4" t="s">
        <v>6</v>
      </c>
      <c r="D6" s="4" t="s">
        <v>7</v>
      </c>
      <c r="E6" s="4" t="s">
        <v>8</v>
      </c>
    </row>
    <row r="7" spans="1:5" x14ac:dyDescent="0.2">
      <c r="A7" s="5" t="s">
        <v>72</v>
      </c>
      <c r="B7" s="9">
        <v>0</v>
      </c>
      <c r="C7" s="9">
        <v>0</v>
      </c>
      <c r="D7" s="9">
        <v>35039.1</v>
      </c>
      <c r="E7" s="9">
        <v>35039.1</v>
      </c>
    </row>
    <row r="8" spans="1:5" x14ac:dyDescent="0.2">
      <c r="A8" s="5" t="s">
        <v>73</v>
      </c>
      <c r="B8" s="9">
        <v>0</v>
      </c>
      <c r="C8" s="9">
        <v>29374.420999999998</v>
      </c>
      <c r="D8" s="9">
        <v>23522.799999999999</v>
      </c>
      <c r="E8" s="9">
        <v>52897.220999999998</v>
      </c>
    </row>
    <row r="9" spans="1:5" x14ac:dyDescent="0.2">
      <c r="A9" s="5" t="s">
        <v>74</v>
      </c>
      <c r="B9" s="9">
        <v>0</v>
      </c>
      <c r="C9" s="9">
        <v>2852.75</v>
      </c>
      <c r="D9" s="9">
        <v>400.75400000000002</v>
      </c>
      <c r="E9" s="9">
        <v>3253.5039999999999</v>
      </c>
    </row>
    <row r="10" spans="1:5" x14ac:dyDescent="0.2">
      <c r="A10" s="5" t="s">
        <v>75</v>
      </c>
      <c r="B10" s="9">
        <v>0</v>
      </c>
      <c r="C10" s="9">
        <v>16331.35</v>
      </c>
      <c r="D10" s="9">
        <v>15260.3</v>
      </c>
      <c r="E10" s="9">
        <v>31591.65</v>
      </c>
    </row>
    <row r="11" spans="1:5" x14ac:dyDescent="0.2">
      <c r="A11" s="5" t="s">
        <v>76</v>
      </c>
      <c r="B11" s="9">
        <v>0</v>
      </c>
      <c r="C11" s="9">
        <v>44.933999999999997</v>
      </c>
      <c r="D11" s="9">
        <v>0</v>
      </c>
      <c r="E11" s="9">
        <v>44.933999999999997</v>
      </c>
    </row>
    <row r="12" spans="1:5" x14ac:dyDescent="0.2">
      <c r="A12" s="5" t="s">
        <v>77</v>
      </c>
      <c r="B12" s="9">
        <v>0</v>
      </c>
      <c r="C12" s="9">
        <v>61247.7</v>
      </c>
      <c r="D12" s="9">
        <v>125167</v>
      </c>
      <c r="E12" s="9">
        <v>186414.7</v>
      </c>
    </row>
    <row r="13" spans="1:5" x14ac:dyDescent="0.2">
      <c r="A13" s="5" t="s">
        <v>78</v>
      </c>
      <c r="B13" s="9">
        <v>0</v>
      </c>
      <c r="C13" s="9">
        <v>0</v>
      </c>
      <c r="D13" s="9">
        <v>0</v>
      </c>
      <c r="E13" s="9">
        <v>0</v>
      </c>
    </row>
    <row r="14" spans="1:5" x14ac:dyDescent="0.2">
      <c r="A14" s="5" t="s">
        <v>79</v>
      </c>
      <c r="B14" s="9">
        <v>0</v>
      </c>
      <c r="C14" s="9">
        <v>2281.04</v>
      </c>
      <c r="D14" s="9">
        <v>8655.6299999999992</v>
      </c>
      <c r="E14" s="9">
        <v>10936.67</v>
      </c>
    </row>
    <row r="15" spans="1:5" x14ac:dyDescent="0.2">
      <c r="A15" s="5" t="s">
        <v>80</v>
      </c>
      <c r="B15" s="9">
        <v>0</v>
      </c>
      <c r="C15" s="9">
        <v>0</v>
      </c>
      <c r="D15" s="9">
        <v>368656</v>
      </c>
      <c r="E15" s="9">
        <v>368656</v>
      </c>
    </row>
    <row r="16" spans="1:5" x14ac:dyDescent="0.2">
      <c r="A16" s="5" t="s">
        <v>81</v>
      </c>
      <c r="B16" s="9">
        <v>0</v>
      </c>
      <c r="C16" s="9">
        <v>0</v>
      </c>
      <c r="D16" s="9">
        <v>3457.23</v>
      </c>
      <c r="E16" s="9">
        <v>3457.23</v>
      </c>
    </row>
    <row r="17" spans="1:5" x14ac:dyDescent="0.2">
      <c r="A17" s="5" t="s">
        <v>82</v>
      </c>
      <c r="B17" s="9">
        <v>0</v>
      </c>
      <c r="C17" s="9">
        <v>0</v>
      </c>
      <c r="D17" s="9">
        <v>17210.3</v>
      </c>
      <c r="E17" s="9">
        <v>17210.3</v>
      </c>
    </row>
    <row r="18" spans="1:5" x14ac:dyDescent="0.2">
      <c r="A18" s="5" t="s">
        <v>83</v>
      </c>
      <c r="B18" s="9">
        <v>0</v>
      </c>
      <c r="C18" s="9">
        <v>0</v>
      </c>
      <c r="D18" s="9">
        <v>114942</v>
      </c>
      <c r="E18" s="9">
        <v>114942</v>
      </c>
    </row>
    <row r="19" spans="1:5" x14ac:dyDescent="0.2">
      <c r="A19" s="5" t="s">
        <v>84</v>
      </c>
      <c r="B19" s="9">
        <v>0</v>
      </c>
      <c r="C19" s="9">
        <v>18367.099999999999</v>
      </c>
      <c r="D19" s="9">
        <v>33558.699999999997</v>
      </c>
      <c r="E19" s="9">
        <v>51925.8</v>
      </c>
    </row>
    <row r="20" spans="1:5" x14ac:dyDescent="0.2">
      <c r="A20" s="5" t="s">
        <v>85</v>
      </c>
      <c r="B20" s="9">
        <v>0</v>
      </c>
      <c r="C20" s="9">
        <v>1679.527587</v>
      </c>
      <c r="D20" s="9">
        <v>11.151</v>
      </c>
      <c r="E20" s="9">
        <v>1690.6785870000001</v>
      </c>
    </row>
    <row r="21" spans="1:5" x14ac:dyDescent="0.2">
      <c r="A21" s="5" t="s">
        <v>86</v>
      </c>
      <c r="B21" s="9">
        <v>0</v>
      </c>
      <c r="C21" s="9">
        <v>10313.436</v>
      </c>
      <c r="D21" s="9">
        <v>34571.4</v>
      </c>
      <c r="E21" s="9">
        <v>44884.836000000003</v>
      </c>
    </row>
    <row r="22" spans="1:5" x14ac:dyDescent="0.2">
      <c r="A22" s="5" t="s">
        <v>87</v>
      </c>
      <c r="B22" s="9">
        <v>0</v>
      </c>
      <c r="C22" s="9">
        <v>1743340</v>
      </c>
      <c r="D22" s="9">
        <v>27.835000000000001</v>
      </c>
      <c r="E22" s="9">
        <v>1743367.835</v>
      </c>
    </row>
    <row r="23" spans="1:5" x14ac:dyDescent="0.2">
      <c r="A23" s="5" t="s">
        <v>88</v>
      </c>
      <c r="B23" s="9">
        <v>0</v>
      </c>
      <c r="C23" s="9">
        <v>0</v>
      </c>
      <c r="D23" s="9">
        <v>174.74700000000001</v>
      </c>
      <c r="E23" s="9">
        <v>174.74700000000001</v>
      </c>
    </row>
    <row r="24" spans="1:5" x14ac:dyDescent="0.2">
      <c r="A24" s="5" t="s">
        <v>89</v>
      </c>
      <c r="B24" s="9">
        <v>0</v>
      </c>
      <c r="C24" s="9">
        <v>304311</v>
      </c>
      <c r="D24" s="9">
        <v>1129.3699999999999</v>
      </c>
      <c r="E24" s="9">
        <v>305440.37</v>
      </c>
    </row>
    <row r="25" spans="1:5" x14ac:dyDescent="0.2">
      <c r="A25" s="5" t="s">
        <v>90</v>
      </c>
      <c r="B25" s="9">
        <v>0</v>
      </c>
      <c r="C25" s="9">
        <v>0</v>
      </c>
      <c r="D25" s="9">
        <v>0</v>
      </c>
      <c r="E25" s="9">
        <v>0</v>
      </c>
    </row>
    <row r="26" spans="1:5" x14ac:dyDescent="0.2">
      <c r="A26" s="5" t="s">
        <v>91</v>
      </c>
      <c r="B26" s="9">
        <v>0</v>
      </c>
      <c r="C26" s="9">
        <v>12194.041999999999</v>
      </c>
      <c r="D26" s="9">
        <v>8558.06</v>
      </c>
      <c r="E26" s="9">
        <v>20752.101999999999</v>
      </c>
    </row>
    <row r="27" spans="1:5" x14ac:dyDescent="0.2">
      <c r="A27" s="3" t="s">
        <v>8</v>
      </c>
      <c r="B27" s="8">
        <f>SUM(B7:B26)</f>
        <v>0</v>
      </c>
      <c r="C27" s="8">
        <f>SUM(C7:C26)</f>
        <v>2202337.3005869999</v>
      </c>
      <c r="D27" s="8">
        <f>SUM(D7:D26)</f>
        <v>790342.37699999998</v>
      </c>
      <c r="E27" s="8">
        <f>SUM(E7:E26)</f>
        <v>2992679.6775870002</v>
      </c>
    </row>
  </sheetData>
  <conditionalFormatting sqref="E7:E21">
    <cfRule type="colorScale" priority="2">
      <colorScale>
        <cfvo type="min"/>
        <cfvo type="max"/>
        <color rgb="FFFFFFFF"/>
        <color rgb="FF66CCFF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zoomScale="75" zoomScaleNormal="75" zoomScalePageLayoutView="75" workbookViewId="0">
      <pane xSplit="1" ySplit="6" topLeftCell="B7" activePane="bottomRight" state="frozen"/>
      <selection pane="topRight" activeCell="R1" sqref="R1"/>
      <selection pane="bottomLeft" activeCell="A7" sqref="A7"/>
      <selection pane="bottomRight" activeCell="B7" sqref="B7"/>
    </sheetView>
  </sheetViews>
  <sheetFormatPr baseColWidth="10" defaultColWidth="8.83203125" defaultRowHeight="16" x14ac:dyDescent="0.2"/>
  <cols>
    <col min="1" max="1" width="36.6640625" bestFit="1" customWidth="1"/>
  </cols>
  <sheetData>
    <row r="1" spans="1:23" x14ac:dyDescent="0.2">
      <c r="A1" s="2" t="s">
        <v>92</v>
      </c>
    </row>
    <row r="2" spans="1:23" x14ac:dyDescent="0.2">
      <c r="A2" s="2" t="s">
        <v>59</v>
      </c>
    </row>
    <row r="3" spans="1:23" x14ac:dyDescent="0.2">
      <c r="A3" s="2" t="s">
        <v>93</v>
      </c>
    </row>
    <row r="4" spans="1:23" x14ac:dyDescent="0.2">
      <c r="A4" s="2" t="s">
        <v>3</v>
      </c>
    </row>
    <row r="5" spans="1:23" x14ac:dyDescent="0.2">
      <c r="A5" s="2" t="s">
        <v>4</v>
      </c>
    </row>
    <row r="6" spans="1:23" ht="66" x14ac:dyDescent="0.2">
      <c r="A6" s="3"/>
      <c r="B6" s="4" t="s">
        <v>48</v>
      </c>
      <c r="C6" s="4" t="s">
        <v>49</v>
      </c>
      <c r="D6" s="4" t="s">
        <v>50</v>
      </c>
      <c r="E6" s="4" t="s">
        <v>51</v>
      </c>
      <c r="F6" s="4" t="s">
        <v>52</v>
      </c>
      <c r="G6" s="4" t="s">
        <v>53</v>
      </c>
      <c r="H6" s="4" t="s">
        <v>54</v>
      </c>
      <c r="I6" s="4" t="s">
        <v>55</v>
      </c>
      <c r="J6" s="4" t="s">
        <v>56</v>
      </c>
      <c r="K6" s="4" t="s">
        <v>8</v>
      </c>
      <c r="M6" s="3"/>
      <c r="N6" s="4" t="s">
        <v>48</v>
      </c>
      <c r="O6" s="4" t="s">
        <v>49</v>
      </c>
      <c r="P6" s="4" t="s">
        <v>50</v>
      </c>
      <c r="Q6" s="4" t="s">
        <v>51</v>
      </c>
      <c r="R6" s="4" t="s">
        <v>52</v>
      </c>
      <c r="S6" s="4" t="s">
        <v>53</v>
      </c>
      <c r="T6" s="4" t="s">
        <v>54</v>
      </c>
      <c r="U6" s="4" t="s">
        <v>55</v>
      </c>
      <c r="V6" s="4" t="s">
        <v>56</v>
      </c>
      <c r="W6" s="4" t="s">
        <v>8</v>
      </c>
    </row>
    <row r="7" spans="1:23" x14ac:dyDescent="0.2">
      <c r="A7" s="5" t="s">
        <v>72</v>
      </c>
      <c r="B7" s="9">
        <v>0</v>
      </c>
      <c r="C7" s="9">
        <v>0</v>
      </c>
      <c r="D7" s="9">
        <v>0</v>
      </c>
      <c r="E7" s="9">
        <v>2117.21</v>
      </c>
      <c r="F7" s="9">
        <v>0.627417</v>
      </c>
      <c r="G7" s="9">
        <v>170.34129999999999</v>
      </c>
      <c r="H7" s="9">
        <v>8100.24</v>
      </c>
      <c r="I7" s="9">
        <v>611.98099999999999</v>
      </c>
      <c r="J7" s="9">
        <v>24038.799999999999</v>
      </c>
      <c r="K7" s="9">
        <v>35039.199717000003</v>
      </c>
      <c r="M7" s="5" t="s">
        <v>72</v>
      </c>
      <c r="N7" s="11">
        <f t="shared" ref="N7:N28" si="0">B7/$K7*100</f>
        <v>0</v>
      </c>
      <c r="O7" s="11">
        <f t="shared" ref="O7:O28" si="1">C7/$K7*100</f>
        <v>0</v>
      </c>
      <c r="P7" s="11">
        <f t="shared" ref="P7:P28" si="2">D7/$K7*100</f>
        <v>0</v>
      </c>
      <c r="Q7" s="11">
        <f t="shared" ref="Q7:Q28" si="3">E7/$K7*100</f>
        <v>6.0424039849654196</v>
      </c>
      <c r="R7" s="11">
        <f t="shared" ref="R7:R28" si="4">F7/$K7*100</f>
        <v>1.7906145262090434E-3</v>
      </c>
      <c r="S7" s="11">
        <f t="shared" ref="S7:S28" si="5">G7/$K7*100</f>
        <v>0.48614495015808057</v>
      </c>
      <c r="T7" s="11">
        <f t="shared" ref="T7:T28" si="6">H7/$K7*100</f>
        <v>23.117651274637982</v>
      </c>
      <c r="U7" s="11">
        <f t="shared" ref="U7:U28" si="7">I7/$K7*100</f>
        <v>1.7465610086496484</v>
      </c>
      <c r="V7" s="11">
        <f t="shared" ref="V7:V28" si="8">J7/$K7*100</f>
        <v>68.605448167062647</v>
      </c>
      <c r="W7" s="11">
        <f t="shared" ref="W7:W28" si="9">K7/$K7*100</f>
        <v>100</v>
      </c>
    </row>
    <row r="8" spans="1:23" x14ac:dyDescent="0.2">
      <c r="A8" s="5" t="s">
        <v>73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52897.2</v>
      </c>
      <c r="K8" s="9">
        <v>52897.2</v>
      </c>
      <c r="M8" s="5" t="s">
        <v>73</v>
      </c>
      <c r="N8" s="11">
        <f t="shared" si="0"/>
        <v>0</v>
      </c>
      <c r="O8" s="11">
        <f t="shared" si="1"/>
        <v>0</v>
      </c>
      <c r="P8" s="11">
        <f t="shared" si="2"/>
        <v>0</v>
      </c>
      <c r="Q8" s="11">
        <f t="shared" si="3"/>
        <v>0</v>
      </c>
      <c r="R8" s="11">
        <f t="shared" si="4"/>
        <v>0</v>
      </c>
      <c r="S8" s="11">
        <f t="shared" si="5"/>
        <v>0</v>
      </c>
      <c r="T8" s="11">
        <f t="shared" si="6"/>
        <v>0</v>
      </c>
      <c r="U8" s="11">
        <f t="shared" si="7"/>
        <v>0</v>
      </c>
      <c r="V8" s="11">
        <f t="shared" si="8"/>
        <v>100</v>
      </c>
      <c r="W8" s="11">
        <f t="shared" si="9"/>
        <v>100</v>
      </c>
    </row>
    <row r="9" spans="1:23" x14ac:dyDescent="0.2">
      <c r="A9" s="5" t="s">
        <v>74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3253.5</v>
      </c>
      <c r="K9" s="9">
        <v>3253.5</v>
      </c>
      <c r="M9" s="5" t="s">
        <v>74</v>
      </c>
      <c r="N9" s="11">
        <f t="shared" si="0"/>
        <v>0</v>
      </c>
      <c r="O9" s="11">
        <f t="shared" si="1"/>
        <v>0</v>
      </c>
      <c r="P9" s="11">
        <f t="shared" si="2"/>
        <v>0</v>
      </c>
      <c r="Q9" s="11">
        <f t="shared" si="3"/>
        <v>0</v>
      </c>
      <c r="R9" s="11">
        <f t="shared" si="4"/>
        <v>0</v>
      </c>
      <c r="S9" s="11">
        <f t="shared" si="5"/>
        <v>0</v>
      </c>
      <c r="T9" s="11">
        <f t="shared" si="6"/>
        <v>0</v>
      </c>
      <c r="U9" s="11">
        <f t="shared" si="7"/>
        <v>0</v>
      </c>
      <c r="V9" s="11">
        <f t="shared" si="8"/>
        <v>100</v>
      </c>
      <c r="W9" s="11">
        <f t="shared" si="9"/>
        <v>100</v>
      </c>
    </row>
    <row r="10" spans="1:23" x14ac:dyDescent="0.2">
      <c r="A10" s="5" t="s">
        <v>75</v>
      </c>
      <c r="B10" s="9">
        <v>0</v>
      </c>
      <c r="C10" s="12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31591.7</v>
      </c>
      <c r="K10" s="9">
        <v>31591.7</v>
      </c>
      <c r="M10" s="5" t="s">
        <v>75</v>
      </c>
      <c r="N10" s="11">
        <f t="shared" si="0"/>
        <v>0</v>
      </c>
      <c r="O10" s="11">
        <f t="shared" si="1"/>
        <v>0</v>
      </c>
      <c r="P10" s="11">
        <f t="shared" si="2"/>
        <v>0</v>
      </c>
      <c r="Q10" s="11">
        <f t="shared" si="3"/>
        <v>0</v>
      </c>
      <c r="R10" s="11">
        <f t="shared" si="4"/>
        <v>0</v>
      </c>
      <c r="S10" s="11">
        <f t="shared" si="5"/>
        <v>0</v>
      </c>
      <c r="T10" s="11">
        <f t="shared" si="6"/>
        <v>0</v>
      </c>
      <c r="U10" s="11">
        <f t="shared" si="7"/>
        <v>0</v>
      </c>
      <c r="V10" s="11">
        <f t="shared" si="8"/>
        <v>100</v>
      </c>
      <c r="W10" s="11">
        <f t="shared" si="9"/>
        <v>100</v>
      </c>
    </row>
    <row r="11" spans="1:23" x14ac:dyDescent="0.2">
      <c r="A11" s="5" t="s">
        <v>76</v>
      </c>
      <c r="B11" s="9">
        <v>0</v>
      </c>
      <c r="C11" s="9">
        <v>0</v>
      </c>
      <c r="D11" s="9">
        <v>0</v>
      </c>
      <c r="E11" s="9">
        <v>7.1343934899999999</v>
      </c>
      <c r="F11" s="9">
        <v>0</v>
      </c>
      <c r="G11" s="9">
        <v>2.2339250000000002</v>
      </c>
      <c r="H11" s="9">
        <v>32.865400000000001</v>
      </c>
      <c r="I11" s="9">
        <v>2.70024</v>
      </c>
      <c r="J11" s="9">
        <v>0</v>
      </c>
      <c r="K11" s="9">
        <v>44.933958490000002</v>
      </c>
      <c r="M11" s="5" t="s">
        <v>76</v>
      </c>
      <c r="N11" s="11">
        <f t="shared" si="0"/>
        <v>0</v>
      </c>
      <c r="O11" s="11">
        <f t="shared" si="1"/>
        <v>0</v>
      </c>
      <c r="P11" s="11">
        <f t="shared" si="2"/>
        <v>0</v>
      </c>
      <c r="Q11" s="11">
        <f t="shared" si="3"/>
        <v>15.877509415485285</v>
      </c>
      <c r="R11" s="11">
        <f t="shared" si="4"/>
        <v>0</v>
      </c>
      <c r="S11" s="11">
        <f t="shared" si="5"/>
        <v>4.971574005653558</v>
      </c>
      <c r="T11" s="11">
        <f t="shared" si="6"/>
        <v>73.141563985096383</v>
      </c>
      <c r="U11" s="11">
        <f t="shared" si="7"/>
        <v>6.0093525937647696</v>
      </c>
      <c r="V11" s="11">
        <f t="shared" si="8"/>
        <v>0</v>
      </c>
      <c r="W11" s="11">
        <f t="shared" si="9"/>
        <v>100</v>
      </c>
    </row>
    <row r="12" spans="1:23" x14ac:dyDescent="0.2">
      <c r="A12" s="5" t="s">
        <v>77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186415</v>
      </c>
      <c r="K12" s="9">
        <v>186415</v>
      </c>
      <c r="M12" s="5" t="s">
        <v>77</v>
      </c>
      <c r="N12" s="11">
        <f t="shared" si="0"/>
        <v>0</v>
      </c>
      <c r="O12" s="11">
        <f t="shared" si="1"/>
        <v>0</v>
      </c>
      <c r="P12" s="11">
        <f t="shared" si="2"/>
        <v>0</v>
      </c>
      <c r="Q12" s="11">
        <f t="shared" si="3"/>
        <v>0</v>
      </c>
      <c r="R12" s="11">
        <f t="shared" si="4"/>
        <v>0</v>
      </c>
      <c r="S12" s="11">
        <f t="shared" si="5"/>
        <v>0</v>
      </c>
      <c r="T12" s="11">
        <f t="shared" si="6"/>
        <v>0</v>
      </c>
      <c r="U12" s="11">
        <f t="shared" si="7"/>
        <v>0</v>
      </c>
      <c r="V12" s="11">
        <f t="shared" si="8"/>
        <v>100</v>
      </c>
      <c r="W12" s="11">
        <f t="shared" si="9"/>
        <v>100</v>
      </c>
    </row>
    <row r="13" spans="1:23" x14ac:dyDescent="0.2">
      <c r="A13" s="5" t="s">
        <v>78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M13" s="5" t="s">
        <v>78</v>
      </c>
      <c r="N13" s="11" t="e">
        <f t="shared" si="0"/>
        <v>#DIV/0!</v>
      </c>
      <c r="O13" s="11" t="e">
        <f t="shared" si="1"/>
        <v>#DIV/0!</v>
      </c>
      <c r="P13" s="11" t="e">
        <f t="shared" si="2"/>
        <v>#DIV/0!</v>
      </c>
      <c r="Q13" s="11" t="e">
        <f t="shared" si="3"/>
        <v>#DIV/0!</v>
      </c>
      <c r="R13" s="11" t="e">
        <f t="shared" si="4"/>
        <v>#DIV/0!</v>
      </c>
      <c r="S13" s="11" t="e">
        <f t="shared" si="5"/>
        <v>#DIV/0!</v>
      </c>
      <c r="T13" s="11" t="e">
        <f t="shared" si="6"/>
        <v>#DIV/0!</v>
      </c>
      <c r="U13" s="11" t="e">
        <f t="shared" si="7"/>
        <v>#DIV/0!</v>
      </c>
      <c r="V13" s="11" t="e">
        <f t="shared" si="8"/>
        <v>#DIV/0!</v>
      </c>
      <c r="W13" s="11" t="e">
        <f t="shared" si="9"/>
        <v>#DIV/0!</v>
      </c>
    </row>
    <row r="14" spans="1:23" x14ac:dyDescent="0.2">
      <c r="A14" s="5" t="s">
        <v>79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10936.7</v>
      </c>
      <c r="K14" s="9">
        <v>10936.7</v>
      </c>
      <c r="M14" s="5" t="s">
        <v>79</v>
      </c>
      <c r="N14" s="11">
        <f t="shared" si="0"/>
        <v>0</v>
      </c>
      <c r="O14" s="11">
        <f t="shared" si="1"/>
        <v>0</v>
      </c>
      <c r="P14" s="11">
        <f t="shared" si="2"/>
        <v>0</v>
      </c>
      <c r="Q14" s="11">
        <f t="shared" si="3"/>
        <v>0</v>
      </c>
      <c r="R14" s="11">
        <f t="shared" si="4"/>
        <v>0</v>
      </c>
      <c r="S14" s="11">
        <f t="shared" si="5"/>
        <v>0</v>
      </c>
      <c r="T14" s="11">
        <f t="shared" si="6"/>
        <v>0</v>
      </c>
      <c r="U14" s="11">
        <f t="shared" si="7"/>
        <v>0</v>
      </c>
      <c r="V14" s="11">
        <f t="shared" si="8"/>
        <v>100</v>
      </c>
      <c r="W14" s="11">
        <f t="shared" si="9"/>
        <v>100</v>
      </c>
    </row>
    <row r="15" spans="1:23" x14ac:dyDescent="0.2">
      <c r="A15" s="5" t="s">
        <v>80</v>
      </c>
      <c r="B15" s="9">
        <v>0</v>
      </c>
      <c r="C15" s="9">
        <v>0</v>
      </c>
      <c r="D15" s="9">
        <v>0</v>
      </c>
      <c r="E15" s="9">
        <v>236062.128</v>
      </c>
      <c r="F15" s="9">
        <v>14122.7914</v>
      </c>
      <c r="G15" s="9">
        <v>75642</v>
      </c>
      <c r="H15" s="9">
        <v>12951.3</v>
      </c>
      <c r="I15" s="9">
        <v>7288.18</v>
      </c>
      <c r="J15" s="9">
        <v>22589.200000000001</v>
      </c>
      <c r="K15" s="9">
        <v>368655.59940000001</v>
      </c>
      <c r="M15" s="5" t="s">
        <v>80</v>
      </c>
      <c r="N15" s="11">
        <f t="shared" si="0"/>
        <v>0</v>
      </c>
      <c r="O15" s="11">
        <f t="shared" si="1"/>
        <v>0</v>
      </c>
      <c r="P15" s="11">
        <f t="shared" si="2"/>
        <v>0</v>
      </c>
      <c r="Q15" s="11">
        <f t="shared" si="3"/>
        <v>64.033240885042687</v>
      </c>
      <c r="R15" s="11">
        <f t="shared" si="4"/>
        <v>3.830890246339766</v>
      </c>
      <c r="S15" s="11">
        <f t="shared" si="5"/>
        <v>20.51833747354171</v>
      </c>
      <c r="T15" s="11">
        <f t="shared" si="6"/>
        <v>3.5131163126448364</v>
      </c>
      <c r="U15" s="11">
        <f t="shared" si="7"/>
        <v>1.97696169863194</v>
      </c>
      <c r="V15" s="11">
        <f t="shared" si="8"/>
        <v>6.1274533837990575</v>
      </c>
      <c r="W15" s="11">
        <f t="shared" si="9"/>
        <v>100</v>
      </c>
    </row>
    <row r="16" spans="1:23" x14ac:dyDescent="0.2">
      <c r="A16" s="5" t="s">
        <v>81</v>
      </c>
      <c r="B16" s="9">
        <v>0</v>
      </c>
      <c r="C16" s="9">
        <v>0</v>
      </c>
      <c r="D16" s="9">
        <v>0</v>
      </c>
      <c r="E16" s="9">
        <v>20.94092247</v>
      </c>
      <c r="F16" s="9">
        <v>1.3877699999999999</v>
      </c>
      <c r="G16" s="9">
        <v>85.184961999999999</v>
      </c>
      <c r="H16" s="9">
        <v>1256.5899999999999</v>
      </c>
      <c r="I16" s="9">
        <v>-38.363399999999999</v>
      </c>
      <c r="J16" s="9">
        <v>2131.4899999999998</v>
      </c>
      <c r="K16" s="9">
        <v>3457.2302544700001</v>
      </c>
      <c r="M16" s="5" t="s">
        <v>81</v>
      </c>
      <c r="N16" s="11">
        <f t="shared" si="0"/>
        <v>0</v>
      </c>
      <c r="O16" s="11">
        <f t="shared" si="1"/>
        <v>0</v>
      </c>
      <c r="P16" s="11">
        <f t="shared" si="2"/>
        <v>0</v>
      </c>
      <c r="Q16" s="11">
        <f t="shared" si="3"/>
        <v>0.6057138497768435</v>
      </c>
      <c r="R16" s="11">
        <f t="shared" si="4"/>
        <v>4.014109266241938E-2</v>
      </c>
      <c r="S16" s="11">
        <f t="shared" si="5"/>
        <v>2.4639655368588986</v>
      </c>
      <c r="T16" s="11">
        <f t="shared" si="6"/>
        <v>36.346725774926362</v>
      </c>
      <c r="U16" s="11">
        <f t="shared" si="7"/>
        <v>-1.1096570715936067</v>
      </c>
      <c r="V16" s="11">
        <f t="shared" si="8"/>
        <v>61.653110817369075</v>
      </c>
      <c r="W16" s="11">
        <f t="shared" si="9"/>
        <v>100</v>
      </c>
    </row>
    <row r="17" spans="1:23" x14ac:dyDescent="0.2">
      <c r="A17" s="5" t="s">
        <v>82</v>
      </c>
      <c r="B17" s="9">
        <v>0</v>
      </c>
      <c r="C17" s="9">
        <v>0</v>
      </c>
      <c r="D17" s="9">
        <v>0</v>
      </c>
      <c r="E17" s="9">
        <v>4715.6469200000001</v>
      </c>
      <c r="F17" s="9">
        <v>1.32612</v>
      </c>
      <c r="G17" s="9">
        <v>33.027999999999999</v>
      </c>
      <c r="H17" s="9">
        <v>3357.73</v>
      </c>
      <c r="I17" s="9">
        <v>33.910200000000003</v>
      </c>
      <c r="J17" s="9">
        <v>9068.7000000000007</v>
      </c>
      <c r="K17" s="9">
        <v>17210.341240000002</v>
      </c>
      <c r="M17" s="5" t="s">
        <v>82</v>
      </c>
      <c r="N17" s="11">
        <f t="shared" si="0"/>
        <v>0</v>
      </c>
      <c r="O17" s="11">
        <f t="shared" si="1"/>
        <v>0</v>
      </c>
      <c r="P17" s="11">
        <f t="shared" si="2"/>
        <v>0</v>
      </c>
      <c r="Q17" s="11">
        <f t="shared" si="3"/>
        <v>27.400077977768206</v>
      </c>
      <c r="R17" s="11">
        <f t="shared" si="4"/>
        <v>7.7053672644087547E-3</v>
      </c>
      <c r="S17" s="11">
        <f t="shared" si="5"/>
        <v>0.19190787410558047</v>
      </c>
      <c r="T17" s="11">
        <f t="shared" si="6"/>
        <v>19.509955980396352</v>
      </c>
      <c r="U17" s="11">
        <f t="shared" si="7"/>
        <v>0.19703386195031655</v>
      </c>
      <c r="V17" s="11">
        <f t="shared" si="8"/>
        <v>52.693318938515134</v>
      </c>
      <c r="W17" s="11">
        <f t="shared" si="9"/>
        <v>100</v>
      </c>
    </row>
    <row r="18" spans="1:23" x14ac:dyDescent="0.2">
      <c r="A18" s="5" t="s">
        <v>83</v>
      </c>
      <c r="B18" s="9">
        <v>0</v>
      </c>
      <c r="C18" s="9">
        <v>0</v>
      </c>
      <c r="D18" s="9">
        <v>0</v>
      </c>
      <c r="E18" s="9">
        <v>9463.1607999999997</v>
      </c>
      <c r="F18" s="9">
        <v>736.274</v>
      </c>
      <c r="G18" s="9">
        <v>80.530699999999996</v>
      </c>
      <c r="H18" s="9">
        <v>70258.5</v>
      </c>
      <c r="I18" s="9">
        <v>2274.88</v>
      </c>
      <c r="J18" s="9">
        <v>32128.400000000001</v>
      </c>
      <c r="K18" s="9">
        <v>114941.7455</v>
      </c>
      <c r="M18" s="5" t="s">
        <v>83</v>
      </c>
      <c r="N18" s="11">
        <f t="shared" si="0"/>
        <v>0</v>
      </c>
      <c r="O18" s="11">
        <f t="shared" si="1"/>
        <v>0</v>
      </c>
      <c r="P18" s="11">
        <f t="shared" si="2"/>
        <v>0</v>
      </c>
      <c r="Q18" s="11">
        <f t="shared" si="3"/>
        <v>8.2330059969378127</v>
      </c>
      <c r="R18" s="11">
        <f t="shared" si="4"/>
        <v>0.64056274489062803</v>
      </c>
      <c r="S18" s="11">
        <f t="shared" si="5"/>
        <v>7.0062186414247551E-2</v>
      </c>
      <c r="T18" s="11">
        <f t="shared" si="6"/>
        <v>61.125311517041467</v>
      </c>
      <c r="U18" s="11">
        <f t="shared" si="7"/>
        <v>1.9791590862868877</v>
      </c>
      <c r="V18" s="11">
        <f t="shared" si="8"/>
        <v>27.951898468428947</v>
      </c>
      <c r="W18" s="11">
        <f t="shared" si="9"/>
        <v>100</v>
      </c>
    </row>
    <row r="19" spans="1:23" x14ac:dyDescent="0.2">
      <c r="A19" s="5" t="s">
        <v>84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51925.8</v>
      </c>
      <c r="K19" s="9">
        <v>51925.8</v>
      </c>
      <c r="M19" s="5" t="s">
        <v>84</v>
      </c>
      <c r="N19" s="11">
        <f t="shared" si="0"/>
        <v>0</v>
      </c>
      <c r="O19" s="11">
        <f t="shared" si="1"/>
        <v>0</v>
      </c>
      <c r="P19" s="11">
        <f t="shared" si="2"/>
        <v>0</v>
      </c>
      <c r="Q19" s="11">
        <f t="shared" si="3"/>
        <v>0</v>
      </c>
      <c r="R19" s="11">
        <f t="shared" si="4"/>
        <v>0</v>
      </c>
      <c r="S19" s="11">
        <f t="shared" si="5"/>
        <v>0</v>
      </c>
      <c r="T19" s="11">
        <f t="shared" si="6"/>
        <v>0</v>
      </c>
      <c r="U19" s="11">
        <f t="shared" si="7"/>
        <v>0</v>
      </c>
      <c r="V19" s="11">
        <f t="shared" si="8"/>
        <v>100</v>
      </c>
      <c r="W19" s="11">
        <f t="shared" si="9"/>
        <v>100</v>
      </c>
    </row>
    <row r="20" spans="1:23" x14ac:dyDescent="0.2">
      <c r="A20" s="5" t="s">
        <v>85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1690.68</v>
      </c>
      <c r="K20" s="9">
        <v>1690.68</v>
      </c>
      <c r="M20" s="5" t="s">
        <v>85</v>
      </c>
      <c r="N20" s="11">
        <f t="shared" si="0"/>
        <v>0</v>
      </c>
      <c r="O20" s="11">
        <f t="shared" si="1"/>
        <v>0</v>
      </c>
      <c r="P20" s="11">
        <f t="shared" si="2"/>
        <v>0</v>
      </c>
      <c r="Q20" s="11">
        <f t="shared" si="3"/>
        <v>0</v>
      </c>
      <c r="R20" s="11">
        <f t="shared" si="4"/>
        <v>0</v>
      </c>
      <c r="S20" s="11">
        <f t="shared" si="5"/>
        <v>0</v>
      </c>
      <c r="T20" s="11">
        <f t="shared" si="6"/>
        <v>0</v>
      </c>
      <c r="U20" s="11">
        <f t="shared" si="7"/>
        <v>0</v>
      </c>
      <c r="V20" s="11">
        <f t="shared" si="8"/>
        <v>100</v>
      </c>
      <c r="W20" s="11">
        <f t="shared" si="9"/>
        <v>100</v>
      </c>
    </row>
    <row r="21" spans="1:23" x14ac:dyDescent="0.2">
      <c r="A21" s="5" t="s">
        <v>86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44884.800000000003</v>
      </c>
      <c r="K21" s="9">
        <v>44884.800000000003</v>
      </c>
      <c r="M21" s="5" t="s">
        <v>86</v>
      </c>
      <c r="N21" s="11">
        <f t="shared" si="0"/>
        <v>0</v>
      </c>
      <c r="O21" s="11">
        <f t="shared" si="1"/>
        <v>0</v>
      </c>
      <c r="P21" s="11">
        <f t="shared" si="2"/>
        <v>0</v>
      </c>
      <c r="Q21" s="11">
        <f t="shared" si="3"/>
        <v>0</v>
      </c>
      <c r="R21" s="11">
        <f t="shared" si="4"/>
        <v>0</v>
      </c>
      <c r="S21" s="11">
        <f t="shared" si="5"/>
        <v>0</v>
      </c>
      <c r="T21" s="11">
        <f t="shared" si="6"/>
        <v>0</v>
      </c>
      <c r="U21" s="11">
        <f t="shared" si="7"/>
        <v>0</v>
      </c>
      <c r="V21" s="11">
        <f t="shared" si="8"/>
        <v>100</v>
      </c>
      <c r="W21" s="11">
        <f t="shared" si="9"/>
        <v>100</v>
      </c>
    </row>
    <row r="22" spans="1:23" x14ac:dyDescent="0.2">
      <c r="A22" s="5" t="s">
        <v>87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1743360</v>
      </c>
      <c r="K22" s="9">
        <v>1743360</v>
      </c>
      <c r="M22" s="5" t="s">
        <v>87</v>
      </c>
      <c r="N22" s="11">
        <f t="shared" si="0"/>
        <v>0</v>
      </c>
      <c r="O22" s="11">
        <f t="shared" si="1"/>
        <v>0</v>
      </c>
      <c r="P22" s="11">
        <f t="shared" si="2"/>
        <v>0</v>
      </c>
      <c r="Q22" s="11">
        <f t="shared" si="3"/>
        <v>0</v>
      </c>
      <c r="R22" s="11">
        <f t="shared" si="4"/>
        <v>0</v>
      </c>
      <c r="S22" s="11">
        <f t="shared" si="5"/>
        <v>0</v>
      </c>
      <c r="T22" s="11">
        <f t="shared" si="6"/>
        <v>0</v>
      </c>
      <c r="U22" s="11">
        <f t="shared" si="7"/>
        <v>0</v>
      </c>
      <c r="V22" s="11">
        <f t="shared" si="8"/>
        <v>100</v>
      </c>
      <c r="W22" s="11">
        <f t="shared" si="9"/>
        <v>100</v>
      </c>
    </row>
    <row r="23" spans="1:23" x14ac:dyDescent="0.2">
      <c r="A23" s="5" t="s">
        <v>88</v>
      </c>
      <c r="B23" s="9">
        <v>0</v>
      </c>
      <c r="C23" s="9">
        <v>0</v>
      </c>
      <c r="D23" s="9">
        <v>0</v>
      </c>
      <c r="E23" s="9">
        <v>4.0945170559999999</v>
      </c>
      <c r="F23" s="9">
        <v>2.0777647300000002</v>
      </c>
      <c r="G23" s="9">
        <v>0.14340172000000001</v>
      </c>
      <c r="H23" s="9">
        <v>23.168700000000001</v>
      </c>
      <c r="I23" s="9">
        <v>-3.8583699999999999</v>
      </c>
      <c r="J23" s="9">
        <v>149.12100000000001</v>
      </c>
      <c r="K23" s="9">
        <v>174.747013506</v>
      </c>
      <c r="M23" s="5" t="s">
        <v>88</v>
      </c>
      <c r="N23" s="11">
        <f t="shared" si="0"/>
        <v>0</v>
      </c>
      <c r="O23" s="11">
        <f t="shared" si="1"/>
        <v>0</v>
      </c>
      <c r="P23" s="11">
        <f t="shared" si="2"/>
        <v>0</v>
      </c>
      <c r="Q23" s="11">
        <f t="shared" si="3"/>
        <v>2.343111320674681</v>
      </c>
      <c r="R23" s="11">
        <f t="shared" si="4"/>
        <v>1.1890130127623952</v>
      </c>
      <c r="S23" s="11">
        <f t="shared" si="5"/>
        <v>8.2062472555547425E-2</v>
      </c>
      <c r="T23" s="11">
        <f t="shared" si="6"/>
        <v>13.258424012610948</v>
      </c>
      <c r="U23" s="11">
        <f t="shared" si="7"/>
        <v>-2.2079747874303566</v>
      </c>
      <c r="V23" s="11">
        <f t="shared" si="8"/>
        <v>85.335363968826798</v>
      </c>
      <c r="W23" s="11">
        <f t="shared" si="9"/>
        <v>100</v>
      </c>
    </row>
    <row r="24" spans="1:23" x14ac:dyDescent="0.2">
      <c r="A24" s="5" t="s">
        <v>89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305440</v>
      </c>
      <c r="K24" s="9">
        <v>305440</v>
      </c>
      <c r="M24" s="5" t="s">
        <v>89</v>
      </c>
      <c r="N24" s="11">
        <f t="shared" si="0"/>
        <v>0</v>
      </c>
      <c r="O24" s="11">
        <f t="shared" si="1"/>
        <v>0</v>
      </c>
      <c r="P24" s="11">
        <f t="shared" si="2"/>
        <v>0</v>
      </c>
      <c r="Q24" s="11">
        <f t="shared" si="3"/>
        <v>0</v>
      </c>
      <c r="R24" s="11">
        <f t="shared" si="4"/>
        <v>0</v>
      </c>
      <c r="S24" s="11">
        <f t="shared" si="5"/>
        <v>0</v>
      </c>
      <c r="T24" s="11">
        <f t="shared" si="6"/>
        <v>0</v>
      </c>
      <c r="U24" s="11">
        <f t="shared" si="7"/>
        <v>0</v>
      </c>
      <c r="V24" s="11">
        <f t="shared" si="8"/>
        <v>100</v>
      </c>
      <c r="W24" s="11">
        <f t="shared" si="9"/>
        <v>100</v>
      </c>
    </row>
    <row r="25" spans="1:23" x14ac:dyDescent="0.2">
      <c r="A25" s="5" t="s">
        <v>90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M25" s="5" t="s">
        <v>90</v>
      </c>
      <c r="N25" s="11" t="e">
        <f t="shared" si="0"/>
        <v>#DIV/0!</v>
      </c>
      <c r="O25" s="11" t="e">
        <f t="shared" si="1"/>
        <v>#DIV/0!</v>
      </c>
      <c r="P25" s="11" t="e">
        <f t="shared" si="2"/>
        <v>#DIV/0!</v>
      </c>
      <c r="Q25" s="11" t="e">
        <f t="shared" si="3"/>
        <v>#DIV/0!</v>
      </c>
      <c r="R25" s="11" t="e">
        <f t="shared" si="4"/>
        <v>#DIV/0!</v>
      </c>
      <c r="S25" s="11" t="e">
        <f t="shared" si="5"/>
        <v>#DIV/0!</v>
      </c>
      <c r="T25" s="11" t="e">
        <f t="shared" si="6"/>
        <v>#DIV/0!</v>
      </c>
      <c r="U25" s="11" t="e">
        <f t="shared" si="7"/>
        <v>#DIV/0!</v>
      </c>
      <c r="V25" s="11" t="e">
        <f t="shared" si="8"/>
        <v>#DIV/0!</v>
      </c>
      <c r="W25" s="11" t="e">
        <f t="shared" si="9"/>
        <v>#DIV/0!</v>
      </c>
    </row>
    <row r="26" spans="1:23" x14ac:dyDescent="0.2">
      <c r="A26" s="5" t="s">
        <v>94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M26" s="5" t="s">
        <v>94</v>
      </c>
      <c r="N26" s="11" t="e">
        <f t="shared" si="0"/>
        <v>#DIV/0!</v>
      </c>
      <c r="O26" s="11" t="e">
        <f t="shared" si="1"/>
        <v>#DIV/0!</v>
      </c>
      <c r="P26" s="11" t="e">
        <f t="shared" si="2"/>
        <v>#DIV/0!</v>
      </c>
      <c r="Q26" s="11" t="e">
        <f t="shared" si="3"/>
        <v>#DIV/0!</v>
      </c>
      <c r="R26" s="11" t="e">
        <f t="shared" si="4"/>
        <v>#DIV/0!</v>
      </c>
      <c r="S26" s="11" t="e">
        <f t="shared" si="5"/>
        <v>#DIV/0!</v>
      </c>
      <c r="T26" s="11" t="e">
        <f t="shared" si="6"/>
        <v>#DIV/0!</v>
      </c>
      <c r="U26" s="11" t="e">
        <f t="shared" si="7"/>
        <v>#DIV/0!</v>
      </c>
      <c r="V26" s="11" t="e">
        <f t="shared" si="8"/>
        <v>#DIV/0!</v>
      </c>
      <c r="W26" s="11" t="e">
        <f t="shared" si="9"/>
        <v>#DIV/0!</v>
      </c>
    </row>
    <row r="27" spans="1:23" x14ac:dyDescent="0.2">
      <c r="A27" s="5" t="s">
        <v>91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20752.099999999999</v>
      </c>
      <c r="K27" s="9">
        <v>20752.099999999999</v>
      </c>
      <c r="M27" s="5" t="s">
        <v>91</v>
      </c>
      <c r="N27" s="11">
        <f t="shared" si="0"/>
        <v>0</v>
      </c>
      <c r="O27" s="11">
        <f t="shared" si="1"/>
        <v>0</v>
      </c>
      <c r="P27" s="11">
        <f t="shared" si="2"/>
        <v>0</v>
      </c>
      <c r="Q27" s="11">
        <f t="shared" si="3"/>
        <v>0</v>
      </c>
      <c r="R27" s="11">
        <f t="shared" si="4"/>
        <v>0</v>
      </c>
      <c r="S27" s="11">
        <f t="shared" si="5"/>
        <v>0</v>
      </c>
      <c r="T27" s="11">
        <f t="shared" si="6"/>
        <v>0</v>
      </c>
      <c r="U27" s="11">
        <f t="shared" si="7"/>
        <v>0</v>
      </c>
      <c r="V27" s="11">
        <f t="shared" si="8"/>
        <v>100</v>
      </c>
      <c r="W27" s="11">
        <f t="shared" si="9"/>
        <v>100</v>
      </c>
    </row>
    <row r="28" spans="1:23" x14ac:dyDescent="0.2">
      <c r="A28" s="3" t="s">
        <v>8</v>
      </c>
      <c r="B28" s="8">
        <f t="shared" ref="B28:K28" si="10">SUM(B7:B27)</f>
        <v>0</v>
      </c>
      <c r="C28" s="8">
        <f t="shared" si="10"/>
        <v>0</v>
      </c>
      <c r="D28" s="8">
        <f t="shared" si="10"/>
        <v>0</v>
      </c>
      <c r="E28" s="8">
        <f t="shared" si="10"/>
        <v>252390.315553016</v>
      </c>
      <c r="F28" s="8">
        <f t="shared" si="10"/>
        <v>14864.484471729998</v>
      </c>
      <c r="G28" s="8">
        <f t="shared" si="10"/>
        <v>76013.462288719995</v>
      </c>
      <c r="H28" s="8">
        <f t="shared" si="10"/>
        <v>95980.39409999999</v>
      </c>
      <c r="I28" s="8">
        <f t="shared" si="10"/>
        <v>10169.42967</v>
      </c>
      <c r="J28" s="8">
        <f t="shared" si="10"/>
        <v>2543253.1910000001</v>
      </c>
      <c r="K28" s="8">
        <f t="shared" si="10"/>
        <v>2992671.2770834663</v>
      </c>
      <c r="M28" s="3" t="s">
        <v>8</v>
      </c>
      <c r="N28" s="13">
        <f t="shared" si="0"/>
        <v>0</v>
      </c>
      <c r="O28" s="13">
        <f t="shared" si="1"/>
        <v>0</v>
      </c>
      <c r="P28" s="13">
        <f t="shared" si="2"/>
        <v>0</v>
      </c>
      <c r="Q28" s="13">
        <f t="shared" si="3"/>
        <v>8.4336130561918967</v>
      </c>
      <c r="R28" s="13">
        <f t="shared" si="4"/>
        <v>0.49669619866223025</v>
      </c>
      <c r="S28" s="13">
        <f t="shared" si="5"/>
        <v>2.5399870300088412</v>
      </c>
      <c r="T28" s="13">
        <f t="shared" si="6"/>
        <v>3.2071813177402668</v>
      </c>
      <c r="U28" s="13">
        <f t="shared" si="7"/>
        <v>0.33981111617145954</v>
      </c>
      <c r="V28" s="13">
        <f t="shared" si="8"/>
        <v>84.982711281225292</v>
      </c>
      <c r="W28" s="13">
        <f t="shared" si="9"/>
        <v>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zoomScale="92" zoomScaleNormal="92" zoomScalePageLayoutView="92" workbookViewId="0">
      <selection activeCell="E6" sqref="E6"/>
    </sheetView>
  </sheetViews>
  <sheetFormatPr baseColWidth="10" defaultColWidth="8.83203125" defaultRowHeight="16" x14ac:dyDescent="0.2"/>
  <cols>
    <col min="1" max="1" width="38.83203125" customWidth="1"/>
    <col min="2" max="9" width="10.83203125" customWidth="1"/>
  </cols>
  <sheetData>
    <row r="1" spans="1:9" x14ac:dyDescent="0.2">
      <c r="A1" s="20" t="s">
        <v>95</v>
      </c>
      <c r="B1" s="20"/>
      <c r="C1" s="20"/>
      <c r="D1" s="20"/>
      <c r="E1" s="20"/>
      <c r="F1" s="20"/>
      <c r="G1" s="20"/>
      <c r="H1" s="20"/>
      <c r="I1" s="20"/>
    </row>
    <row r="2" spans="1:9" x14ac:dyDescent="0.2">
      <c r="A2" s="20" t="s">
        <v>96</v>
      </c>
      <c r="B2" s="20"/>
      <c r="C2" s="20"/>
      <c r="D2" s="20"/>
      <c r="E2" s="20"/>
      <c r="F2" s="20"/>
      <c r="G2" s="20"/>
      <c r="H2" s="20"/>
      <c r="I2" s="20"/>
    </row>
    <row r="3" spans="1:9" x14ac:dyDescent="0.2">
      <c r="A3" s="20" t="s">
        <v>97</v>
      </c>
      <c r="B3" s="20"/>
      <c r="C3" s="20"/>
      <c r="D3" s="20"/>
      <c r="E3" s="20"/>
      <c r="F3" s="20"/>
      <c r="G3" s="20"/>
      <c r="H3" s="20"/>
      <c r="I3" s="20"/>
    </row>
    <row r="4" spans="1:9" x14ac:dyDescent="0.2">
      <c r="A4" s="20" t="s">
        <v>3</v>
      </c>
      <c r="B4" s="20"/>
      <c r="C4" s="20"/>
      <c r="D4" s="20"/>
      <c r="E4" s="20"/>
      <c r="F4" s="20"/>
      <c r="G4" s="20"/>
      <c r="H4" s="20"/>
      <c r="I4" s="20"/>
    </row>
    <row r="5" spans="1:9" x14ac:dyDescent="0.2">
      <c r="A5" s="20" t="s">
        <v>98</v>
      </c>
      <c r="B5" s="20"/>
      <c r="C5" s="20"/>
      <c r="D5" s="20"/>
      <c r="E5" s="20"/>
      <c r="F5" s="20"/>
      <c r="G5" s="20"/>
      <c r="H5" s="20"/>
      <c r="I5" s="20"/>
    </row>
    <row r="6" spans="1:9" ht="27" x14ac:dyDescent="0.2">
      <c r="A6" s="8"/>
      <c r="B6" s="4" t="s">
        <v>99</v>
      </c>
      <c r="C6" s="21" t="s">
        <v>173</v>
      </c>
      <c r="D6" s="4" t="s">
        <v>100</v>
      </c>
      <c r="E6" s="4" t="s">
        <v>101</v>
      </c>
      <c r="F6" s="4" t="s">
        <v>102</v>
      </c>
      <c r="G6" s="4" t="s">
        <v>103</v>
      </c>
      <c r="H6" s="4" t="s">
        <v>104</v>
      </c>
      <c r="I6" s="4" t="s">
        <v>105</v>
      </c>
    </row>
    <row r="7" spans="1:9" x14ac:dyDescent="0.2">
      <c r="A7" s="5" t="s">
        <v>9</v>
      </c>
      <c r="B7" s="9">
        <v>250095.520250917</v>
      </c>
      <c r="C7" s="9">
        <v>2569739259.9149199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2569739259.9149199</v>
      </c>
    </row>
    <row r="8" spans="1:9" x14ac:dyDescent="0.2">
      <c r="A8" s="5" t="s">
        <v>10</v>
      </c>
      <c r="B8" s="9">
        <v>63584.678477276597</v>
      </c>
      <c r="C8" s="9">
        <v>535828529.723957</v>
      </c>
      <c r="D8" s="9">
        <v>341077072.00891697</v>
      </c>
      <c r="E8" s="9">
        <v>0</v>
      </c>
      <c r="F8" s="9">
        <v>477507900.70826602</v>
      </c>
      <c r="G8" s="9">
        <v>79584650.123834103</v>
      </c>
      <c r="H8" s="9">
        <v>898169622.84101701</v>
      </c>
      <c r="I8" s="9">
        <v>1433998152.56497</v>
      </c>
    </row>
    <row r="9" spans="1:9" x14ac:dyDescent="0.2">
      <c r="A9" s="5" t="s">
        <v>11</v>
      </c>
      <c r="B9" s="9">
        <v>62523.8800627292</v>
      </c>
      <c r="C9" s="9">
        <v>670418977.89874303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670418977.89874303</v>
      </c>
    </row>
    <row r="10" spans="1:9" x14ac:dyDescent="0.2">
      <c r="A10" s="5" t="s">
        <v>14</v>
      </c>
      <c r="B10" s="9">
        <v>9975.7201897837604</v>
      </c>
      <c r="C10" s="9">
        <v>56178995.368562199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56178995.368562199</v>
      </c>
    </row>
    <row r="11" spans="1:9" x14ac:dyDescent="0.2">
      <c r="A11" s="5" t="s">
        <v>12</v>
      </c>
      <c r="B11" s="9">
        <v>825424.10673150595</v>
      </c>
      <c r="C11" s="9">
        <v>4819393423.9791002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4819393423.9791002</v>
      </c>
    </row>
    <row r="12" spans="1:9" x14ac:dyDescent="0.2">
      <c r="A12" s="5" t="s">
        <v>13</v>
      </c>
      <c r="B12" s="9">
        <v>27187.3500946924</v>
      </c>
      <c r="C12" s="9">
        <v>156494783.120231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156494783.120231</v>
      </c>
    </row>
    <row r="13" spans="1:9" x14ac:dyDescent="0.2">
      <c r="A13" s="5" t="s">
        <v>15</v>
      </c>
      <c r="B13" s="9">
        <v>684.95261866473004</v>
      </c>
      <c r="C13" s="9">
        <v>2672319.4391717501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2672319.4391717501</v>
      </c>
    </row>
    <row r="14" spans="1:9" x14ac:dyDescent="0.2">
      <c r="A14" s="5" t="s">
        <v>106</v>
      </c>
      <c r="B14" s="9">
        <v>210.75465189683999</v>
      </c>
      <c r="C14" s="9">
        <v>817281.99388686195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817281.99388686195</v>
      </c>
    </row>
    <row r="15" spans="1:9" x14ac:dyDescent="0.2">
      <c r="A15" s="5" t="s">
        <v>31</v>
      </c>
      <c r="B15" s="9">
        <v>34423.259809817202</v>
      </c>
      <c r="C15" s="9">
        <v>124480070.612846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124480070.612846</v>
      </c>
    </row>
    <row r="16" spans="1:9" x14ac:dyDescent="0.2">
      <c r="A16" s="5" t="s">
        <v>29</v>
      </c>
      <c r="B16" s="9">
        <v>1013.02736011748</v>
      </c>
      <c r="C16" s="9">
        <v>5479380.9779159697</v>
      </c>
      <c r="D16" s="9">
        <v>3389245.3120430098</v>
      </c>
      <c r="E16" s="9">
        <v>1806890.38795528</v>
      </c>
      <c r="F16" s="9">
        <v>423258.49042542197</v>
      </c>
      <c r="G16" s="9">
        <v>1596499.3574717799</v>
      </c>
      <c r="H16" s="9">
        <v>7215893.5478955004</v>
      </c>
      <c r="I16" s="9">
        <v>12695274.525811501</v>
      </c>
    </row>
    <row r="17" spans="1:9" x14ac:dyDescent="0.2">
      <c r="A17" s="5" t="s">
        <v>28</v>
      </c>
      <c r="B17" s="9">
        <v>9132.7015821963996</v>
      </c>
      <c r="C17" s="9">
        <v>68049545.730843097</v>
      </c>
      <c r="D17" s="9">
        <v>23869538.922767401</v>
      </c>
      <c r="E17" s="9">
        <v>0</v>
      </c>
      <c r="F17" s="9">
        <v>33417354.336280301</v>
      </c>
      <c r="G17" s="9">
        <v>5569559.1857084101</v>
      </c>
      <c r="H17" s="9">
        <v>62856452.444756098</v>
      </c>
      <c r="I17" s="9">
        <v>130905998.17559899</v>
      </c>
    </row>
    <row r="18" spans="1:9" x14ac:dyDescent="0.2">
      <c r="A18" s="5" t="s">
        <v>27</v>
      </c>
      <c r="B18" s="9">
        <v>22944.156436502599</v>
      </c>
      <c r="C18" s="9">
        <v>56149466.390675001</v>
      </c>
      <c r="D18" s="9">
        <v>55925693.498727903</v>
      </c>
      <c r="E18" s="9">
        <v>5799702.2136359904</v>
      </c>
      <c r="F18" s="9">
        <v>130493286.5923</v>
      </c>
      <c r="G18" s="9">
        <v>30448433.538203299</v>
      </c>
      <c r="H18" s="9">
        <v>222667115.84286699</v>
      </c>
      <c r="I18" s="9">
        <v>278816582.23354203</v>
      </c>
    </row>
    <row r="19" spans="1:9" x14ac:dyDescent="0.2">
      <c r="A19" s="5" t="s">
        <v>33</v>
      </c>
      <c r="B19" s="9">
        <v>24.588042721297999</v>
      </c>
      <c r="C19" s="9">
        <v>3619141.1316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3619141.1316</v>
      </c>
    </row>
    <row r="20" spans="1:9" x14ac:dyDescent="0.2">
      <c r="A20" s="5" t="s">
        <v>32</v>
      </c>
      <c r="B20" s="9">
        <v>3431.7882483868798</v>
      </c>
      <c r="C20" s="9">
        <v>91845671.0466232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91845671.0466232</v>
      </c>
    </row>
    <row r="21" spans="1:9" x14ac:dyDescent="0.2">
      <c r="A21" s="5" t="s">
        <v>107</v>
      </c>
      <c r="B21" s="9">
        <v>6884.65196196344</v>
      </c>
      <c r="C21" s="9">
        <v>109669416.567504</v>
      </c>
      <c r="D21" s="9">
        <v>34661224.1606289</v>
      </c>
      <c r="E21" s="9">
        <v>0</v>
      </c>
      <c r="F21" s="9">
        <v>48525713.598940603</v>
      </c>
      <c r="G21" s="9">
        <v>8087619.1214399599</v>
      </c>
      <c r="H21" s="9">
        <v>91274556.8810094</v>
      </c>
      <c r="I21" s="9">
        <v>200943973.448513</v>
      </c>
    </row>
    <row r="22" spans="1:9" x14ac:dyDescent="0.2">
      <c r="A22" s="5" t="s">
        <v>108</v>
      </c>
      <c r="B22" s="9">
        <v>2458.8042721298002</v>
      </c>
      <c r="C22" s="9">
        <v>43853500.181361802</v>
      </c>
      <c r="D22" s="9">
        <v>15117541.7179549</v>
      </c>
      <c r="E22" s="9">
        <v>1136046.58605358</v>
      </c>
      <c r="F22" s="9">
        <v>17688254.8744215</v>
      </c>
      <c r="G22" s="9">
        <v>2556106.0403599399</v>
      </c>
      <c r="H22" s="9">
        <v>36497949.218789898</v>
      </c>
      <c r="I22" s="9">
        <v>80351449.4001517</v>
      </c>
    </row>
    <row r="23" spans="1:9" x14ac:dyDescent="0.2">
      <c r="A23" s="5" t="s">
        <v>109</v>
      </c>
      <c r="B23" s="9">
        <v>8781.4438290350008</v>
      </c>
      <c r="C23" s="9">
        <v>88017964.581443295</v>
      </c>
      <c r="D23" s="9">
        <v>34407133.543919504</v>
      </c>
      <c r="E23" s="9">
        <v>18343290.989789002</v>
      </c>
      <c r="F23" s="9">
        <v>4296852.6721495697</v>
      </c>
      <c r="G23" s="9">
        <v>16207427.398088399</v>
      </c>
      <c r="H23" s="9">
        <v>73254704.603946403</v>
      </c>
      <c r="I23" s="9">
        <v>161272669.18539</v>
      </c>
    </row>
    <row r="24" spans="1:9" x14ac:dyDescent="0.2">
      <c r="A24" s="5" t="s">
        <v>110</v>
      </c>
      <c r="B24" s="9">
        <v>11942.763607487601</v>
      </c>
      <c r="C24" s="9">
        <v>233663476.33769101</v>
      </c>
      <c r="D24" s="9">
        <v>73849778.858109906</v>
      </c>
      <c r="E24" s="9">
        <v>0</v>
      </c>
      <c r="F24" s="9">
        <v>103389689.799615</v>
      </c>
      <c r="G24" s="9">
        <v>17231614.7994528</v>
      </c>
      <c r="H24" s="9">
        <v>194471083.457178</v>
      </c>
      <c r="I24" s="9">
        <v>428134559.79486799</v>
      </c>
    </row>
    <row r="25" spans="1:9" x14ac:dyDescent="0.2">
      <c r="A25" s="5" t="s">
        <v>111</v>
      </c>
      <c r="B25" s="9">
        <v>30664.800095579201</v>
      </c>
      <c r="C25" s="9">
        <v>49317872.6901059</v>
      </c>
      <c r="D25" s="9">
        <v>17001265.723649699</v>
      </c>
      <c r="E25" s="9">
        <v>1277604.0326078399</v>
      </c>
      <c r="F25" s="9">
        <v>19892302.0351975</v>
      </c>
      <c r="G25" s="9">
        <v>2874610.3143767901</v>
      </c>
      <c r="H25" s="9">
        <v>41045782.105831802</v>
      </c>
      <c r="I25" s="9">
        <v>90363654.795937702</v>
      </c>
    </row>
    <row r="26" spans="1:9" x14ac:dyDescent="0.2">
      <c r="A26" s="5" t="s">
        <v>112</v>
      </c>
      <c r="B26" s="9">
        <v>100000</v>
      </c>
      <c r="C26" s="9">
        <v>1360707280.93116</v>
      </c>
      <c r="D26" s="9">
        <v>627295820.55128098</v>
      </c>
      <c r="E26" s="9">
        <v>47139782.541037701</v>
      </c>
      <c r="F26" s="9">
        <v>733966414.13169706</v>
      </c>
      <c r="G26" s="9">
        <v>106064509.910815</v>
      </c>
      <c r="H26" s="9">
        <v>1514466527.13483</v>
      </c>
      <c r="I26" s="9">
        <v>2875173808.06599</v>
      </c>
    </row>
    <row r="27" spans="1:9" x14ac:dyDescent="0.2">
      <c r="A27" s="5" t="s">
        <v>21</v>
      </c>
      <c r="B27" s="9">
        <v>7376.4128163894002</v>
      </c>
      <c r="C27" s="9">
        <v>28093581.304467399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28093581.304467399</v>
      </c>
    </row>
    <row r="28" spans="1:9" x14ac:dyDescent="0.2">
      <c r="A28" s="5" t="s">
        <v>22</v>
      </c>
      <c r="B28" s="9">
        <v>5409.3693986855596</v>
      </c>
      <c r="C28" s="9">
        <v>17699413.399346899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17699413.399346899</v>
      </c>
    </row>
    <row r="29" spans="1:9" x14ac:dyDescent="0.2">
      <c r="A29" s="5" t="s">
        <v>24</v>
      </c>
      <c r="B29" s="9">
        <v>4004.3383860399599</v>
      </c>
      <c r="C29" s="9">
        <v>18492579.855480701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18492579.855480701</v>
      </c>
    </row>
    <row r="30" spans="1:9" x14ac:dyDescent="0.2">
      <c r="A30" s="5" t="s">
        <v>17</v>
      </c>
      <c r="B30" s="9">
        <v>354091.77472204203</v>
      </c>
      <c r="C30" s="9">
        <v>931612203.55445004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931612203.55445004</v>
      </c>
    </row>
    <row r="31" spans="1:9" x14ac:dyDescent="0.2">
      <c r="A31" s="5" t="s">
        <v>25</v>
      </c>
      <c r="B31" s="9">
        <v>421.50930379367998</v>
      </c>
      <c r="C31" s="9">
        <v>640766.37104970496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640766.37104970496</v>
      </c>
    </row>
    <row r="32" spans="1:9" x14ac:dyDescent="0.2">
      <c r="A32" s="5" t="s">
        <v>113</v>
      </c>
      <c r="B32" s="9">
        <v>20710.157126396101</v>
      </c>
      <c r="C32" s="9">
        <v>193103918.05677199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193103918.05677199</v>
      </c>
    </row>
    <row r="33" spans="1:9" x14ac:dyDescent="0.2">
      <c r="A33" s="5" t="s">
        <v>114</v>
      </c>
      <c r="B33" s="9">
        <v>421.50930379367998</v>
      </c>
      <c r="C33" s="9">
        <v>2264092.6783230002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2264092.6783230002</v>
      </c>
    </row>
    <row r="34" spans="1:9" x14ac:dyDescent="0.2">
      <c r="A34" s="5" t="s">
        <v>19</v>
      </c>
      <c r="B34" s="9">
        <v>18616.6609175542</v>
      </c>
      <c r="C34" s="9">
        <v>35607815.451540202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35607815.451540202</v>
      </c>
    </row>
    <row r="35" spans="1:9" x14ac:dyDescent="0.2">
      <c r="A35" s="5" t="s">
        <v>23</v>
      </c>
      <c r="B35" s="9">
        <v>2165.2875194880799</v>
      </c>
      <c r="C35" s="9">
        <v>51347892.767319001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51347892.767319001</v>
      </c>
    </row>
    <row r="36" spans="1:9" x14ac:dyDescent="0.2">
      <c r="A36" s="5" t="s">
        <v>115</v>
      </c>
      <c r="B36" s="9">
        <v>4215.0930379368001</v>
      </c>
      <c r="C36" s="9">
        <v>2176334.27084208</v>
      </c>
      <c r="D36" s="9">
        <v>7017638.9113512496</v>
      </c>
      <c r="E36" s="9">
        <v>3741276.2873681099</v>
      </c>
      <c r="F36" s="9">
        <v>876381.05691882595</v>
      </c>
      <c r="G36" s="9">
        <v>3305648.7140200501</v>
      </c>
      <c r="H36" s="9">
        <v>14940944.9696582</v>
      </c>
      <c r="I36" s="9">
        <v>17117279.240500301</v>
      </c>
    </row>
    <row r="37" spans="1:9" x14ac:dyDescent="0.2">
      <c r="A37" s="5" t="s">
        <v>116</v>
      </c>
      <c r="B37" s="9">
        <v>8430.1860758736002</v>
      </c>
      <c r="C37" s="9">
        <v>9475507.1368899196</v>
      </c>
      <c r="D37" s="9">
        <v>30553984.9182835</v>
      </c>
      <c r="E37" s="9">
        <v>16289084.187087599</v>
      </c>
      <c r="F37" s="9">
        <v>3815663.2683341</v>
      </c>
      <c r="G37" s="9">
        <v>14392410.0857195</v>
      </c>
      <c r="H37" s="9">
        <v>65051142.459424801</v>
      </c>
      <c r="I37" s="9">
        <v>74526649.596314698</v>
      </c>
    </row>
    <row r="38" spans="1:9" x14ac:dyDescent="0.2">
      <c r="A38" s="5" t="s">
        <v>117</v>
      </c>
      <c r="B38" s="9">
        <v>17141.378354276301</v>
      </c>
      <c r="C38" s="9">
        <v>67941909.468371406</v>
      </c>
      <c r="D38" s="9">
        <v>219080218.70743999</v>
      </c>
      <c r="E38" s="9">
        <v>116797070.41402601</v>
      </c>
      <c r="F38" s="9">
        <v>27359313.587839998</v>
      </c>
      <c r="G38" s="9">
        <v>103197411.63338301</v>
      </c>
      <c r="H38" s="9">
        <v>466434014.34268898</v>
      </c>
      <c r="I38" s="9">
        <v>534375923.81106102</v>
      </c>
    </row>
    <row r="39" spans="1:9" x14ac:dyDescent="0.2">
      <c r="A39" s="5" t="s">
        <v>39</v>
      </c>
      <c r="B39" s="9">
        <v>3934.0868354076802</v>
      </c>
      <c r="C39" s="9">
        <v>42752778.796714097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42752778.796714097</v>
      </c>
    </row>
    <row r="40" spans="1:9" x14ac:dyDescent="0.2">
      <c r="A40" s="5" t="s">
        <v>43</v>
      </c>
      <c r="B40" s="9">
        <v>241500</v>
      </c>
      <c r="C40" s="9">
        <v>2698038626.3502698</v>
      </c>
      <c r="D40" s="9">
        <v>1129743132.9377</v>
      </c>
      <c r="E40" s="9">
        <v>16774973.791283401</v>
      </c>
      <c r="F40" s="9">
        <v>805198742.05909097</v>
      </c>
      <c r="G40" s="9">
        <v>161758675.909091</v>
      </c>
      <c r="H40" s="9">
        <v>2113475524.69717</v>
      </c>
      <c r="I40" s="9">
        <v>4811514151.04743</v>
      </c>
    </row>
    <row r="41" spans="1:9" x14ac:dyDescent="0.2">
      <c r="A41" s="5" t="s">
        <v>41</v>
      </c>
      <c r="B41" s="9">
        <v>487.54576138802298</v>
      </c>
      <c r="C41" s="9">
        <v>135900.24138198001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135900.24138198001</v>
      </c>
    </row>
    <row r="42" spans="1:9" x14ac:dyDescent="0.2">
      <c r="A42" s="5" t="s">
        <v>118</v>
      </c>
      <c r="B42" s="9">
        <v>894070.40943183796</v>
      </c>
      <c r="C42" s="9">
        <v>3408024.5655899998</v>
      </c>
      <c r="D42" s="9">
        <v>62024591.3947495</v>
      </c>
      <c r="E42" s="9">
        <v>33066839.8944709</v>
      </c>
      <c r="F42" s="9">
        <v>7745794.4240842704</v>
      </c>
      <c r="G42" s="9">
        <v>29216591.4686937</v>
      </c>
      <c r="H42" s="9">
        <v>132053817.181998</v>
      </c>
      <c r="I42" s="9">
        <v>135461841.74758801</v>
      </c>
    </row>
    <row r="43" spans="1:9" x14ac:dyDescent="0.2">
      <c r="A43" s="5" t="s">
        <v>119</v>
      </c>
      <c r="B43" s="9">
        <v>1523.05361770783</v>
      </c>
      <c r="C43" s="9">
        <v>12342437.3380189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12342437.3380189</v>
      </c>
    </row>
    <row r="44" spans="1:9" x14ac:dyDescent="0.2">
      <c r="A44" s="5" t="s">
        <v>42</v>
      </c>
      <c r="B44" s="9">
        <v>11825.3378201541</v>
      </c>
      <c r="C44" s="9">
        <v>6168010.4674088201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6168010.4674088201</v>
      </c>
    </row>
    <row r="45" spans="1:9" x14ac:dyDescent="0.2">
      <c r="A45" s="5" t="s">
        <v>38</v>
      </c>
      <c r="B45" s="9">
        <v>1250.4776012545799</v>
      </c>
      <c r="C45" s="9">
        <v>15498414.9428245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15498414.9428245</v>
      </c>
    </row>
    <row r="46" spans="1:9" x14ac:dyDescent="0.2">
      <c r="A46" s="5" t="s">
        <v>120</v>
      </c>
      <c r="B46" s="9">
        <v>2498.60692026469</v>
      </c>
      <c r="C46" s="9">
        <v>0</v>
      </c>
      <c r="D46" s="9">
        <v>12067845.5215261</v>
      </c>
      <c r="E46" s="9">
        <v>6433666.4028013898</v>
      </c>
      <c r="F46" s="9">
        <v>1507064.74912471</v>
      </c>
      <c r="G46" s="9">
        <v>5684540.8962423299</v>
      </c>
      <c r="H46" s="9">
        <v>25693117.569694601</v>
      </c>
      <c r="I46" s="9">
        <v>25693117.569694601</v>
      </c>
    </row>
    <row r="47" spans="1:9" x14ac:dyDescent="0.2">
      <c r="A47" s="3" t="s">
        <v>8</v>
      </c>
      <c r="B47" s="8">
        <f t="shared" ref="B47:I47" si="0">SUM(B7:B46)</f>
        <v>3071482.1432736879</v>
      </c>
      <c r="C47" s="8">
        <f t="shared" si="0"/>
        <v>15183196565.635405</v>
      </c>
      <c r="D47" s="8">
        <f t="shared" si="0"/>
        <v>2687081726.6890497</v>
      </c>
      <c r="E47" s="8">
        <f t="shared" si="0"/>
        <v>268606227.72811681</v>
      </c>
      <c r="F47" s="8">
        <f t="shared" si="0"/>
        <v>2416103986.3846855</v>
      </c>
      <c r="G47" s="8">
        <f t="shared" si="0"/>
        <v>587776308.4969002</v>
      </c>
      <c r="H47" s="8">
        <f t="shared" si="0"/>
        <v>5959568249.2987566</v>
      </c>
      <c r="I47" s="8">
        <f t="shared" si="0"/>
        <v>21142764814.934147</v>
      </c>
    </row>
    <row r="48" spans="1:9" x14ac:dyDescent="0.2">
      <c r="A48" s="5" t="s">
        <v>121</v>
      </c>
    </row>
  </sheetData>
  <mergeCells count="5">
    <mergeCell ref="A1:I1"/>
    <mergeCell ref="A2:I2"/>
    <mergeCell ref="A3:I3"/>
    <mergeCell ref="A4:I4"/>
    <mergeCell ref="A5:I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75" zoomScaleNormal="75" zoomScalePageLayoutView="75" workbookViewId="0">
      <selection activeCell="H30" sqref="H30"/>
    </sheetView>
  </sheetViews>
  <sheetFormatPr baseColWidth="10" defaultColWidth="8.83203125" defaultRowHeight="16" x14ac:dyDescent="0.2"/>
  <cols>
    <col min="1" max="1" width="66.1640625" bestFit="1" customWidth="1"/>
    <col min="2" max="13" width="10.83203125" customWidth="1"/>
  </cols>
  <sheetData>
    <row r="1" spans="1:13" x14ac:dyDescent="0.2">
      <c r="A1" s="2" t="s">
        <v>122</v>
      </c>
    </row>
    <row r="2" spans="1:13" x14ac:dyDescent="0.2">
      <c r="A2" s="2" t="s">
        <v>96</v>
      </c>
    </row>
    <row r="3" spans="1:13" x14ac:dyDescent="0.2">
      <c r="A3" s="2" t="s">
        <v>123</v>
      </c>
    </row>
    <row r="4" spans="1:13" x14ac:dyDescent="0.2">
      <c r="A4" s="2" t="s">
        <v>3</v>
      </c>
    </row>
    <row r="5" spans="1:13" x14ac:dyDescent="0.2">
      <c r="A5" s="2" t="s">
        <v>98</v>
      </c>
    </row>
    <row r="6" spans="1:13" ht="66" x14ac:dyDescent="0.2">
      <c r="A6" s="8"/>
      <c r="B6" s="4" t="s">
        <v>124</v>
      </c>
      <c r="C6" s="4" t="s">
        <v>125</v>
      </c>
      <c r="D6" s="4" t="s">
        <v>126</v>
      </c>
      <c r="E6" s="4" t="s">
        <v>127</v>
      </c>
      <c r="F6" s="4" t="s">
        <v>128</v>
      </c>
      <c r="G6" s="4" t="s">
        <v>129</v>
      </c>
      <c r="H6" s="4" t="s">
        <v>130</v>
      </c>
      <c r="I6" s="4" t="s">
        <v>131</v>
      </c>
      <c r="J6" s="8" t="s">
        <v>132</v>
      </c>
      <c r="K6" s="4" t="s">
        <v>133</v>
      </c>
      <c r="L6" s="4" t="s">
        <v>134</v>
      </c>
      <c r="M6" s="4" t="s">
        <v>8</v>
      </c>
    </row>
    <row r="7" spans="1:13" x14ac:dyDescent="0.2">
      <c r="A7" s="5" t="s">
        <v>135</v>
      </c>
      <c r="B7" s="9">
        <v>0</v>
      </c>
      <c r="C7" s="9">
        <v>0</v>
      </c>
      <c r="D7" s="9">
        <v>0</v>
      </c>
      <c r="E7" s="9">
        <v>199.2</v>
      </c>
      <c r="F7" s="9">
        <v>395.1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138.6</v>
      </c>
      <c r="M7" s="9">
        <f t="shared" ref="M7:M23" si="0">SUM(B7:L7)</f>
        <v>732.9</v>
      </c>
    </row>
    <row r="8" spans="1:13" x14ac:dyDescent="0.2">
      <c r="A8" s="5" t="s">
        <v>136</v>
      </c>
      <c r="B8" s="9">
        <v>0</v>
      </c>
      <c r="C8" s="9">
        <v>0</v>
      </c>
      <c r="D8" s="9">
        <v>0</v>
      </c>
      <c r="E8" s="9">
        <v>68.900000000000006</v>
      </c>
      <c r="F8" s="9">
        <v>149.9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f t="shared" si="0"/>
        <v>218.8</v>
      </c>
    </row>
    <row r="9" spans="1:13" x14ac:dyDescent="0.2">
      <c r="A9" s="5" t="s">
        <v>137</v>
      </c>
      <c r="B9" s="9">
        <v>0</v>
      </c>
      <c r="C9" s="9">
        <v>0</v>
      </c>
      <c r="D9" s="9">
        <v>0</v>
      </c>
      <c r="E9" s="9">
        <v>69.5</v>
      </c>
      <c r="F9" s="9">
        <v>46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f t="shared" si="0"/>
        <v>115.5</v>
      </c>
    </row>
    <row r="10" spans="1:13" x14ac:dyDescent="0.2">
      <c r="A10" s="5" t="s">
        <v>138</v>
      </c>
      <c r="B10" s="9">
        <v>0</v>
      </c>
      <c r="C10" s="9">
        <v>0</v>
      </c>
      <c r="D10" s="9">
        <v>0</v>
      </c>
      <c r="E10" s="9">
        <v>163.30000000000001</v>
      </c>
      <c r="F10" s="9">
        <v>1066.8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f t="shared" si="0"/>
        <v>1230.0999999999999</v>
      </c>
    </row>
    <row r="11" spans="1:13" x14ac:dyDescent="0.2">
      <c r="A11" s="5" t="s">
        <v>139</v>
      </c>
      <c r="B11" s="9">
        <v>0</v>
      </c>
      <c r="C11" s="9">
        <v>0</v>
      </c>
      <c r="D11" s="9">
        <v>0</v>
      </c>
      <c r="E11" s="9">
        <v>141.1</v>
      </c>
      <c r="F11" s="9">
        <v>730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f t="shared" si="0"/>
        <v>871.1</v>
      </c>
    </row>
    <row r="12" spans="1:13" x14ac:dyDescent="0.2">
      <c r="A12" s="5" t="s">
        <v>140</v>
      </c>
      <c r="B12" s="9">
        <v>0</v>
      </c>
      <c r="C12" s="9">
        <v>0</v>
      </c>
      <c r="D12" s="9">
        <v>0</v>
      </c>
      <c r="E12" s="9">
        <v>120</v>
      </c>
      <c r="F12" s="9">
        <v>319.39999999999998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f t="shared" si="0"/>
        <v>439.4</v>
      </c>
    </row>
    <row r="13" spans="1:13" x14ac:dyDescent="0.2">
      <c r="A13" s="5" t="s">
        <v>141</v>
      </c>
      <c r="B13" s="9">
        <v>0</v>
      </c>
      <c r="C13" s="9">
        <v>0</v>
      </c>
      <c r="D13" s="9">
        <v>0</v>
      </c>
      <c r="E13" s="9">
        <v>60.1</v>
      </c>
      <c r="F13" s="9">
        <v>158.5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f t="shared" si="0"/>
        <v>218.6</v>
      </c>
    </row>
    <row r="14" spans="1:13" x14ac:dyDescent="0.2">
      <c r="A14" s="5" t="s">
        <v>142</v>
      </c>
      <c r="B14" s="9">
        <v>0</v>
      </c>
      <c r="C14" s="9">
        <v>0</v>
      </c>
      <c r="D14" s="9">
        <v>0</v>
      </c>
      <c r="E14" s="9">
        <v>55.7</v>
      </c>
      <c r="F14" s="9">
        <v>1326.5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276.3</v>
      </c>
      <c r="M14" s="9">
        <f t="shared" si="0"/>
        <v>1658.5</v>
      </c>
    </row>
    <row r="15" spans="1:13" x14ac:dyDescent="0.2">
      <c r="A15" s="5" t="s">
        <v>143</v>
      </c>
      <c r="B15" s="9">
        <v>0</v>
      </c>
      <c r="C15" s="9">
        <v>0</v>
      </c>
      <c r="D15" s="9">
        <v>0</v>
      </c>
      <c r="E15" s="9">
        <v>129.80000000000001</v>
      </c>
      <c r="F15" s="9">
        <v>889.6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f t="shared" si="0"/>
        <v>1019.4000000000001</v>
      </c>
    </row>
    <row r="16" spans="1:13" x14ac:dyDescent="0.2">
      <c r="A16" s="5" t="s">
        <v>144</v>
      </c>
      <c r="B16" s="9">
        <v>0</v>
      </c>
      <c r="C16" s="9">
        <v>0</v>
      </c>
      <c r="D16" s="9">
        <v>0</v>
      </c>
      <c r="E16" s="9">
        <v>74.3</v>
      </c>
      <c r="F16" s="9">
        <v>102.5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f t="shared" si="0"/>
        <v>176.8</v>
      </c>
    </row>
    <row r="17" spans="1:13" x14ac:dyDescent="0.2">
      <c r="A17" s="5" t="s">
        <v>145</v>
      </c>
      <c r="B17" s="9">
        <v>38007.800000000003</v>
      </c>
      <c r="C17" s="9">
        <v>2828.5</v>
      </c>
      <c r="D17" s="9">
        <v>19987.5</v>
      </c>
      <c r="E17" s="9">
        <v>7406.2</v>
      </c>
      <c r="F17" s="9">
        <v>14627.6</v>
      </c>
      <c r="G17" s="9">
        <v>8310.2000000000007</v>
      </c>
      <c r="H17" s="9">
        <v>0</v>
      </c>
      <c r="I17" s="9">
        <v>2705.8</v>
      </c>
      <c r="J17" s="9">
        <v>3988.9</v>
      </c>
      <c r="K17" s="9">
        <v>0</v>
      </c>
      <c r="L17" s="9">
        <v>7251.5</v>
      </c>
      <c r="M17" s="9">
        <f t="shared" si="0"/>
        <v>105114</v>
      </c>
    </row>
    <row r="18" spans="1:13" x14ac:dyDescent="0.2">
      <c r="A18" s="5" t="s">
        <v>146</v>
      </c>
      <c r="B18" s="9">
        <v>0</v>
      </c>
      <c r="C18" s="9">
        <v>0</v>
      </c>
      <c r="D18" s="9">
        <v>13856.3</v>
      </c>
      <c r="E18" s="9">
        <v>97.3</v>
      </c>
      <c r="F18" s="9">
        <v>1926.7</v>
      </c>
      <c r="G18" s="9">
        <v>13634.1</v>
      </c>
      <c r="H18" s="9">
        <v>827.8</v>
      </c>
      <c r="I18" s="9">
        <v>0</v>
      </c>
      <c r="J18" s="9">
        <v>1608.1</v>
      </c>
      <c r="K18" s="9">
        <v>40980.199999999997</v>
      </c>
      <c r="L18" s="9">
        <v>1242</v>
      </c>
      <c r="M18" s="9">
        <f t="shared" si="0"/>
        <v>74172.5</v>
      </c>
    </row>
    <row r="19" spans="1:13" x14ac:dyDescent="0.2">
      <c r="A19" s="5" t="s">
        <v>147</v>
      </c>
      <c r="B19" s="9">
        <v>1304</v>
      </c>
      <c r="C19" s="9">
        <v>0</v>
      </c>
      <c r="D19" s="9">
        <v>334.7</v>
      </c>
      <c r="E19" s="9">
        <v>10924.8</v>
      </c>
      <c r="F19" s="9">
        <v>30271</v>
      </c>
      <c r="G19" s="9">
        <v>694.9</v>
      </c>
      <c r="H19" s="9">
        <v>1839.4</v>
      </c>
      <c r="I19" s="9">
        <v>627.70000000000005</v>
      </c>
      <c r="J19" s="9">
        <v>640.29999999999995</v>
      </c>
      <c r="K19" s="9">
        <v>0</v>
      </c>
      <c r="L19" s="9">
        <v>13440.7</v>
      </c>
      <c r="M19" s="9">
        <f t="shared" si="0"/>
        <v>60077.5</v>
      </c>
    </row>
    <row r="20" spans="1:13" x14ac:dyDescent="0.2">
      <c r="A20" s="5" t="s">
        <v>54</v>
      </c>
      <c r="B20" s="9">
        <v>208070</v>
      </c>
      <c r="C20" s="9">
        <v>0</v>
      </c>
      <c r="D20" s="9">
        <v>0</v>
      </c>
      <c r="E20" s="9">
        <v>22807.7</v>
      </c>
      <c r="F20" s="9">
        <v>2365.8000000000002</v>
      </c>
      <c r="G20" s="9">
        <v>0</v>
      </c>
      <c r="H20" s="9">
        <v>706.1</v>
      </c>
      <c r="I20" s="9">
        <v>6945.1</v>
      </c>
      <c r="J20" s="9">
        <v>132.19999999999999</v>
      </c>
      <c r="K20" s="9">
        <v>0</v>
      </c>
      <c r="L20" s="9">
        <v>6649.1</v>
      </c>
      <c r="M20" s="9">
        <f t="shared" si="0"/>
        <v>247676.00000000003</v>
      </c>
    </row>
    <row r="21" spans="1:13" x14ac:dyDescent="0.2">
      <c r="A21" s="5" t="s">
        <v>56</v>
      </c>
      <c r="B21" s="9">
        <v>0</v>
      </c>
      <c r="C21" s="9">
        <v>21655.599999999999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473.8</v>
      </c>
      <c r="M21" s="9">
        <f t="shared" si="0"/>
        <v>22129.399999999998</v>
      </c>
    </row>
    <row r="22" spans="1:13" x14ac:dyDescent="0.2">
      <c r="A22" s="5" t="s">
        <v>148</v>
      </c>
      <c r="B22" s="9">
        <v>0</v>
      </c>
      <c r="C22" s="9">
        <v>918.4</v>
      </c>
      <c r="D22" s="9">
        <v>0</v>
      </c>
      <c r="E22" s="9">
        <v>2098.6</v>
      </c>
      <c r="F22" s="9">
        <v>-1405.3</v>
      </c>
      <c r="G22" s="9">
        <v>1163.3</v>
      </c>
      <c r="H22" s="9">
        <v>-73.400000000000006</v>
      </c>
      <c r="I22" s="9">
        <v>4281.2</v>
      </c>
      <c r="J22" s="9">
        <v>-2245.6</v>
      </c>
      <c r="K22" s="9">
        <v>0</v>
      </c>
      <c r="L22" s="9">
        <v>0</v>
      </c>
      <c r="M22" s="9">
        <f t="shared" si="0"/>
        <v>4737.1999999999989</v>
      </c>
    </row>
    <row r="23" spans="1:13" x14ac:dyDescent="0.2">
      <c r="A23" s="3" t="s">
        <v>8</v>
      </c>
      <c r="B23" s="8">
        <f t="shared" ref="B23:L23" si="1">SUM(B7:B22)</f>
        <v>247381.8</v>
      </c>
      <c r="C23" s="8">
        <f t="shared" si="1"/>
        <v>25402.5</v>
      </c>
      <c r="D23" s="8">
        <f t="shared" si="1"/>
        <v>34178.5</v>
      </c>
      <c r="E23" s="8">
        <f t="shared" si="1"/>
        <v>44416.499999999993</v>
      </c>
      <c r="F23" s="8">
        <f t="shared" si="1"/>
        <v>52970.100000000006</v>
      </c>
      <c r="G23" s="8">
        <f t="shared" si="1"/>
        <v>23802.500000000004</v>
      </c>
      <c r="H23" s="8">
        <f t="shared" si="1"/>
        <v>3299.8999999999996</v>
      </c>
      <c r="I23" s="8">
        <f t="shared" si="1"/>
        <v>14559.8</v>
      </c>
      <c r="J23" s="8">
        <f t="shared" si="1"/>
        <v>4123.8999999999996</v>
      </c>
      <c r="K23" s="8">
        <f t="shared" si="1"/>
        <v>40980.199999999997</v>
      </c>
      <c r="L23" s="8">
        <f t="shared" si="1"/>
        <v>29471.999999999996</v>
      </c>
      <c r="M23" s="8">
        <f t="shared" si="0"/>
        <v>520587.70000000007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"/>
  <sheetViews>
    <sheetView zoomScale="75" zoomScaleNormal="75" zoomScalePageLayoutView="75" workbookViewId="0">
      <selection activeCell="A2" sqref="A2"/>
    </sheetView>
  </sheetViews>
  <sheetFormatPr baseColWidth="10" defaultColWidth="8.83203125" defaultRowHeight="16" x14ac:dyDescent="0.2"/>
  <cols>
    <col min="1" max="1" width="18" style="14" bestFit="1" customWidth="1"/>
    <col min="2" max="1025" width="8.83203125" style="14"/>
  </cols>
  <sheetData>
    <row r="1" spans="1:6" x14ac:dyDescent="0.2">
      <c r="A1" s="2" t="s">
        <v>149</v>
      </c>
      <c r="B1"/>
      <c r="C1"/>
      <c r="D1"/>
      <c r="E1"/>
      <c r="F1"/>
    </row>
    <row r="2" spans="1:6" x14ac:dyDescent="0.2">
      <c r="A2" s="2" t="s">
        <v>150</v>
      </c>
      <c r="B2"/>
      <c r="C2"/>
      <c r="D2"/>
      <c r="E2"/>
      <c r="F2"/>
    </row>
    <row r="3" spans="1:6" x14ac:dyDescent="0.2">
      <c r="A3" s="2" t="s">
        <v>151</v>
      </c>
      <c r="B3"/>
      <c r="C3"/>
      <c r="D3"/>
      <c r="E3"/>
      <c r="F3"/>
    </row>
    <row r="4" spans="1:6" x14ac:dyDescent="0.2">
      <c r="A4" s="2" t="s">
        <v>3</v>
      </c>
      <c r="B4"/>
      <c r="C4"/>
      <c r="D4"/>
      <c r="E4"/>
      <c r="F4"/>
    </row>
    <row r="5" spans="1:6" x14ac:dyDescent="0.2">
      <c r="A5" s="2" t="s">
        <v>152</v>
      </c>
      <c r="B5"/>
      <c r="C5"/>
      <c r="D5"/>
      <c r="E5"/>
      <c r="F5"/>
    </row>
    <row r="6" spans="1:6" ht="40" x14ac:dyDescent="0.2">
      <c r="A6" s="15"/>
      <c r="B6" s="4" t="s">
        <v>153</v>
      </c>
      <c r="C6" s="4" t="s">
        <v>7</v>
      </c>
      <c r="D6" s="4" t="s">
        <v>154</v>
      </c>
      <c r="E6" s="4" t="s">
        <v>155</v>
      </c>
      <c r="F6" s="4" t="s">
        <v>8</v>
      </c>
    </row>
    <row r="7" spans="1:6" x14ac:dyDescent="0.2">
      <c r="A7" s="16" t="s">
        <v>156</v>
      </c>
      <c r="B7" s="17">
        <v>32835.921788489999</v>
      </c>
      <c r="C7" s="17">
        <v>3907.452472856</v>
      </c>
      <c r="D7" s="17">
        <v>272.95976329539798</v>
      </c>
      <c r="E7" s="17">
        <v>24128.787914142998</v>
      </c>
      <c r="F7" s="17">
        <v>61145.121938784403</v>
      </c>
    </row>
    <row r="8" spans="1:6" x14ac:dyDescent="0.2">
      <c r="A8" s="16" t="s">
        <v>157</v>
      </c>
      <c r="B8" s="17">
        <v>8277.8242064999995</v>
      </c>
      <c r="C8" s="17">
        <v>105.47016000000001</v>
      </c>
      <c r="D8" s="17">
        <v>0.44287029564899999</v>
      </c>
      <c r="E8" s="17">
        <v>2123.4302814299999</v>
      </c>
      <c r="F8" s="17">
        <v>10507.1675182256</v>
      </c>
    </row>
    <row r="9" spans="1:6" x14ac:dyDescent="0.2">
      <c r="A9" s="16" t="s">
        <v>158</v>
      </c>
      <c r="B9" s="17">
        <v>3651.7692291399999</v>
      </c>
      <c r="C9" s="17">
        <v>32.157426999999998</v>
      </c>
      <c r="D9" s="17">
        <v>20.3759557554332</v>
      </c>
      <c r="E9" s="17">
        <v>1253.5086821370001</v>
      </c>
      <c r="F9" s="17">
        <v>4957.8112940324299</v>
      </c>
    </row>
    <row r="10" spans="1:6" x14ac:dyDescent="0.2">
      <c r="A10" s="16" t="s">
        <v>159</v>
      </c>
      <c r="B10" s="17">
        <v>3551.0487908</v>
      </c>
      <c r="C10" s="17">
        <v>66.691987400000002</v>
      </c>
      <c r="D10" s="17">
        <v>0.53814399999999996</v>
      </c>
      <c r="E10" s="17">
        <v>2782.4319134000002</v>
      </c>
      <c r="F10" s="17">
        <v>6400.7108355999999</v>
      </c>
    </row>
    <row r="11" spans="1:6" x14ac:dyDescent="0.2">
      <c r="A11" s="16" t="s">
        <v>160</v>
      </c>
      <c r="B11" s="17">
        <v>881.86071189999996</v>
      </c>
      <c r="C11" s="17">
        <v>95.006200000000007</v>
      </c>
      <c r="D11" s="17">
        <v>6.6813186389299997</v>
      </c>
      <c r="E11" s="17">
        <v>490.68733400000002</v>
      </c>
      <c r="F11" s="17">
        <v>1474.23556453893</v>
      </c>
    </row>
    <row r="12" spans="1:6" x14ac:dyDescent="0.2">
      <c r="A12" s="16" t="s">
        <v>161</v>
      </c>
      <c r="B12" s="17">
        <v>485864.60847843799</v>
      </c>
      <c r="C12" s="17">
        <v>116612.31823600001</v>
      </c>
      <c r="D12" s="17">
        <v>20571.265760605402</v>
      </c>
      <c r="E12" s="17">
        <v>-30778.827387462901</v>
      </c>
      <c r="F12" s="17">
        <v>592269.36508758098</v>
      </c>
    </row>
    <row r="13" spans="1:6" x14ac:dyDescent="0.2">
      <c r="A13" s="18" t="s">
        <v>8</v>
      </c>
      <c r="B13" s="18">
        <v>535063.03320526797</v>
      </c>
      <c r="C13" s="18">
        <v>120819.096483256</v>
      </c>
      <c r="D13" s="18">
        <v>20872.263812590802</v>
      </c>
      <c r="E13" s="18">
        <v>1.8737647136958899E-2</v>
      </c>
      <c r="F13" s="18">
        <v>676754.41223876202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Oferta Prods Agrícolas</vt:lpstr>
      <vt:lpstr>Utilización Prods Agrícolas</vt:lpstr>
      <vt:lpstr>Oferta Piscícola</vt:lpstr>
      <vt:lpstr>Utilización Piscícola</vt:lpstr>
      <vt:lpstr>Oferta al. procesados</vt:lpstr>
      <vt:lpstr>Utilización de al. procesados</vt:lpstr>
      <vt:lpstr>Utilización de agua</vt:lpstr>
      <vt:lpstr>Utilización de energía</vt:lpstr>
      <vt:lpstr>Oferta monetaria</vt:lpstr>
      <vt:lpstr>Utilización Monetaria</vt:lpstr>
      <vt:lpstr>Cuentas de producción e ingreso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revision>2</cp:revision>
  <dcterms:created xsi:type="dcterms:W3CDTF">2016-02-09T21:28:48Z</dcterms:created>
  <dcterms:modified xsi:type="dcterms:W3CDTF">2016-02-21T18:58:59Z</dcterms:modified>
  <dc:language>es-GT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