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oefficients\"/>
    </mc:Choice>
  </mc:AlternateContent>
  <xr:revisionPtr revIDLastSave="0" documentId="13_ncr:1_{DDC634AC-50A7-41C5-AC2A-93AD2C3A2728}" xr6:coauthVersionLast="47" xr6:coauthVersionMax="47" xr10:uidLastSave="{00000000-0000-0000-0000-000000000000}"/>
  <bookViews>
    <workbookView xWindow="-28920" yWindow="-120" windowWidth="29040" windowHeight="15720" activeTab="1" xr2:uid="{313A7562-C127-4A15-9A96-9C24B99DDE82}"/>
  </bookViews>
  <sheets>
    <sheet name="un_energy_coefficients" sheetId="1" r:id="rId1"/>
    <sheet name="commodities_and_units" sheetId="7" r:id="rId2"/>
    <sheet name="IPCC_original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7" i="1"/>
  <c r="E7" i="1"/>
  <c r="F7" i="1"/>
  <c r="C2" i="7"/>
  <c r="D3" i="1"/>
  <c r="E3" i="1"/>
  <c r="F3" i="1"/>
  <c r="D4" i="1"/>
  <c r="E4" i="1"/>
  <c r="F4" i="1"/>
  <c r="D5" i="1"/>
  <c r="E5" i="1"/>
  <c r="F5" i="1"/>
  <c r="D6" i="1"/>
  <c r="E6" i="1"/>
  <c r="F6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F2" i="1"/>
  <c r="E2" i="1"/>
  <c r="D2" i="1"/>
</calcChain>
</file>

<file path=xl/sharedStrings.xml><?xml version="1.0" encoding="utf-8"?>
<sst xmlns="http://schemas.openxmlformats.org/spreadsheetml/2006/main" count="721" uniqueCount="238">
  <si>
    <t>Commodity</t>
  </si>
  <si>
    <t>CO2</t>
  </si>
  <si>
    <t>CH4</t>
  </si>
  <si>
    <t>N2O</t>
  </si>
  <si>
    <t>Aviation gasoline</t>
  </si>
  <si>
    <t>Bagasse</t>
  </si>
  <si>
    <t>Bio jet kerosene</t>
  </si>
  <si>
    <t>Biodiesel</t>
  </si>
  <si>
    <t>Biogases</t>
  </si>
  <si>
    <t>Biogasoline</t>
  </si>
  <si>
    <t>Black liquor</t>
  </si>
  <si>
    <t>Blast furnace gas</t>
  </si>
  <si>
    <t>Brown coal</t>
  </si>
  <si>
    <t>Brown coal briquettes</t>
  </si>
  <si>
    <t>Charcoal</t>
  </si>
  <si>
    <t>Coke-oven coke</t>
  </si>
  <si>
    <t>Coke oven gas</t>
  </si>
  <si>
    <t>Coking coal</t>
  </si>
  <si>
    <t>Ethane</t>
  </si>
  <si>
    <t>Fuel oil</t>
  </si>
  <si>
    <t>Fuelwood</t>
  </si>
  <si>
    <t>Gas coke</t>
  </si>
  <si>
    <t>Gas oil/diesel oil</t>
  </si>
  <si>
    <t>Gasoline-type jet fuel</t>
  </si>
  <si>
    <t>Gasworks gas</t>
  </si>
  <si>
    <t>Hard coal</t>
  </si>
  <si>
    <t>Kerosene-type jet fuel</t>
  </si>
  <si>
    <t>Lignite</t>
  </si>
  <si>
    <t>Liquefied petroleum gas (lpg)</t>
  </si>
  <si>
    <t>Motor gasoline</t>
  </si>
  <si>
    <t>Naphtha</t>
  </si>
  <si>
    <t>Natural gas (including lng)</t>
  </si>
  <si>
    <t>Other bituminous coal</t>
  </si>
  <si>
    <t>Other coal products</t>
  </si>
  <si>
    <t>Other hydrocarbons</t>
  </si>
  <si>
    <t>Other liquid biofuels</t>
  </si>
  <si>
    <t>Peat</t>
  </si>
  <si>
    <t>Peat (for fuel use)</t>
  </si>
  <si>
    <t>Petroleum coke</t>
  </si>
  <si>
    <t>Refinery gas</t>
  </si>
  <si>
    <t>Other Kerosene</t>
  </si>
  <si>
    <t>Gasoline</t>
  </si>
  <si>
    <t>Jet Kerosene</t>
  </si>
  <si>
    <t>Crude Oil</t>
  </si>
  <si>
    <t>Natural Gas Liquids</t>
  </si>
  <si>
    <t>Motor Gasoline</t>
  </si>
  <si>
    <t>Aviation Gasoline</t>
  </si>
  <si>
    <t>Jet Gasoline</t>
  </si>
  <si>
    <t>Residual Fuel Oil</t>
  </si>
  <si>
    <t>Shale Oil</t>
  </si>
  <si>
    <t>Lubricants</t>
  </si>
  <si>
    <t>Liquefied Petroleum Gases</t>
  </si>
  <si>
    <t>Bitumen</t>
  </si>
  <si>
    <t>Petroleum Coke</t>
  </si>
  <si>
    <t>Other Petroleum Products</t>
  </si>
  <si>
    <t>Refinery Gas</t>
  </si>
  <si>
    <t>Paraffin Waxes</t>
  </si>
  <si>
    <t>White Spirit and SBP</t>
  </si>
  <si>
    <t>Anthracite</t>
  </si>
  <si>
    <t>Coking Coal</t>
  </si>
  <si>
    <t>Other Bituminous Coal</t>
  </si>
  <si>
    <t>Sub-Bituminous Coal</t>
  </si>
  <si>
    <t>Oil Shale and Tar Sands</t>
  </si>
  <si>
    <t>Brown Coal Briquettes</t>
  </si>
  <si>
    <t>Patent Fuel</t>
  </si>
  <si>
    <t>Coke</t>
  </si>
  <si>
    <t>Coke Oven Coke and Lignite Coke</t>
  </si>
  <si>
    <t>Gas Coke</t>
  </si>
  <si>
    <t>Coal Tar</t>
  </si>
  <si>
    <t>Derived Gases</t>
  </si>
  <si>
    <t>Gas Works Gas</t>
  </si>
  <si>
    <t>Coke Oven Gas</t>
  </si>
  <si>
    <t>Blast Furnace Gas</t>
  </si>
  <si>
    <t>Oxygen Steel Furnace Gas</t>
  </si>
  <si>
    <t>Other</t>
  </si>
  <si>
    <t>Natural Gas</t>
  </si>
  <si>
    <t>Sector</t>
  </si>
  <si>
    <t>Energy Industries</t>
  </si>
  <si>
    <t>Orimulsion</t>
  </si>
  <si>
    <t>Gas/Diesel Oil</t>
  </si>
  <si>
    <t>Municipal Wastes (biomass fraction)</t>
  </si>
  <si>
    <t>IPCC Name</t>
  </si>
  <si>
    <t>Industrial Wastes</t>
  </si>
  <si>
    <t>Waste Oils</t>
  </si>
  <si>
    <t>Other Primary Solid Biomass</t>
  </si>
  <si>
    <t>Biodiesels</t>
  </si>
  <si>
    <t>Other Liquid Biofuels</t>
  </si>
  <si>
    <t>Landfill Gas</t>
  </si>
  <si>
    <t>Sludge Gas</t>
  </si>
  <si>
    <t>Other Biogas</t>
  </si>
  <si>
    <t>Naptha</t>
  </si>
  <si>
    <t>Refinery Feedstocs</t>
  </si>
  <si>
    <t>Other Oil</t>
  </si>
  <si>
    <t>Municipal Wastes (non-biomass fraction)</t>
  </si>
  <si>
    <t>Solid Biofuels</t>
  </si>
  <si>
    <t>Wood / Wood Waste</t>
  </si>
  <si>
    <t>Sulphite lyes (Black Liquor)</t>
  </si>
  <si>
    <t>Liquid Biofuels</t>
  </si>
  <si>
    <t>Gas Biomass</t>
  </si>
  <si>
    <t>Other non-fossil fuels</t>
  </si>
  <si>
    <t>Group</t>
  </si>
  <si>
    <t>Driver</t>
  </si>
  <si>
    <t>to_TJ</t>
  </si>
  <si>
    <t>Unit</t>
  </si>
  <si>
    <t>Total</t>
  </si>
  <si>
    <t>Metric tons,  thousand</t>
  </si>
  <si>
    <t>Terajoules</t>
  </si>
  <si>
    <t>Cubic metres, thousand</t>
  </si>
  <si>
    <t>Natural gas liquids</t>
  </si>
  <si>
    <t>To TJ</t>
  </si>
  <si>
    <t>Crude petroleum</t>
  </si>
  <si>
    <t>Additives and oxygenates</t>
  </si>
  <si>
    <t>Animal waste</t>
  </si>
  <si>
    <t>Coal</t>
  </si>
  <si>
    <t>Coal tar</t>
  </si>
  <si>
    <t>Conventional crude oil</t>
  </si>
  <si>
    <t>Direct use of geothermal heat</t>
  </si>
  <si>
    <t>Direct use of solar thermal heat</t>
  </si>
  <si>
    <t>Electricity</t>
  </si>
  <si>
    <t>Kilowatt-hours, million</t>
  </si>
  <si>
    <t>Kilowatts,  thousand</t>
  </si>
  <si>
    <t>Electricity generating capacity</t>
  </si>
  <si>
    <t>Electricity production from bagasse</t>
  </si>
  <si>
    <t>Electricity production from biogases</t>
  </si>
  <si>
    <t>Electricity production from brown coal</t>
  </si>
  <si>
    <t>Electricity production from crude oil, ngls, other hydrocarbons</t>
  </si>
  <si>
    <t>Electricity production from fuel oil</t>
  </si>
  <si>
    <t>Electricity production from gas oil/ diesel oil</t>
  </si>
  <si>
    <t>Electricity production from hard coal</t>
  </si>
  <si>
    <t>Electricity production from liquid biofuels</t>
  </si>
  <si>
    <t>Electricity production from manufactured gases</t>
  </si>
  <si>
    <t>Electricity production from natural gas</t>
  </si>
  <si>
    <t>Electricity production from non-renewable waste</t>
  </si>
  <si>
    <t>Electricity production from oil shale</t>
  </si>
  <si>
    <t>Electricity production from other oil products</t>
  </si>
  <si>
    <t>Electricity production from peat</t>
  </si>
  <si>
    <t>Electricity production from renewable municipal waste</t>
  </si>
  <si>
    <t>Electricity production from solid biofuels</t>
  </si>
  <si>
    <t>Electricity production from solid coal products</t>
  </si>
  <si>
    <t>Estimate</t>
  </si>
  <si>
    <t>Falling water</t>
  </si>
  <si>
    <t>Feedstocks</t>
  </si>
  <si>
    <t>Footnote</t>
  </si>
  <si>
    <t>From chemical heat – autoproducer</t>
  </si>
  <si>
    <t>From chemical heat – autoproducer – chp plants</t>
  </si>
  <si>
    <t>From chemical heat – autoproducer – electricity plants</t>
  </si>
  <si>
    <t>From chemical heat – main activity</t>
  </si>
  <si>
    <t>From chemical heat – main activity – chp plants</t>
  </si>
  <si>
    <t>From chemical heat – main activity – electricity plants</t>
  </si>
  <si>
    <t>From chemical sources – autoproducer</t>
  </si>
  <si>
    <t>From chemical sources – autoproducer – chp plants</t>
  </si>
  <si>
    <t>From chemical sources – autoproducer – heat plants</t>
  </si>
  <si>
    <t>From combustible fuels – autoproducer</t>
  </si>
  <si>
    <t>From combustible fuels – autoproducer – chp plants</t>
  </si>
  <si>
    <t>From combustible fuels – autoproducer – electricity plants</t>
  </si>
  <si>
    <t>From combustible fuels – autoproducer – heat plants</t>
  </si>
  <si>
    <t>From combustible fuels – main activity</t>
  </si>
  <si>
    <t>From combustible fuels – main activity – chp plants</t>
  </si>
  <si>
    <t>From combustible fuels – main activity – electricity plants</t>
  </si>
  <si>
    <t>From combustible fuels – main activity – heat plants</t>
  </si>
  <si>
    <t>From electric boilers – main activity</t>
  </si>
  <si>
    <t>From heat pumps – main activity</t>
  </si>
  <si>
    <t>From other sources – autoproducer</t>
  </si>
  <si>
    <t>From other sources – autoproducer – chp plants</t>
  </si>
  <si>
    <t>From other sources – autoproducer – electricity plants</t>
  </si>
  <si>
    <t>From other sources – autoproducer – heat plants</t>
  </si>
  <si>
    <t>From other sources – main activity</t>
  </si>
  <si>
    <t>From other sources – main activity – chp plants</t>
  </si>
  <si>
    <t>From other sources – main activity – electricity plants</t>
  </si>
  <si>
    <t>From other sources – main activity – heat plants</t>
  </si>
  <si>
    <t>Geothermal – autoproducer</t>
  </si>
  <si>
    <t>Geothermal – autoproducer – chp plants</t>
  </si>
  <si>
    <t>Geothermal – autoproducer – electricity plants</t>
  </si>
  <si>
    <t>Geothermal – autoproducer – heat plants</t>
  </si>
  <si>
    <t>Geothermal – main activity</t>
  </si>
  <si>
    <t>Geothermal – main activity – chp plants</t>
  </si>
  <si>
    <t>Geothermal – main activity – electricity plants</t>
  </si>
  <si>
    <t>Geothermal – main activity – heat plants</t>
  </si>
  <si>
    <t>Heat</t>
  </si>
  <si>
    <t>Heat output from bagasse</t>
  </si>
  <si>
    <t>Heat output from biogases</t>
  </si>
  <si>
    <t>Heat output from brown coal</t>
  </si>
  <si>
    <t>Heat output from combustible fuels</t>
  </si>
  <si>
    <t>Heat output from crude oil, ngls and other hydrocarbons</t>
  </si>
  <si>
    <t>Heat output from fuel oil</t>
  </si>
  <si>
    <t>Heat output from gas oil/ diesel oil</t>
  </si>
  <si>
    <t>Heat output from hard coal</t>
  </si>
  <si>
    <t>Heat output from liquid biofuels</t>
  </si>
  <si>
    <t>Heat output from manufactured gases</t>
  </si>
  <si>
    <t>Heat output from natural gas</t>
  </si>
  <si>
    <t>Heat output from non-renewable waste</t>
  </si>
  <si>
    <t>Heat output from oil shale</t>
  </si>
  <si>
    <t>Heat output from other oil products</t>
  </si>
  <si>
    <t>Heat output from peat</t>
  </si>
  <si>
    <t>Heat output from renewable municipal waste</t>
  </si>
  <si>
    <t>Heat output from solid biofuels</t>
  </si>
  <si>
    <t>Heat output from solid coal products</t>
  </si>
  <si>
    <t>Heat production</t>
  </si>
  <si>
    <t>Hydro – autoproducer</t>
  </si>
  <si>
    <t>Hydro – main activity</t>
  </si>
  <si>
    <t>Industrial waste</t>
  </si>
  <si>
    <t>Lignite brown coal</t>
  </si>
  <si>
    <t>Lignite brown coal- recoverable resources</t>
  </si>
  <si>
    <t>Municipal waste</t>
  </si>
  <si>
    <t>Natural gas</t>
  </si>
  <si>
    <t>Nuclear – autoproducer</t>
  </si>
  <si>
    <t>Nuclear – autoproducer – electricity plants</t>
  </si>
  <si>
    <t>Nuclear – main activity</t>
  </si>
  <si>
    <t>Nuclear – main activity – chp plants</t>
  </si>
  <si>
    <t>Nuclear – main activity – electricity plants</t>
  </si>
  <si>
    <t>Nuclear – main activity – heat plants</t>
  </si>
  <si>
    <t>Of which: bio jet kerosene</t>
  </si>
  <si>
    <t>Of which: biodiesel</t>
  </si>
  <si>
    <t>Of which: biogasoline</t>
  </si>
  <si>
    <t>Of which: fishing</t>
  </si>
  <si>
    <t>Of which: pumped hydro – autoproducer</t>
  </si>
  <si>
    <t>Of which: pumped hydro – main activity</t>
  </si>
  <si>
    <t>Oil shale</t>
  </si>
  <si>
    <t>Paraffin waxes</t>
  </si>
  <si>
    <t>Patent fuel</t>
  </si>
  <si>
    <t>Peat products</t>
  </si>
  <si>
    <t>Production of hydrogen</t>
  </si>
  <si>
    <t>Solar – autoproducer</t>
  </si>
  <si>
    <t>Solar – main activity</t>
  </si>
  <si>
    <t>Solar photovoltaic – autoproducer</t>
  </si>
  <si>
    <t>Solar photovoltaic – main activity</t>
  </si>
  <si>
    <t>Solar thermal – autoproducer</t>
  </si>
  <si>
    <t>Solar thermal – main activity</t>
  </si>
  <si>
    <t>Sub-bituminous coal</t>
  </si>
  <si>
    <t>Tide, wave and marine – main activity</t>
  </si>
  <si>
    <t>Total refinery output</t>
  </si>
  <si>
    <t>Total refinery throughput</t>
  </si>
  <si>
    <t>Uranium</t>
  </si>
  <si>
    <t>Metric Tons</t>
  </si>
  <si>
    <t>Vegetal waste</t>
  </si>
  <si>
    <t>White spirit and special boiling point industrial spirits</t>
  </si>
  <si>
    <t>Wind – autoproducer</t>
  </si>
  <si>
    <t>Wind – main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</si>
</sst>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766C-B9AB-44C5-9C37-FFF71030640C}">
  <dimension ref="A1:F38"/>
  <sheetViews>
    <sheetView zoomScale="115" zoomScaleNormal="115" workbookViewId="0">
      <selection activeCell="B38" sqref="B38"/>
    </sheetView>
  </sheetViews>
  <sheetFormatPr defaultRowHeight="12.75" x14ac:dyDescent="0.2"/>
  <cols>
    <col min="1" max="1" width="24.140625" bestFit="1" customWidth="1"/>
    <col min="2" max="2" width="27.140625" bestFit="1" customWidth="1"/>
    <col min="3" max="3" width="27.140625" customWidth="1"/>
    <col min="4" max="6" width="8.7109375" customWidth="1"/>
  </cols>
  <sheetData>
    <row r="1" spans="1:6" x14ac:dyDescent="0.2">
      <c r="A1" t="s">
        <v>0</v>
      </c>
      <c r="B1" t="s">
        <v>81</v>
      </c>
      <c r="C1" t="s">
        <v>102</v>
      </c>
      <c r="D1" t="s">
        <v>1</v>
      </c>
      <c r="E1" t="s">
        <v>2</v>
      </c>
      <c r="F1" t="s">
        <v>3</v>
      </c>
    </row>
    <row r="2" spans="1:6" x14ac:dyDescent="0.2">
      <c r="A2" s="3" t="s">
        <v>4</v>
      </c>
      <c r="B2" t="s">
        <v>46</v>
      </c>
      <c r="C2">
        <f>VLOOKUP(B2,commodities_and_units!$A$44:$B$75,2,FALSE)</f>
        <v>43.97</v>
      </c>
      <c r="D2">
        <f>VLOOKUP(B2,IPCC_original!$C$2:$F$54,2,FALSE)</f>
        <v>70000</v>
      </c>
      <c r="E2">
        <f>VLOOKUP(B2,IPCC_original!$C$2:$F$54,3,FALSE)</f>
        <v>3</v>
      </c>
      <c r="F2">
        <f>VLOOKUP(B2,IPCC_original!$C$2:$F$54,4,FALSE)</f>
        <v>0.6</v>
      </c>
    </row>
    <row r="3" spans="1:6" x14ac:dyDescent="0.2">
      <c r="A3" s="3" t="s">
        <v>5</v>
      </c>
      <c r="B3" t="s">
        <v>84</v>
      </c>
      <c r="C3">
        <f>VLOOKUP(B3,commodities_and_units!$A$44:$B$75,2,FALSE)</f>
        <v>12.6</v>
      </c>
      <c r="D3">
        <f>VLOOKUP(B3,IPCC_original!$C$2:$F$54,2,FALSE)</f>
        <v>100000</v>
      </c>
      <c r="E3">
        <f>VLOOKUP(B3,IPCC_original!$C$2:$F$54,3,FALSE)</f>
        <v>30</v>
      </c>
      <c r="F3">
        <f>VLOOKUP(B3,IPCC_original!$C$2:$F$54,4,FALSE)</f>
        <v>4</v>
      </c>
    </row>
    <row r="4" spans="1:6" x14ac:dyDescent="0.2">
      <c r="A4" t="s">
        <v>6</v>
      </c>
      <c r="B4" t="s">
        <v>42</v>
      </c>
      <c r="C4">
        <f>VLOOKUP(B4,commodities_and_units!$A$44:$B$75,2,FALSE)</f>
        <v>43.21</v>
      </c>
      <c r="D4">
        <f>VLOOKUP(B4,IPCC_original!$C$2:$F$54,2,FALSE)</f>
        <v>71500</v>
      </c>
      <c r="E4">
        <f>VLOOKUP(B4,IPCC_original!$C$2:$F$54,3,FALSE)</f>
        <v>3</v>
      </c>
      <c r="F4">
        <f>VLOOKUP(B4,IPCC_original!$C$2:$F$54,4,FALSE)</f>
        <v>0.6</v>
      </c>
    </row>
    <row r="5" spans="1:6" x14ac:dyDescent="0.2">
      <c r="A5" s="3" t="s">
        <v>7</v>
      </c>
      <c r="B5" t="s">
        <v>85</v>
      </c>
      <c r="C5">
        <f>VLOOKUP(B5,commodities_and_units!$A$44:$B$75,2,FALSE)</f>
        <v>42.5</v>
      </c>
      <c r="D5">
        <f>VLOOKUP(B5,IPCC_original!$C$2:$F$54,2,FALSE)</f>
        <v>70800</v>
      </c>
      <c r="E5">
        <f>VLOOKUP(B5,IPCC_original!$C$2:$F$54,3,FALSE)</f>
        <v>3</v>
      </c>
      <c r="F5">
        <f>VLOOKUP(B5,IPCC_original!$C$2:$F$54,4,FALSE)</f>
        <v>0.6</v>
      </c>
    </row>
    <row r="6" spans="1:6" x14ac:dyDescent="0.2">
      <c r="A6" s="3" t="s">
        <v>8</v>
      </c>
      <c r="B6" t="s">
        <v>89</v>
      </c>
      <c r="C6">
        <f>VLOOKUP(B6,commodities_and_units!$A$44:$B$75,2,FALSE)</f>
        <v>1</v>
      </c>
      <c r="D6">
        <f>VLOOKUP(B6,IPCC_original!$C$2:$F$54,2,FALSE)</f>
        <v>54600</v>
      </c>
      <c r="E6">
        <f>VLOOKUP(B6,IPCC_original!$C$2:$F$54,3,FALSE)</f>
        <v>1</v>
      </c>
      <c r="F6">
        <f>VLOOKUP(B6,IPCC_original!$C$2:$F$54,4,FALSE)</f>
        <v>0.1</v>
      </c>
    </row>
    <row r="7" spans="1:6" x14ac:dyDescent="0.2">
      <c r="A7" s="3" t="s">
        <v>9</v>
      </c>
      <c r="B7" t="s">
        <v>9</v>
      </c>
      <c r="C7">
        <f>VLOOKUP(B7,commodities_and_units!$A$44:$B$75,2,FALSE)</f>
        <v>42.5</v>
      </c>
      <c r="D7">
        <f>VLOOKUP(B7,IPCC_original!$C$2:$F$54,2,FALSE)</f>
        <v>70800</v>
      </c>
      <c r="E7">
        <f>VLOOKUP(B7,IPCC_original!$C$2:$F$54,3,FALSE)</f>
        <v>3</v>
      </c>
      <c r="F7">
        <f>VLOOKUP(B7,IPCC_original!$C$2:$F$54,4,FALSE)</f>
        <v>0.6</v>
      </c>
    </row>
    <row r="8" spans="1:6" x14ac:dyDescent="0.2">
      <c r="A8" s="3" t="s">
        <v>10</v>
      </c>
      <c r="B8" t="s">
        <v>96</v>
      </c>
      <c r="C8">
        <f>VLOOKUP(B8,commodities_and_units!$A$44:$B$75,2,FALSE)</f>
        <v>1</v>
      </c>
      <c r="D8">
        <f>VLOOKUP(B8,IPCC_original!$C$2:$F$54,2,FALSE)</f>
        <v>95300</v>
      </c>
      <c r="E8">
        <f>VLOOKUP(B8,IPCC_original!$C$2:$F$54,3,FALSE)</f>
        <v>3</v>
      </c>
      <c r="F8">
        <f>VLOOKUP(B8,IPCC_original!$C$2:$F$54,4,FALSE)</f>
        <v>2</v>
      </c>
    </row>
    <row r="9" spans="1:6" x14ac:dyDescent="0.2">
      <c r="A9" s="3" t="s">
        <v>11</v>
      </c>
      <c r="B9" t="s">
        <v>72</v>
      </c>
      <c r="C9">
        <f>VLOOKUP(B9,commodities_and_units!$A$44:$B$75,2,FALSE)</f>
        <v>1</v>
      </c>
      <c r="D9">
        <f>VLOOKUP(B9,IPCC_original!$C$2:$F$54,2,FALSE)</f>
        <v>260000</v>
      </c>
      <c r="E9">
        <f>VLOOKUP(B9,IPCC_original!$C$2:$F$54,3,FALSE)</f>
        <v>1</v>
      </c>
      <c r="F9">
        <f>VLOOKUP(B9,IPCC_original!$C$2:$F$54,4,FALSE)</f>
        <v>0.1</v>
      </c>
    </row>
    <row r="10" spans="1:6" x14ac:dyDescent="0.2">
      <c r="A10" s="3" t="s">
        <v>12</v>
      </c>
      <c r="B10" t="s">
        <v>63</v>
      </c>
      <c r="C10">
        <f>VLOOKUP(B10,commodities_and_units!$A$44:$B$75,2,FALSE)</f>
        <v>29.31</v>
      </c>
      <c r="D10">
        <f>VLOOKUP(B10,IPCC_original!$C$2:$F$54,2,FALSE)</f>
        <v>97500</v>
      </c>
      <c r="E10">
        <f>VLOOKUP(B10,IPCC_original!$C$2:$F$54,3,FALSE)</f>
        <v>1</v>
      </c>
      <c r="F10">
        <f>VLOOKUP(B10,IPCC_original!$C$2:$F$54,4,FALSE)</f>
        <v>1.5</v>
      </c>
    </row>
    <row r="11" spans="1:6" x14ac:dyDescent="0.2">
      <c r="A11" s="3" t="s">
        <v>13</v>
      </c>
      <c r="B11" t="s">
        <v>63</v>
      </c>
      <c r="C11">
        <f>VLOOKUP(B11,commodities_and_units!$A$44:$B$75,2,FALSE)</f>
        <v>29.31</v>
      </c>
      <c r="D11">
        <f>VLOOKUP(B11,IPCC_original!$C$2:$F$54,2,FALSE)</f>
        <v>97500</v>
      </c>
      <c r="E11">
        <f>VLOOKUP(B11,IPCC_original!$C$2:$F$54,3,FALSE)</f>
        <v>1</v>
      </c>
      <c r="F11">
        <f>VLOOKUP(B11,IPCC_original!$C$2:$F$54,4,FALSE)</f>
        <v>1.5</v>
      </c>
    </row>
    <row r="12" spans="1:6" x14ac:dyDescent="0.2">
      <c r="A12" s="3" t="s">
        <v>14</v>
      </c>
      <c r="B12" t="s">
        <v>14</v>
      </c>
      <c r="C12">
        <f>VLOOKUP(B12,commodities_and_units!$A$44:$B$75,2,FALSE)</f>
        <v>28.89</v>
      </c>
      <c r="D12">
        <f>VLOOKUP(B12,IPCC_original!$C$2:$F$54,2,FALSE)</f>
        <v>112000</v>
      </c>
      <c r="E12">
        <f>VLOOKUP(B12,IPCC_original!$C$2:$F$54,3,FALSE)</f>
        <v>200</v>
      </c>
      <c r="F12">
        <f>VLOOKUP(B12,IPCC_original!$C$2:$F$54,4,FALSE)</f>
        <v>4</v>
      </c>
    </row>
    <row r="13" spans="1:6" x14ac:dyDescent="0.2">
      <c r="A13" s="3" t="s">
        <v>15</v>
      </c>
      <c r="B13" t="s">
        <v>66</v>
      </c>
      <c r="C13">
        <f>VLOOKUP(B13,commodities_and_units!$A$44:$B$75,2,FALSE)</f>
        <v>26.38</v>
      </c>
      <c r="D13">
        <f>VLOOKUP(B13,IPCC_original!$C$2:$F$54,2,FALSE)</f>
        <v>107000</v>
      </c>
      <c r="E13">
        <f>VLOOKUP(B13,IPCC_original!$C$2:$F$54,3,FALSE)</f>
        <v>1</v>
      </c>
      <c r="F13">
        <f>VLOOKUP(B13,IPCC_original!$C$2:$F$54,4,FALSE)</f>
        <v>1.5</v>
      </c>
    </row>
    <row r="14" spans="1:6" x14ac:dyDescent="0.2">
      <c r="A14" s="3" t="s">
        <v>16</v>
      </c>
      <c r="B14" t="s">
        <v>71</v>
      </c>
      <c r="C14">
        <f>VLOOKUP(B14,commodities_and_units!$A$44:$B$75,2,FALSE)</f>
        <v>1</v>
      </c>
      <c r="D14">
        <f>VLOOKUP(B14,IPCC_original!$C$2:$F$54,2,FALSE)</f>
        <v>44400</v>
      </c>
      <c r="E14">
        <f>VLOOKUP(B14,IPCC_original!$C$2:$F$54,3,FALSE)</f>
        <v>1</v>
      </c>
      <c r="F14">
        <f>VLOOKUP(B14,IPCC_original!$C$2:$F$54,4,FALSE)</f>
        <v>0.1</v>
      </c>
    </row>
    <row r="15" spans="1:6" x14ac:dyDescent="0.2">
      <c r="A15" s="3" t="s">
        <v>17</v>
      </c>
      <c r="B15" t="s">
        <v>59</v>
      </c>
      <c r="C15">
        <f>VLOOKUP(B15,commodities_and_units!$A$44:$B$75,2,FALSE)</f>
        <v>19.64</v>
      </c>
      <c r="D15">
        <f>VLOOKUP(B15,IPCC_original!$C$2:$F$54,2,FALSE)</f>
        <v>94600</v>
      </c>
      <c r="E15">
        <f>VLOOKUP(B15,IPCC_original!$C$2:$F$54,3,FALSE)</f>
        <v>1</v>
      </c>
      <c r="F15">
        <f>VLOOKUP(B15,IPCC_original!$C$2:$F$54,4,FALSE)</f>
        <v>1.5</v>
      </c>
    </row>
    <row r="16" spans="1:6" x14ac:dyDescent="0.2">
      <c r="A16" s="3" t="s">
        <v>18</v>
      </c>
      <c r="B16" t="s">
        <v>18</v>
      </c>
      <c r="C16">
        <f>VLOOKUP(B16,commodities_and_units!$A$44:$B$75,2,FALSE)</f>
        <v>59.5</v>
      </c>
      <c r="D16">
        <f>VLOOKUP(B16,IPCC_original!$C$2:$F$54,2,FALSE)</f>
        <v>61600</v>
      </c>
      <c r="E16">
        <f>VLOOKUP(B16,IPCC_original!$C$2:$F$54,3,FALSE)</f>
        <v>1</v>
      </c>
      <c r="F16">
        <f>VLOOKUP(B16,IPCC_original!$C$2:$F$54,4,FALSE)</f>
        <v>0.1</v>
      </c>
    </row>
    <row r="17" spans="1:6" x14ac:dyDescent="0.2">
      <c r="A17" s="3" t="s">
        <v>19</v>
      </c>
      <c r="B17" t="s">
        <v>48</v>
      </c>
      <c r="C17">
        <f>VLOOKUP(B17,commodities_and_units!$A$44:$B$75,2,FALSE)</f>
        <v>41.51</v>
      </c>
      <c r="D17">
        <f>VLOOKUP(B17,IPCC_original!$C$2:$F$54,2,FALSE)</f>
        <v>77400</v>
      </c>
      <c r="E17">
        <f>VLOOKUP(B17,IPCC_original!$C$2:$F$54,3,FALSE)</f>
        <v>3</v>
      </c>
      <c r="F17">
        <f>VLOOKUP(B17,IPCC_original!$C$2:$F$54,4,FALSE)</f>
        <v>0.6</v>
      </c>
    </row>
    <row r="18" spans="1:6" x14ac:dyDescent="0.2">
      <c r="A18" s="3" t="s">
        <v>20</v>
      </c>
      <c r="B18" t="s">
        <v>95</v>
      </c>
      <c r="C18">
        <f>VLOOKUP(B18,commodities_and_units!$A$44:$B$75,2,FALSE)</f>
        <v>12.6</v>
      </c>
      <c r="D18">
        <f>VLOOKUP(B18,IPCC_original!$C$2:$F$54,2,FALSE)</f>
        <v>112000</v>
      </c>
      <c r="E18">
        <f>VLOOKUP(B18,IPCC_original!$C$2:$F$54,3,FALSE)</f>
        <v>30</v>
      </c>
      <c r="F18">
        <f>VLOOKUP(B18,IPCC_original!$C$2:$F$54,4,FALSE)</f>
        <v>4</v>
      </c>
    </row>
    <row r="19" spans="1:6" x14ac:dyDescent="0.2">
      <c r="A19" s="3" t="s">
        <v>21</v>
      </c>
      <c r="B19" t="s">
        <v>67</v>
      </c>
      <c r="C19">
        <f>VLOOKUP(B19,commodities_and_units!$A$44:$B$75,2,FALSE)</f>
        <v>26.38</v>
      </c>
      <c r="D19">
        <f>VLOOKUP(B19,IPCC_original!$C$2:$F$54,2,FALSE)</f>
        <v>107000</v>
      </c>
      <c r="E19">
        <f>VLOOKUP(B19,IPCC_original!$C$2:$F$54,3,FALSE)</f>
        <v>1</v>
      </c>
      <c r="F19">
        <f>VLOOKUP(B19,IPCC_original!$C$2:$F$54,4,FALSE)</f>
        <v>0.1</v>
      </c>
    </row>
    <row r="20" spans="1:6" x14ac:dyDescent="0.2">
      <c r="A20" s="3" t="s">
        <v>22</v>
      </c>
      <c r="B20" t="s">
        <v>79</v>
      </c>
      <c r="C20">
        <f>VLOOKUP(B20,commodities_and_units!$A$44:$B$75,2,FALSE)</f>
        <v>42.5</v>
      </c>
      <c r="D20">
        <f>VLOOKUP(B20,IPCC_original!$C$2:$F$54,2,FALSE)</f>
        <v>74100</v>
      </c>
      <c r="E20">
        <f>VLOOKUP(B20,IPCC_original!$C$2:$F$54,3,FALSE)</f>
        <v>3</v>
      </c>
      <c r="F20">
        <f>VLOOKUP(B20,IPCC_original!$C$2:$F$54,4,FALSE)</f>
        <v>0.6</v>
      </c>
    </row>
    <row r="21" spans="1:6" x14ac:dyDescent="0.2">
      <c r="A21" t="s">
        <v>23</v>
      </c>
      <c r="B21" t="s">
        <v>47</v>
      </c>
      <c r="C21">
        <f>VLOOKUP(B21,commodities_and_units!$A$44:$B$75,2,FALSE)</f>
        <v>43.97</v>
      </c>
      <c r="D21">
        <f>VLOOKUP(B21,IPCC_original!$C$2:$F$54,2,FALSE)</f>
        <v>70000</v>
      </c>
      <c r="E21">
        <f>VLOOKUP(B21,IPCC_original!$C$2:$F$54,3,FALSE)</f>
        <v>3</v>
      </c>
      <c r="F21">
        <f>VLOOKUP(B21,IPCC_original!$C$2:$F$54,4,FALSE)</f>
        <v>0.6</v>
      </c>
    </row>
    <row r="22" spans="1:6" x14ac:dyDescent="0.2">
      <c r="A22" s="3" t="s">
        <v>24</v>
      </c>
      <c r="B22" t="s">
        <v>70</v>
      </c>
      <c r="C22">
        <f>VLOOKUP(B22,commodities_and_units!$A$44:$B$75,2,FALSE)</f>
        <v>1</v>
      </c>
      <c r="D22">
        <f>VLOOKUP(B22,IPCC_original!$C$2:$F$54,2,FALSE)</f>
        <v>44400</v>
      </c>
      <c r="E22">
        <f>VLOOKUP(B22,IPCC_original!$C$2:$F$54,3,FALSE)</f>
        <v>1</v>
      </c>
      <c r="F22">
        <f>VLOOKUP(B22,IPCC_original!$C$2:$F$54,4,FALSE)</f>
        <v>0.1</v>
      </c>
    </row>
    <row r="23" spans="1:6" x14ac:dyDescent="0.2">
      <c r="A23" s="3" t="s">
        <v>25</v>
      </c>
      <c r="B23" t="s">
        <v>61</v>
      </c>
      <c r="C23">
        <f>VLOOKUP(B23,commodities_and_units!$A$44:$B$75,2,FALSE)</f>
        <v>29.31</v>
      </c>
      <c r="D23">
        <f>VLOOKUP(B23,IPCC_original!$C$2:$F$54,2,FALSE)</f>
        <v>96100</v>
      </c>
      <c r="E23">
        <f>VLOOKUP(B23,IPCC_original!$C$2:$F$54,3,FALSE)</f>
        <v>1</v>
      </c>
      <c r="F23">
        <f>VLOOKUP(B23,IPCC_original!$C$2:$F$54,4,FALSE)</f>
        <v>1.5</v>
      </c>
    </row>
    <row r="24" spans="1:6" x14ac:dyDescent="0.2">
      <c r="A24" s="3" t="s">
        <v>26</v>
      </c>
      <c r="B24" t="s">
        <v>42</v>
      </c>
      <c r="C24">
        <f>VLOOKUP(B24,commodities_and_units!$A$44:$B$75,2,FALSE)</f>
        <v>43.21</v>
      </c>
      <c r="D24">
        <f>VLOOKUP(B24,IPCC_original!$C$2:$F$54,2,FALSE)</f>
        <v>71500</v>
      </c>
      <c r="E24">
        <f>VLOOKUP(B24,IPCC_original!$C$2:$F$54,3,FALSE)</f>
        <v>3</v>
      </c>
      <c r="F24">
        <f>VLOOKUP(B24,IPCC_original!$C$2:$F$54,4,FALSE)</f>
        <v>0.6</v>
      </c>
    </row>
    <row r="25" spans="1:6" x14ac:dyDescent="0.2">
      <c r="A25" s="3" t="s">
        <v>27</v>
      </c>
      <c r="B25" t="s">
        <v>27</v>
      </c>
      <c r="C25">
        <f>VLOOKUP(B25,commodities_and_units!$A$44:$B$75,2,FALSE)</f>
        <v>11.28</v>
      </c>
      <c r="D25">
        <f>VLOOKUP(B25,IPCC_original!$C$2:$F$54,2,FALSE)</f>
        <v>101000</v>
      </c>
      <c r="E25">
        <f>VLOOKUP(B25,IPCC_original!$C$2:$F$54,3,FALSE)</f>
        <v>1</v>
      </c>
      <c r="F25">
        <f>VLOOKUP(B25,IPCC_original!$C$2:$F$54,4,FALSE)</f>
        <v>1.5</v>
      </c>
    </row>
    <row r="26" spans="1:6" x14ac:dyDescent="0.2">
      <c r="A26" s="3" t="s">
        <v>28</v>
      </c>
      <c r="B26" t="s">
        <v>51</v>
      </c>
      <c r="C26">
        <f>VLOOKUP(B26,commodities_and_units!$A$44:$B$75,2,FALSE)</f>
        <v>45.55</v>
      </c>
      <c r="D26">
        <f>VLOOKUP(B26,IPCC_original!$C$2:$F$54,2,FALSE)</f>
        <v>63100</v>
      </c>
      <c r="E26">
        <f>VLOOKUP(B26,IPCC_original!$C$2:$F$54,3,FALSE)</f>
        <v>1</v>
      </c>
      <c r="F26">
        <f>VLOOKUP(B26,IPCC_original!$C$2:$F$54,4,FALSE)</f>
        <v>0.1</v>
      </c>
    </row>
    <row r="27" spans="1:6" x14ac:dyDescent="0.2">
      <c r="A27" s="3" t="s">
        <v>29</v>
      </c>
      <c r="B27" t="s">
        <v>45</v>
      </c>
      <c r="C27">
        <f>VLOOKUP(B27,commodities_and_units!$A$44:$B$75,2,FALSE)</f>
        <v>43.97</v>
      </c>
      <c r="D27">
        <f>VLOOKUP(B27,IPCC_original!$C$2:$F$54,2,FALSE)</f>
        <v>69300</v>
      </c>
      <c r="E27">
        <f>VLOOKUP(B27,IPCC_original!$C$2:$F$54,3,FALSE)</f>
        <v>3</v>
      </c>
      <c r="F27">
        <f>VLOOKUP(B27,IPCC_original!$C$2:$F$54,4,FALSE)</f>
        <v>0.6</v>
      </c>
    </row>
    <row r="28" spans="1:6" x14ac:dyDescent="0.2">
      <c r="A28" s="3" t="s">
        <v>30</v>
      </c>
      <c r="B28" t="s">
        <v>90</v>
      </c>
      <c r="C28">
        <f>VLOOKUP(B28,commodities_and_units!$A$44:$B$75,2,FALSE)</f>
        <v>44.13</v>
      </c>
      <c r="D28">
        <f>VLOOKUP(B28,IPCC_original!$C$2:$F$54,2,FALSE)</f>
        <v>73300</v>
      </c>
      <c r="E28">
        <f>VLOOKUP(B28,IPCC_original!$C$2:$F$54,3,FALSE)</f>
        <v>3</v>
      </c>
      <c r="F28">
        <f>VLOOKUP(B28,IPCC_original!$C$2:$F$54,4,FALSE)</f>
        <v>0.6</v>
      </c>
    </row>
    <row r="29" spans="1:6" x14ac:dyDescent="0.2">
      <c r="A29" s="3" t="s">
        <v>31</v>
      </c>
      <c r="B29" t="s">
        <v>75</v>
      </c>
      <c r="C29">
        <f>VLOOKUP(B29,commodities_and_units!$A$44:$B$75,2,FALSE)</f>
        <v>1</v>
      </c>
      <c r="D29">
        <f>VLOOKUP(B29,IPCC_original!$C$2:$F$54,2,FALSE)</f>
        <v>56100</v>
      </c>
      <c r="E29">
        <f>VLOOKUP(B29,IPCC_original!$C$2:$F$54,3,FALSE)</f>
        <v>1</v>
      </c>
      <c r="F29">
        <f>VLOOKUP(B29,IPCC_original!$C$2:$F$54,4,FALSE)</f>
        <v>0.1</v>
      </c>
    </row>
    <row r="30" spans="1:6" x14ac:dyDescent="0.2">
      <c r="A30" s="3" t="s">
        <v>32</v>
      </c>
      <c r="B30" t="s">
        <v>60</v>
      </c>
      <c r="C30">
        <f>VLOOKUP(B30,commodities_and_units!$A$44:$B$75,2,FALSE)</f>
        <v>29.31</v>
      </c>
      <c r="D30">
        <f>VLOOKUP(B30,IPCC_original!$C$2:$F$54,2,FALSE)</f>
        <v>94600</v>
      </c>
      <c r="E30">
        <f>VLOOKUP(B30,IPCC_original!$C$2:$F$54,3,FALSE)</f>
        <v>1</v>
      </c>
      <c r="F30">
        <f>VLOOKUP(B30,IPCC_original!$C$2:$F$54,4,FALSE)</f>
        <v>1.5</v>
      </c>
    </row>
    <row r="31" spans="1:6" x14ac:dyDescent="0.2">
      <c r="A31" s="3" t="s">
        <v>33</v>
      </c>
      <c r="B31" t="s">
        <v>60</v>
      </c>
      <c r="C31">
        <f>VLOOKUP(B31,commodities_and_units!$A$44:$B$75,2,FALSE)</f>
        <v>29.31</v>
      </c>
      <c r="D31">
        <f>VLOOKUP(B31,IPCC_original!$C$2:$F$54,2,FALSE)</f>
        <v>94600</v>
      </c>
      <c r="E31">
        <f>VLOOKUP(B31,IPCC_original!$C$2:$F$54,3,FALSE)</f>
        <v>1</v>
      </c>
      <c r="F31">
        <f>VLOOKUP(B31,IPCC_original!$C$2:$F$54,4,FALSE)</f>
        <v>1.5</v>
      </c>
    </row>
    <row r="32" spans="1:6" x14ac:dyDescent="0.2">
      <c r="A32" s="3" t="s">
        <v>34</v>
      </c>
      <c r="B32" t="s">
        <v>51</v>
      </c>
      <c r="C32">
        <f>VLOOKUP(B32,commodities_and_units!$A$44:$B$75,2,FALSE)</f>
        <v>45.55</v>
      </c>
      <c r="D32">
        <f>VLOOKUP(B32,IPCC_original!$C$2:$F$54,2,FALSE)</f>
        <v>63100</v>
      </c>
      <c r="E32">
        <f>VLOOKUP(B32,IPCC_original!$C$2:$F$54,3,FALSE)</f>
        <v>1</v>
      </c>
      <c r="F32">
        <f>VLOOKUP(B32,IPCC_original!$C$2:$F$54,4,FALSE)</f>
        <v>0.1</v>
      </c>
    </row>
    <row r="33" spans="1:6" x14ac:dyDescent="0.2">
      <c r="A33" s="3" t="s">
        <v>35</v>
      </c>
      <c r="B33" t="s">
        <v>86</v>
      </c>
      <c r="C33">
        <f>VLOOKUP(B33,commodities_and_units!$A$44:$B$75,2,FALSE)</f>
        <v>45.19</v>
      </c>
      <c r="D33">
        <f>VLOOKUP(B33,IPCC_original!$C$2:$F$54,2,FALSE)</f>
        <v>79600</v>
      </c>
      <c r="E33">
        <f>VLOOKUP(B33,IPCC_original!$C$2:$F$54,3,FALSE)</f>
        <v>3</v>
      </c>
      <c r="F33">
        <f>VLOOKUP(B33,IPCC_original!$C$2:$F$54,4,FALSE)</f>
        <v>0.6</v>
      </c>
    </row>
    <row r="34" spans="1:6" x14ac:dyDescent="0.2">
      <c r="A34" t="s">
        <v>37</v>
      </c>
      <c r="B34" t="s">
        <v>36</v>
      </c>
      <c r="C34">
        <f>VLOOKUP(B34,commodities_and_units!$A$44:$B$75,2,FALSE)</f>
        <v>9.5299999999999994</v>
      </c>
      <c r="D34">
        <f>VLOOKUP(B34,IPCC_original!$C$2:$F$54,2,FALSE)</f>
        <v>106000</v>
      </c>
      <c r="E34">
        <f>VLOOKUP(B34,IPCC_original!$C$2:$F$54,3,FALSE)</f>
        <v>1</v>
      </c>
      <c r="F34">
        <f>VLOOKUP(B34,IPCC_original!$C$2:$F$54,4,FALSE)</f>
        <v>1.5</v>
      </c>
    </row>
    <row r="35" spans="1:6" x14ac:dyDescent="0.2">
      <c r="A35" s="3" t="s">
        <v>38</v>
      </c>
      <c r="B35" t="s">
        <v>53</v>
      </c>
      <c r="C35">
        <f>VLOOKUP(B35,commodities_and_units!$A$44:$B$75,2,FALSE)</f>
        <v>35.17</v>
      </c>
      <c r="D35">
        <f>VLOOKUP(B35,IPCC_original!$C$2:$F$54,2,FALSE)</f>
        <v>97500</v>
      </c>
      <c r="E35">
        <f>VLOOKUP(B35,IPCC_original!$C$2:$F$54,3,FALSE)</f>
        <v>3</v>
      </c>
      <c r="F35">
        <f>VLOOKUP(B35,IPCC_original!$C$2:$F$54,4,FALSE)</f>
        <v>0.6</v>
      </c>
    </row>
    <row r="36" spans="1:6" x14ac:dyDescent="0.2">
      <c r="A36" s="3" t="s">
        <v>39</v>
      </c>
      <c r="B36" t="s">
        <v>55</v>
      </c>
      <c r="C36">
        <f>VLOOKUP(B36,commodities_and_units!$A$44:$B$75,2,FALSE)</f>
        <v>46.1</v>
      </c>
      <c r="D36">
        <f>VLOOKUP(B36,IPCC_original!$C$2:$F$54,2,FALSE)</f>
        <v>57600</v>
      </c>
      <c r="E36">
        <f>VLOOKUP(B36,IPCC_original!$C$2:$F$54,3,FALSE)</f>
        <v>1</v>
      </c>
      <c r="F36">
        <f>VLOOKUP(B36,IPCC_original!$C$2:$F$54,4,FALSE)</f>
        <v>0.1</v>
      </c>
    </row>
    <row r="37" spans="1:6" x14ac:dyDescent="0.2">
      <c r="A37" s="3" t="s">
        <v>58</v>
      </c>
      <c r="B37" t="s">
        <v>58</v>
      </c>
      <c r="C37">
        <v>29.31</v>
      </c>
      <c r="D37">
        <v>98300</v>
      </c>
      <c r="E37">
        <v>1</v>
      </c>
      <c r="F37">
        <v>1.5</v>
      </c>
    </row>
    <row r="38" spans="1:6" x14ac:dyDescent="0.2">
      <c r="A38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FAE6-F4A9-491D-962A-834896A460A8}">
  <dimension ref="A1:H185"/>
  <sheetViews>
    <sheetView tabSelected="1" workbookViewId="0">
      <selection activeCell="F2" sqref="F2:H185"/>
    </sheetView>
  </sheetViews>
  <sheetFormatPr defaultRowHeight="12.75" x14ac:dyDescent="0.2"/>
  <cols>
    <col min="1" max="1" width="51.5703125" bestFit="1" customWidth="1"/>
    <col min="2" max="2" width="19.7109375" bestFit="1" customWidth="1"/>
    <col min="3" max="3" width="19.7109375" customWidth="1"/>
    <col min="4" max="4" width="12" bestFit="1" customWidth="1"/>
    <col min="6" max="6" width="51.5703125" bestFit="1" customWidth="1"/>
    <col min="7" max="7" width="19.7109375" bestFit="1" customWidth="1"/>
  </cols>
  <sheetData>
    <row r="1" spans="1:8" x14ac:dyDescent="0.2">
      <c r="A1" t="s">
        <v>0</v>
      </c>
      <c r="B1" t="s">
        <v>103</v>
      </c>
      <c r="C1" t="s">
        <v>109</v>
      </c>
      <c r="D1" t="s">
        <v>104</v>
      </c>
      <c r="F1" s="2"/>
    </row>
    <row r="2" spans="1:8" x14ac:dyDescent="0.2">
      <c r="A2" t="s">
        <v>4</v>
      </c>
      <c r="B2" t="s">
        <v>105</v>
      </c>
      <c r="C2">
        <f>43.97*10^-3*10^3</f>
        <v>43.97</v>
      </c>
      <c r="D2" s="2">
        <v>218102.92909731501</v>
      </c>
      <c r="F2" s="2" t="s">
        <v>0</v>
      </c>
      <c r="G2" t="s">
        <v>103</v>
      </c>
      <c r="H2" t="s">
        <v>104</v>
      </c>
    </row>
    <row r="3" spans="1:8" x14ac:dyDescent="0.2">
      <c r="A3" t="s">
        <v>5</v>
      </c>
      <c r="B3" t="s">
        <v>105</v>
      </c>
      <c r="C3">
        <v>12.6</v>
      </c>
      <c r="D3">
        <v>44140883.403438903</v>
      </c>
      <c r="F3" s="2" t="s">
        <v>111</v>
      </c>
      <c r="G3" t="s">
        <v>105</v>
      </c>
      <c r="H3">
        <v>1442438.63661817</v>
      </c>
    </row>
    <row r="4" spans="1:8" x14ac:dyDescent="0.2">
      <c r="A4" t="s">
        <v>6</v>
      </c>
      <c r="B4" t="s">
        <v>105</v>
      </c>
      <c r="C4">
        <v>43.21</v>
      </c>
      <c r="D4">
        <v>305.24</v>
      </c>
      <c r="F4" s="2" t="s">
        <v>112</v>
      </c>
      <c r="G4" t="s">
        <v>106</v>
      </c>
      <c r="H4">
        <v>52863916.811136</v>
      </c>
    </row>
    <row r="5" spans="1:8" x14ac:dyDescent="0.2">
      <c r="A5" t="s">
        <v>7</v>
      </c>
      <c r="B5" t="s">
        <v>105</v>
      </c>
      <c r="C5">
        <v>43.97</v>
      </c>
      <c r="D5">
        <v>2364280.5387227801</v>
      </c>
      <c r="F5" s="2" t="s">
        <v>58</v>
      </c>
      <c r="G5" t="s">
        <v>105</v>
      </c>
      <c r="H5">
        <v>5794844.5437065298</v>
      </c>
    </row>
    <row r="6" spans="1:8" x14ac:dyDescent="0.2">
      <c r="A6" s="3" t="s">
        <v>8</v>
      </c>
      <c r="B6" t="s">
        <v>106</v>
      </c>
      <c r="C6">
        <v>1</v>
      </c>
      <c r="D6">
        <v>41027660.706133999</v>
      </c>
      <c r="F6" t="s">
        <v>4</v>
      </c>
      <c r="G6" t="s">
        <v>105</v>
      </c>
      <c r="H6">
        <v>407188.22234535898</v>
      </c>
    </row>
    <row r="7" spans="1:8" x14ac:dyDescent="0.2">
      <c r="A7" t="s">
        <v>9</v>
      </c>
      <c r="B7" t="s">
        <v>105</v>
      </c>
      <c r="C7">
        <v>42.5</v>
      </c>
      <c r="D7">
        <v>5794004.4031281201</v>
      </c>
      <c r="F7" t="s">
        <v>5</v>
      </c>
      <c r="G7" t="s">
        <v>105</v>
      </c>
      <c r="H7">
        <v>74550403.223376393</v>
      </c>
    </row>
    <row r="8" spans="1:8" x14ac:dyDescent="0.2">
      <c r="A8" s="3" t="s">
        <v>10</v>
      </c>
      <c r="B8" t="s">
        <v>106</v>
      </c>
      <c r="C8">
        <v>1</v>
      </c>
      <c r="D8">
        <v>230850693.28999999</v>
      </c>
      <c r="F8" t="s">
        <v>6</v>
      </c>
      <c r="G8" t="s">
        <v>105</v>
      </c>
      <c r="H8">
        <v>2175.0279999999998</v>
      </c>
    </row>
    <row r="9" spans="1:8" x14ac:dyDescent="0.2">
      <c r="A9" s="3" t="s">
        <v>11</v>
      </c>
      <c r="B9" t="s">
        <v>106</v>
      </c>
      <c r="C9">
        <v>1</v>
      </c>
      <c r="D9">
        <v>345775168.59479201</v>
      </c>
      <c r="F9" t="s">
        <v>7</v>
      </c>
      <c r="G9" t="s">
        <v>105</v>
      </c>
      <c r="H9">
        <v>3950526.4676589598</v>
      </c>
    </row>
    <row r="10" spans="1:8" x14ac:dyDescent="0.2">
      <c r="A10" t="s">
        <v>12</v>
      </c>
      <c r="B10" t="s">
        <v>105</v>
      </c>
      <c r="C10">
        <v>29.31</v>
      </c>
      <c r="D10">
        <v>90340652.698946297</v>
      </c>
      <c r="F10" t="s">
        <v>8</v>
      </c>
      <c r="G10" t="s">
        <v>106</v>
      </c>
      <c r="H10">
        <v>90506884.095434994</v>
      </c>
    </row>
    <row r="11" spans="1:8" x14ac:dyDescent="0.2">
      <c r="A11" t="s">
        <v>13</v>
      </c>
      <c r="B11" t="s">
        <v>105</v>
      </c>
      <c r="C11">
        <v>29.31</v>
      </c>
      <c r="D11">
        <v>1542952.7096343399</v>
      </c>
      <c r="F11" t="s">
        <v>9</v>
      </c>
      <c r="G11" t="s">
        <v>105</v>
      </c>
      <c r="H11">
        <v>9058883.8451544009</v>
      </c>
    </row>
    <row r="12" spans="1:8" x14ac:dyDescent="0.2">
      <c r="A12" t="s">
        <v>14</v>
      </c>
      <c r="B12" t="s">
        <v>105</v>
      </c>
      <c r="C12">
        <v>28.89</v>
      </c>
      <c r="D12">
        <v>7003578.4863276295</v>
      </c>
      <c r="F12" t="s">
        <v>52</v>
      </c>
      <c r="G12" t="s">
        <v>105</v>
      </c>
      <c r="H12">
        <v>17698125.2093964</v>
      </c>
    </row>
    <row r="13" spans="1:8" x14ac:dyDescent="0.2">
      <c r="A13" t="s">
        <v>15</v>
      </c>
      <c r="B13" t="s">
        <v>105</v>
      </c>
      <c r="C13">
        <v>26.38</v>
      </c>
      <c r="D13">
        <v>29873061.3483046</v>
      </c>
      <c r="F13" t="s">
        <v>10</v>
      </c>
      <c r="G13" t="s">
        <v>106</v>
      </c>
      <c r="H13">
        <v>351063687.292</v>
      </c>
    </row>
    <row r="14" spans="1:8" x14ac:dyDescent="0.2">
      <c r="A14" s="3" t="s">
        <v>16</v>
      </c>
      <c r="B14" t="s">
        <v>106</v>
      </c>
      <c r="C14">
        <v>1</v>
      </c>
      <c r="D14">
        <v>229364613.85264</v>
      </c>
      <c r="F14" t="s">
        <v>11</v>
      </c>
      <c r="G14" t="s">
        <v>106</v>
      </c>
      <c r="H14">
        <v>649327022.41968799</v>
      </c>
    </row>
    <row r="15" spans="1:8" x14ac:dyDescent="0.2">
      <c r="A15" t="s">
        <v>17</v>
      </c>
      <c r="B15" t="s">
        <v>105</v>
      </c>
      <c r="C15">
        <v>19.64</v>
      </c>
      <c r="D15">
        <v>10238562.348467801</v>
      </c>
      <c r="F15" t="s">
        <v>12</v>
      </c>
      <c r="G15" t="s">
        <v>105</v>
      </c>
      <c r="H15">
        <v>220839928.19141901</v>
      </c>
    </row>
    <row r="16" spans="1:8" x14ac:dyDescent="0.2">
      <c r="A16" t="s">
        <v>18</v>
      </c>
      <c r="B16" t="s">
        <v>105</v>
      </c>
      <c r="C16">
        <v>59.5</v>
      </c>
      <c r="D16">
        <v>2826790.6620359998</v>
      </c>
      <c r="F16" t="s">
        <v>13</v>
      </c>
      <c r="G16" t="s">
        <v>105</v>
      </c>
      <c r="H16">
        <v>2592353.1017889301</v>
      </c>
    </row>
    <row r="17" spans="1:8" x14ac:dyDescent="0.2">
      <c r="A17" t="s">
        <v>19</v>
      </c>
      <c r="B17" t="s">
        <v>105</v>
      </c>
      <c r="C17">
        <v>41.51</v>
      </c>
      <c r="D17">
        <v>29990528.4811734</v>
      </c>
      <c r="F17" t="s">
        <v>14</v>
      </c>
      <c r="G17" t="s">
        <v>105</v>
      </c>
      <c r="H17">
        <v>10591184.456933901</v>
      </c>
    </row>
    <row r="18" spans="1:8" x14ac:dyDescent="0.2">
      <c r="A18" t="s">
        <v>20</v>
      </c>
      <c r="B18" t="s">
        <v>107</v>
      </c>
      <c r="C18">
        <v>12.6</v>
      </c>
      <c r="D18">
        <v>327500711.27725297</v>
      </c>
      <c r="F18" t="s">
        <v>113</v>
      </c>
      <c r="G18" t="s">
        <v>105</v>
      </c>
      <c r="H18">
        <v>71125110480</v>
      </c>
    </row>
    <row r="19" spans="1:8" x14ac:dyDescent="0.2">
      <c r="A19" t="s">
        <v>21</v>
      </c>
      <c r="B19" t="s">
        <v>105</v>
      </c>
      <c r="C19">
        <v>26.38</v>
      </c>
      <c r="D19">
        <v>16765.036</v>
      </c>
      <c r="F19" t="s">
        <v>114</v>
      </c>
      <c r="G19" t="s">
        <v>105</v>
      </c>
      <c r="H19">
        <v>431943.77237000002</v>
      </c>
    </row>
    <row r="20" spans="1:8" x14ac:dyDescent="0.2">
      <c r="A20" t="s">
        <v>22</v>
      </c>
      <c r="B20" t="s">
        <v>105</v>
      </c>
      <c r="C20">
        <v>42.5</v>
      </c>
      <c r="D20">
        <v>87945420.2038427</v>
      </c>
      <c r="F20" t="s">
        <v>15</v>
      </c>
      <c r="G20" t="s">
        <v>105</v>
      </c>
      <c r="H20">
        <v>77505312.792072207</v>
      </c>
    </row>
    <row r="21" spans="1:8" x14ac:dyDescent="0.2">
      <c r="A21" t="s">
        <v>23</v>
      </c>
      <c r="B21" t="s">
        <v>105</v>
      </c>
      <c r="C21">
        <v>43.68</v>
      </c>
      <c r="D21">
        <v>170848.58</v>
      </c>
      <c r="F21" t="s">
        <v>16</v>
      </c>
      <c r="G21" t="s">
        <v>106</v>
      </c>
      <c r="H21">
        <v>465293491.18264002</v>
      </c>
    </row>
    <row r="22" spans="1:8" x14ac:dyDescent="0.2">
      <c r="A22" s="3" t="s">
        <v>24</v>
      </c>
      <c r="B22" t="s">
        <v>106</v>
      </c>
      <c r="C22">
        <v>1</v>
      </c>
      <c r="D22">
        <v>85496056.192514107</v>
      </c>
      <c r="F22" t="s">
        <v>17</v>
      </c>
      <c r="G22" t="s">
        <v>105</v>
      </c>
      <c r="H22">
        <v>52690433.620242402</v>
      </c>
    </row>
    <row r="23" spans="1:8" x14ac:dyDescent="0.2">
      <c r="A23" t="s">
        <v>25</v>
      </c>
      <c r="B23" t="s">
        <v>105</v>
      </c>
      <c r="C23">
        <v>29.31</v>
      </c>
      <c r="D23">
        <v>386185374.608289</v>
      </c>
      <c r="F23" t="s">
        <v>115</v>
      </c>
      <c r="G23" t="s">
        <v>105</v>
      </c>
      <c r="H23">
        <v>620754183.42790198</v>
      </c>
    </row>
    <row r="24" spans="1:8" x14ac:dyDescent="0.2">
      <c r="A24" t="s">
        <v>26</v>
      </c>
      <c r="B24" t="s">
        <v>105</v>
      </c>
      <c r="C24">
        <v>43.21</v>
      </c>
      <c r="D24">
        <v>12583302.234471601</v>
      </c>
      <c r="F24" t="s">
        <v>110</v>
      </c>
      <c r="G24" t="s">
        <v>105</v>
      </c>
      <c r="H24">
        <v>9227065137.8397503</v>
      </c>
    </row>
    <row r="25" spans="1:8" x14ac:dyDescent="0.2">
      <c r="A25" t="s">
        <v>27</v>
      </c>
      <c r="B25" t="s">
        <v>105</v>
      </c>
      <c r="C25">
        <v>11.28</v>
      </c>
      <c r="D25">
        <v>50244990.045400001</v>
      </c>
      <c r="F25" t="s">
        <v>116</v>
      </c>
      <c r="G25" t="s">
        <v>106</v>
      </c>
      <c r="H25">
        <v>275940744.51488799</v>
      </c>
    </row>
    <row r="26" spans="1:8" x14ac:dyDescent="0.2">
      <c r="A26" t="s">
        <v>28</v>
      </c>
      <c r="B26" t="s">
        <v>105</v>
      </c>
      <c r="C26">
        <v>45.55</v>
      </c>
      <c r="D26">
        <v>22094932.3984951</v>
      </c>
      <c r="F26" t="s">
        <v>117</v>
      </c>
      <c r="G26" t="s">
        <v>106</v>
      </c>
      <c r="H26">
        <v>36845893.371919997</v>
      </c>
    </row>
    <row r="27" spans="1:8" x14ac:dyDescent="0.2">
      <c r="A27" t="s">
        <v>29</v>
      </c>
      <c r="B27" t="s">
        <v>105</v>
      </c>
      <c r="C27">
        <v>43.97</v>
      </c>
      <c r="D27">
        <v>121743057.11879399</v>
      </c>
      <c r="F27" t="s">
        <v>118</v>
      </c>
      <c r="G27" t="s">
        <v>119</v>
      </c>
      <c r="H27">
        <v>2937851334.0096502</v>
      </c>
    </row>
    <row r="28" spans="1:8" x14ac:dyDescent="0.2">
      <c r="A28" t="s">
        <v>30</v>
      </c>
      <c r="B28" t="s">
        <v>105</v>
      </c>
      <c r="C28">
        <v>44.13</v>
      </c>
      <c r="D28">
        <v>9626967.1481895801</v>
      </c>
      <c r="F28" t="s">
        <v>118</v>
      </c>
      <c r="G28" t="s">
        <v>120</v>
      </c>
      <c r="H28">
        <v>642020837.82922006</v>
      </c>
    </row>
    <row r="29" spans="1:8" x14ac:dyDescent="0.2">
      <c r="A29" s="3" t="s">
        <v>31</v>
      </c>
      <c r="B29" t="s">
        <v>106</v>
      </c>
      <c r="C29">
        <v>1</v>
      </c>
      <c r="D29">
        <v>10721854467.7281</v>
      </c>
      <c r="F29" t="s">
        <v>121</v>
      </c>
      <c r="G29" t="s">
        <v>120</v>
      </c>
      <c r="H29">
        <v>6687345.8320000004</v>
      </c>
    </row>
    <row r="30" spans="1:8" x14ac:dyDescent="0.2">
      <c r="A30" t="s">
        <v>108</v>
      </c>
      <c r="B30" t="s">
        <v>105</v>
      </c>
      <c r="C30">
        <v>45.19</v>
      </c>
      <c r="D30">
        <v>3120888.71688321</v>
      </c>
      <c r="F30" t="s">
        <v>122</v>
      </c>
      <c r="G30" t="s">
        <v>119</v>
      </c>
      <c r="H30">
        <v>542265.12584730005</v>
      </c>
    </row>
    <row r="31" spans="1:8" x14ac:dyDescent="0.2">
      <c r="A31" t="s">
        <v>32</v>
      </c>
      <c r="B31" t="s">
        <v>105</v>
      </c>
      <c r="C31">
        <v>29.31</v>
      </c>
      <c r="D31">
        <v>90034970.496224001</v>
      </c>
      <c r="F31" t="s">
        <v>123</v>
      </c>
      <c r="G31" t="s">
        <v>119</v>
      </c>
      <c r="H31">
        <v>1382030.4746552201</v>
      </c>
    </row>
    <row r="32" spans="1:8" x14ac:dyDescent="0.2">
      <c r="A32" t="s">
        <v>33</v>
      </c>
      <c r="B32" t="s">
        <v>105</v>
      </c>
      <c r="C32">
        <v>29.31</v>
      </c>
      <c r="D32">
        <v>19.369610999999999</v>
      </c>
      <c r="F32" t="s">
        <v>124</v>
      </c>
      <c r="G32" t="s">
        <v>119</v>
      </c>
      <c r="H32">
        <v>50549111.554223202</v>
      </c>
    </row>
    <row r="33" spans="1:8" x14ac:dyDescent="0.2">
      <c r="A33" t="s">
        <v>34</v>
      </c>
      <c r="B33" t="s">
        <v>105</v>
      </c>
      <c r="C33">
        <v>42.5</v>
      </c>
      <c r="D33">
        <v>1136430.024</v>
      </c>
      <c r="F33" t="s">
        <v>125</v>
      </c>
      <c r="G33" t="s">
        <v>119</v>
      </c>
      <c r="H33">
        <v>3317497.72368789</v>
      </c>
    </row>
    <row r="34" spans="1:8" x14ac:dyDescent="0.2">
      <c r="A34" t="s">
        <v>35</v>
      </c>
      <c r="B34" t="s">
        <v>105</v>
      </c>
      <c r="C34">
        <v>45.19</v>
      </c>
      <c r="D34">
        <v>109643.011351562</v>
      </c>
      <c r="F34" t="s">
        <v>126</v>
      </c>
      <c r="G34" t="s">
        <v>119</v>
      </c>
      <c r="H34">
        <v>19528086.749322299</v>
      </c>
    </row>
    <row r="35" spans="1:8" x14ac:dyDescent="0.2">
      <c r="A35" t="s">
        <v>36</v>
      </c>
      <c r="B35" t="s">
        <v>105</v>
      </c>
      <c r="C35">
        <v>9.5299999999999994</v>
      </c>
      <c r="D35">
        <v>1185543.4430480001</v>
      </c>
      <c r="F35" t="s">
        <v>127</v>
      </c>
      <c r="G35" t="s">
        <v>119</v>
      </c>
      <c r="H35">
        <v>5331016.8647340704</v>
      </c>
    </row>
    <row r="36" spans="1:8" x14ac:dyDescent="0.2">
      <c r="A36" t="s">
        <v>37</v>
      </c>
      <c r="B36" t="s">
        <v>105</v>
      </c>
      <c r="C36">
        <v>9.5299999999999994</v>
      </c>
      <c r="D36">
        <v>109546.928012</v>
      </c>
      <c r="F36" t="s">
        <v>128</v>
      </c>
      <c r="G36" t="s">
        <v>119</v>
      </c>
      <c r="H36">
        <v>193857813.87622401</v>
      </c>
    </row>
    <row r="37" spans="1:8" x14ac:dyDescent="0.2">
      <c r="A37" t="s">
        <v>38</v>
      </c>
      <c r="B37" t="s">
        <v>105</v>
      </c>
      <c r="C37">
        <v>35.17</v>
      </c>
      <c r="D37">
        <v>6808508.4265497103</v>
      </c>
      <c r="F37" t="s">
        <v>129</v>
      </c>
      <c r="G37" t="s">
        <v>119</v>
      </c>
      <c r="H37">
        <v>111596.905222</v>
      </c>
    </row>
    <row r="38" spans="1:8" x14ac:dyDescent="0.2">
      <c r="A38" t="s">
        <v>39</v>
      </c>
      <c r="B38" t="s">
        <v>105</v>
      </c>
      <c r="C38">
        <v>46.1</v>
      </c>
      <c r="D38">
        <v>1719975.1075446601</v>
      </c>
      <c r="F38" t="s">
        <v>130</v>
      </c>
      <c r="G38" t="s">
        <v>119</v>
      </c>
      <c r="H38">
        <v>4721140.0152137103</v>
      </c>
    </row>
    <row r="39" spans="1:8" x14ac:dyDescent="0.2">
      <c r="F39" t="s">
        <v>131</v>
      </c>
      <c r="G39" t="s">
        <v>119</v>
      </c>
      <c r="H39">
        <v>135127974.96294501</v>
      </c>
    </row>
    <row r="40" spans="1:8" x14ac:dyDescent="0.2">
      <c r="F40" t="s">
        <v>132</v>
      </c>
      <c r="G40" t="s">
        <v>119</v>
      </c>
      <c r="H40">
        <v>1517682.4568638899</v>
      </c>
    </row>
    <row r="41" spans="1:8" x14ac:dyDescent="0.2">
      <c r="F41" t="s">
        <v>133</v>
      </c>
      <c r="G41" t="s">
        <v>119</v>
      </c>
      <c r="H41">
        <v>295069.13299999997</v>
      </c>
    </row>
    <row r="42" spans="1:8" x14ac:dyDescent="0.2">
      <c r="F42" t="s">
        <v>134</v>
      </c>
      <c r="G42" t="s">
        <v>119</v>
      </c>
      <c r="H42">
        <v>6581699.2752742097</v>
      </c>
    </row>
    <row r="43" spans="1:8" x14ac:dyDescent="0.2">
      <c r="F43" t="s">
        <v>135</v>
      </c>
      <c r="G43" t="s">
        <v>119</v>
      </c>
      <c r="H43">
        <v>262352.97600000002</v>
      </c>
    </row>
    <row r="44" spans="1:8" x14ac:dyDescent="0.2">
      <c r="A44" t="s">
        <v>72</v>
      </c>
      <c r="B44">
        <v>1</v>
      </c>
      <c r="F44" t="s">
        <v>136</v>
      </c>
      <c r="G44" t="s">
        <v>119</v>
      </c>
      <c r="H44">
        <v>858277.19753700006</v>
      </c>
    </row>
    <row r="45" spans="1:8" x14ac:dyDescent="0.2">
      <c r="A45" t="s">
        <v>71</v>
      </c>
      <c r="B45">
        <v>1</v>
      </c>
      <c r="F45" t="s">
        <v>137</v>
      </c>
      <c r="G45" t="s">
        <v>119</v>
      </c>
      <c r="H45">
        <v>6715310.8384194002</v>
      </c>
    </row>
    <row r="46" spans="1:8" x14ac:dyDescent="0.2">
      <c r="A46" t="s">
        <v>36</v>
      </c>
      <c r="B46">
        <v>9.5299999999999994</v>
      </c>
      <c r="F46" t="s">
        <v>138</v>
      </c>
      <c r="G46" t="s">
        <v>119</v>
      </c>
      <c r="H46">
        <v>1861482.3131776699</v>
      </c>
    </row>
    <row r="47" spans="1:8" x14ac:dyDescent="0.2">
      <c r="A47" t="s">
        <v>27</v>
      </c>
      <c r="B47">
        <v>11.28</v>
      </c>
      <c r="F47" t="s">
        <v>139</v>
      </c>
      <c r="H47">
        <v>0</v>
      </c>
    </row>
    <row r="48" spans="1:8" x14ac:dyDescent="0.2">
      <c r="A48" t="s">
        <v>59</v>
      </c>
      <c r="B48">
        <v>19.64</v>
      </c>
      <c r="F48" t="s">
        <v>18</v>
      </c>
      <c r="G48" t="s">
        <v>105</v>
      </c>
      <c r="H48">
        <v>6795759.8315899996</v>
      </c>
    </row>
    <row r="49" spans="1:8" x14ac:dyDescent="0.2">
      <c r="A49" t="s">
        <v>9</v>
      </c>
      <c r="B49">
        <v>42.5</v>
      </c>
      <c r="F49" t="s">
        <v>140</v>
      </c>
      <c r="G49" t="s">
        <v>119</v>
      </c>
      <c r="H49">
        <v>238486496</v>
      </c>
    </row>
    <row r="50" spans="1:8" x14ac:dyDescent="0.2">
      <c r="A50" t="s">
        <v>67</v>
      </c>
      <c r="B50">
        <v>26.38</v>
      </c>
      <c r="F50" t="s">
        <v>141</v>
      </c>
      <c r="G50" t="s">
        <v>105</v>
      </c>
      <c r="H50">
        <v>13764513.1622731</v>
      </c>
    </row>
    <row r="51" spans="1:8" x14ac:dyDescent="0.2">
      <c r="A51" t="s">
        <v>14</v>
      </c>
      <c r="B51">
        <v>28.89</v>
      </c>
      <c r="F51" t="s">
        <v>142</v>
      </c>
      <c r="H51">
        <v>0</v>
      </c>
    </row>
    <row r="52" spans="1:8" x14ac:dyDescent="0.2">
      <c r="A52" t="s">
        <v>63</v>
      </c>
      <c r="B52">
        <v>29.31</v>
      </c>
      <c r="F52" t="s">
        <v>143</v>
      </c>
      <c r="G52" t="s">
        <v>119</v>
      </c>
      <c r="H52">
        <v>14241.194</v>
      </c>
    </row>
    <row r="53" spans="1:8" x14ac:dyDescent="0.2">
      <c r="A53" t="s">
        <v>63</v>
      </c>
      <c r="B53">
        <v>29.31</v>
      </c>
      <c r="F53" t="s">
        <v>144</v>
      </c>
      <c r="G53" t="s">
        <v>119</v>
      </c>
      <c r="H53">
        <v>7214.3389999999999</v>
      </c>
    </row>
    <row r="54" spans="1:8" x14ac:dyDescent="0.2">
      <c r="A54" t="s">
        <v>60</v>
      </c>
      <c r="B54">
        <v>29.31</v>
      </c>
      <c r="F54" t="s">
        <v>145</v>
      </c>
      <c r="G54" t="s">
        <v>119</v>
      </c>
      <c r="H54">
        <v>7026.8549999999996</v>
      </c>
    </row>
    <row r="55" spans="1:8" x14ac:dyDescent="0.2">
      <c r="A55" t="s">
        <v>53</v>
      </c>
      <c r="B55">
        <v>35.17</v>
      </c>
      <c r="F55" t="s">
        <v>146</v>
      </c>
      <c r="G55" t="s">
        <v>119</v>
      </c>
      <c r="H55">
        <v>1893.4</v>
      </c>
    </row>
    <row r="56" spans="1:8" x14ac:dyDescent="0.2">
      <c r="A56" t="s">
        <v>46</v>
      </c>
      <c r="B56">
        <v>43.97</v>
      </c>
      <c r="F56" t="s">
        <v>147</v>
      </c>
      <c r="G56" t="s">
        <v>119</v>
      </c>
      <c r="H56">
        <v>1666.4</v>
      </c>
    </row>
    <row r="57" spans="1:8" x14ac:dyDescent="0.2">
      <c r="A57" t="s">
        <v>45</v>
      </c>
      <c r="B57">
        <v>43.97</v>
      </c>
      <c r="F57" t="s">
        <v>148</v>
      </c>
      <c r="G57" t="s">
        <v>119</v>
      </c>
      <c r="H57">
        <v>227</v>
      </c>
    </row>
    <row r="58" spans="1:8" x14ac:dyDescent="0.2">
      <c r="A58" t="s">
        <v>86</v>
      </c>
      <c r="B58">
        <v>45.19</v>
      </c>
      <c r="F58" t="s">
        <v>149</v>
      </c>
      <c r="G58" t="s">
        <v>106</v>
      </c>
      <c r="H58">
        <v>974715.35900000005</v>
      </c>
    </row>
    <row r="59" spans="1:8" x14ac:dyDescent="0.2">
      <c r="A59" t="s">
        <v>55</v>
      </c>
      <c r="B59">
        <v>46.1</v>
      </c>
      <c r="F59" t="s">
        <v>150</v>
      </c>
      <c r="G59" t="s">
        <v>106</v>
      </c>
      <c r="H59">
        <v>516240.696</v>
      </c>
    </row>
    <row r="60" spans="1:8" x14ac:dyDescent="0.2">
      <c r="A60" t="s">
        <v>18</v>
      </c>
      <c r="B60">
        <v>59.5</v>
      </c>
      <c r="F60" t="s">
        <v>151</v>
      </c>
      <c r="G60" t="s">
        <v>106</v>
      </c>
      <c r="H60">
        <v>458474.663</v>
      </c>
    </row>
    <row r="61" spans="1:8" x14ac:dyDescent="0.2">
      <c r="A61" t="s">
        <v>84</v>
      </c>
      <c r="B61">
        <v>12.6</v>
      </c>
      <c r="F61" t="s">
        <v>152</v>
      </c>
      <c r="G61" t="s">
        <v>119</v>
      </c>
      <c r="H61">
        <v>23118522.720637299</v>
      </c>
    </row>
    <row r="62" spans="1:8" x14ac:dyDescent="0.2">
      <c r="A62" t="s">
        <v>85</v>
      </c>
      <c r="B62">
        <v>42.5</v>
      </c>
      <c r="F62" t="s">
        <v>152</v>
      </c>
      <c r="G62" t="s">
        <v>106</v>
      </c>
      <c r="H62">
        <v>142902062.498</v>
      </c>
    </row>
    <row r="63" spans="1:8" x14ac:dyDescent="0.2">
      <c r="A63" t="s">
        <v>89</v>
      </c>
      <c r="B63">
        <v>1</v>
      </c>
      <c r="F63" t="s">
        <v>153</v>
      </c>
      <c r="G63" t="s">
        <v>119</v>
      </c>
      <c r="H63">
        <v>3252134.2710454399</v>
      </c>
    </row>
    <row r="64" spans="1:8" x14ac:dyDescent="0.2">
      <c r="A64" t="s">
        <v>96</v>
      </c>
      <c r="B64">
        <v>1</v>
      </c>
      <c r="F64" t="s">
        <v>153</v>
      </c>
      <c r="G64" t="s">
        <v>106</v>
      </c>
      <c r="H64">
        <v>35096781.858999997</v>
      </c>
    </row>
    <row r="65" spans="1:8" x14ac:dyDescent="0.2">
      <c r="A65" t="s">
        <v>66</v>
      </c>
      <c r="B65">
        <v>26.38</v>
      </c>
      <c r="F65" t="s">
        <v>154</v>
      </c>
      <c r="G65" t="s">
        <v>119</v>
      </c>
      <c r="H65">
        <v>19485060.449593399</v>
      </c>
    </row>
    <row r="66" spans="1:8" x14ac:dyDescent="0.2">
      <c r="A66" t="s">
        <v>48</v>
      </c>
      <c r="B66">
        <v>41.51</v>
      </c>
      <c r="F66" t="s">
        <v>155</v>
      </c>
      <c r="G66" t="s">
        <v>106</v>
      </c>
      <c r="H66">
        <v>107805280.639</v>
      </c>
    </row>
    <row r="67" spans="1:8" x14ac:dyDescent="0.2">
      <c r="A67" t="s">
        <v>95</v>
      </c>
      <c r="B67">
        <v>12.6</v>
      </c>
      <c r="F67" t="s">
        <v>156</v>
      </c>
      <c r="G67" t="s">
        <v>119</v>
      </c>
      <c r="H67">
        <v>190599387.02482301</v>
      </c>
    </row>
    <row r="68" spans="1:8" x14ac:dyDescent="0.2">
      <c r="A68" t="s">
        <v>79</v>
      </c>
      <c r="B68">
        <v>42.5</v>
      </c>
      <c r="F68" t="s">
        <v>156</v>
      </c>
      <c r="G68" t="s">
        <v>106</v>
      </c>
      <c r="H68">
        <v>316767377.20850998</v>
      </c>
    </row>
    <row r="69" spans="1:8" x14ac:dyDescent="0.2">
      <c r="A69" t="s">
        <v>47</v>
      </c>
      <c r="B69">
        <v>43.97</v>
      </c>
      <c r="F69" t="s">
        <v>157</v>
      </c>
      <c r="G69" t="s">
        <v>119</v>
      </c>
      <c r="H69">
        <v>9488031.6232999992</v>
      </c>
    </row>
    <row r="70" spans="1:8" x14ac:dyDescent="0.2">
      <c r="A70" t="s">
        <v>70</v>
      </c>
      <c r="B70">
        <v>1</v>
      </c>
      <c r="F70" t="s">
        <v>157</v>
      </c>
      <c r="G70" t="s">
        <v>106</v>
      </c>
      <c r="H70">
        <v>182793156.43652001</v>
      </c>
    </row>
    <row r="71" spans="1:8" x14ac:dyDescent="0.2">
      <c r="A71" t="s">
        <v>61</v>
      </c>
      <c r="B71">
        <v>29.31</v>
      </c>
      <c r="F71" t="s">
        <v>158</v>
      </c>
      <c r="G71" t="s">
        <v>119</v>
      </c>
      <c r="H71">
        <v>180432417.40118301</v>
      </c>
    </row>
    <row r="72" spans="1:8" x14ac:dyDescent="0.2">
      <c r="A72" t="s">
        <v>42</v>
      </c>
      <c r="B72">
        <v>43.21</v>
      </c>
      <c r="F72" t="s">
        <v>159</v>
      </c>
      <c r="G72" t="s">
        <v>106</v>
      </c>
      <c r="H72">
        <v>133974220.77199</v>
      </c>
    </row>
    <row r="73" spans="1:8" x14ac:dyDescent="0.2">
      <c r="A73" t="s">
        <v>51</v>
      </c>
      <c r="B73">
        <v>45.55</v>
      </c>
      <c r="F73" t="s">
        <v>160</v>
      </c>
      <c r="G73" t="s">
        <v>106</v>
      </c>
      <c r="H73">
        <v>607166.7648</v>
      </c>
    </row>
    <row r="74" spans="1:8" x14ac:dyDescent="0.2">
      <c r="A74" t="s">
        <v>90</v>
      </c>
      <c r="B74">
        <v>44.13</v>
      </c>
      <c r="F74" t="s">
        <v>161</v>
      </c>
      <c r="G74" t="s">
        <v>106</v>
      </c>
      <c r="H74">
        <v>795690.495</v>
      </c>
    </row>
    <row r="75" spans="1:8" x14ac:dyDescent="0.2">
      <c r="A75" t="s">
        <v>75</v>
      </c>
      <c r="B75">
        <v>1</v>
      </c>
      <c r="F75" t="s">
        <v>162</v>
      </c>
      <c r="G75" t="s">
        <v>119</v>
      </c>
      <c r="H75">
        <v>718750.01899999997</v>
      </c>
    </row>
    <row r="76" spans="1:8" x14ac:dyDescent="0.2">
      <c r="F76" t="s">
        <v>162</v>
      </c>
      <c r="G76" t="s">
        <v>106</v>
      </c>
      <c r="H76">
        <v>6740786.4289999995</v>
      </c>
    </row>
    <row r="77" spans="1:8" x14ac:dyDescent="0.2">
      <c r="F77" t="s">
        <v>163</v>
      </c>
      <c r="G77" t="s">
        <v>119</v>
      </c>
      <c r="H77">
        <v>15119.092000000001</v>
      </c>
    </row>
    <row r="78" spans="1:8" x14ac:dyDescent="0.2">
      <c r="F78" t="s">
        <v>163</v>
      </c>
      <c r="G78" t="s">
        <v>106</v>
      </c>
      <c r="H78">
        <v>54830.110999999997</v>
      </c>
    </row>
    <row r="79" spans="1:8" x14ac:dyDescent="0.2">
      <c r="F79" t="s">
        <v>164</v>
      </c>
      <c r="G79" t="s">
        <v>119</v>
      </c>
      <c r="H79">
        <v>703630.92700000003</v>
      </c>
    </row>
    <row r="80" spans="1:8" x14ac:dyDescent="0.2">
      <c r="F80" t="s">
        <v>165</v>
      </c>
      <c r="G80" t="s">
        <v>106</v>
      </c>
      <c r="H80">
        <v>6685956.318</v>
      </c>
    </row>
    <row r="81" spans="6:8" x14ac:dyDescent="0.2">
      <c r="F81" t="s">
        <v>166</v>
      </c>
      <c r="G81" t="s">
        <v>119</v>
      </c>
      <c r="H81">
        <v>331794.38199999998</v>
      </c>
    </row>
    <row r="82" spans="6:8" x14ac:dyDescent="0.2">
      <c r="F82" t="s">
        <v>166</v>
      </c>
      <c r="G82" t="s">
        <v>106</v>
      </c>
      <c r="H82">
        <v>765494.85199999996</v>
      </c>
    </row>
    <row r="83" spans="6:8" x14ac:dyDescent="0.2">
      <c r="F83" t="s">
        <v>167</v>
      </c>
      <c r="G83" t="s">
        <v>119</v>
      </c>
      <c r="H83">
        <v>9567.1980000000003</v>
      </c>
    </row>
    <row r="84" spans="6:8" x14ac:dyDescent="0.2">
      <c r="F84" t="s">
        <v>167</v>
      </c>
      <c r="G84" t="s">
        <v>106</v>
      </c>
      <c r="H84">
        <v>426930.46500000003</v>
      </c>
    </row>
    <row r="85" spans="6:8" x14ac:dyDescent="0.2">
      <c r="F85" t="s">
        <v>168</v>
      </c>
      <c r="G85" t="s">
        <v>119</v>
      </c>
      <c r="H85">
        <v>322235.18400000001</v>
      </c>
    </row>
    <row r="86" spans="6:8" x14ac:dyDescent="0.2">
      <c r="F86" t="s">
        <v>169</v>
      </c>
      <c r="G86" t="s">
        <v>106</v>
      </c>
      <c r="H86">
        <v>338564.38699999999</v>
      </c>
    </row>
    <row r="87" spans="6:8" x14ac:dyDescent="0.2">
      <c r="F87" t="s">
        <v>19</v>
      </c>
      <c r="G87" t="s">
        <v>105</v>
      </c>
      <c r="H87">
        <v>98493978.507192194</v>
      </c>
    </row>
    <row r="88" spans="6:8" x14ac:dyDescent="0.2">
      <c r="F88" t="s">
        <v>20</v>
      </c>
      <c r="G88" t="s">
        <v>107</v>
      </c>
      <c r="H88">
        <v>533101244.93309498</v>
      </c>
    </row>
    <row r="89" spans="6:8" x14ac:dyDescent="0.2">
      <c r="F89" t="s">
        <v>21</v>
      </c>
      <c r="G89" t="s">
        <v>105</v>
      </c>
      <c r="H89">
        <v>25209.054</v>
      </c>
    </row>
    <row r="90" spans="6:8" x14ac:dyDescent="0.2">
      <c r="F90" t="s">
        <v>22</v>
      </c>
      <c r="G90" t="s">
        <v>105</v>
      </c>
      <c r="H90">
        <v>168941999.82744399</v>
      </c>
    </row>
    <row r="91" spans="6:8" x14ac:dyDescent="0.2">
      <c r="F91" t="s">
        <v>23</v>
      </c>
      <c r="G91" t="s">
        <v>105</v>
      </c>
      <c r="H91">
        <v>323998.348826267</v>
      </c>
    </row>
    <row r="92" spans="6:8" x14ac:dyDescent="0.2">
      <c r="F92" t="s">
        <v>24</v>
      </c>
      <c r="G92" t="s">
        <v>106</v>
      </c>
      <c r="H92">
        <v>138730791.29085299</v>
      </c>
    </row>
    <row r="93" spans="6:8" x14ac:dyDescent="0.2">
      <c r="F93" t="s">
        <v>170</v>
      </c>
      <c r="G93" t="s">
        <v>119</v>
      </c>
      <c r="H93">
        <v>41086.089165888901</v>
      </c>
    </row>
    <row r="94" spans="6:8" x14ac:dyDescent="0.2">
      <c r="F94" t="s">
        <v>170</v>
      </c>
      <c r="G94" t="s">
        <v>106</v>
      </c>
      <c r="H94">
        <v>18157.473999999998</v>
      </c>
    </row>
    <row r="95" spans="6:8" x14ac:dyDescent="0.2">
      <c r="F95" t="s">
        <v>171</v>
      </c>
      <c r="G95" t="s">
        <v>106</v>
      </c>
      <c r="H95">
        <v>70</v>
      </c>
    </row>
    <row r="96" spans="6:8" x14ac:dyDescent="0.2">
      <c r="F96" t="s">
        <v>172</v>
      </c>
      <c r="G96" t="s">
        <v>119</v>
      </c>
      <c r="H96">
        <v>40821.089165887999</v>
      </c>
    </row>
    <row r="97" spans="6:8" x14ac:dyDescent="0.2">
      <c r="F97" t="s">
        <v>173</v>
      </c>
      <c r="G97" t="s">
        <v>106</v>
      </c>
      <c r="H97">
        <v>18087.473999999998</v>
      </c>
    </row>
    <row r="98" spans="6:8" x14ac:dyDescent="0.2">
      <c r="F98" t="s">
        <v>174</v>
      </c>
      <c r="G98" t="s">
        <v>119</v>
      </c>
      <c r="H98">
        <v>703645.07799011096</v>
      </c>
    </row>
    <row r="99" spans="6:8" x14ac:dyDescent="0.2">
      <c r="F99" t="s">
        <v>174</v>
      </c>
      <c r="G99" t="s">
        <v>106</v>
      </c>
      <c r="H99">
        <v>946161.08400000003</v>
      </c>
    </row>
    <row r="100" spans="6:8" x14ac:dyDescent="0.2">
      <c r="F100" t="s">
        <v>175</v>
      </c>
      <c r="G100" t="s">
        <v>119</v>
      </c>
      <c r="H100">
        <v>65228.216999999997</v>
      </c>
    </row>
    <row r="101" spans="6:8" x14ac:dyDescent="0.2">
      <c r="F101" t="s">
        <v>175</v>
      </c>
      <c r="G101" t="s">
        <v>106</v>
      </c>
      <c r="H101">
        <v>242546.095</v>
      </c>
    </row>
    <row r="102" spans="6:8" x14ac:dyDescent="0.2">
      <c r="F102" t="s">
        <v>176</v>
      </c>
      <c r="G102" t="s">
        <v>119</v>
      </c>
      <c r="H102">
        <v>638416.86099011102</v>
      </c>
    </row>
    <row r="103" spans="6:8" x14ac:dyDescent="0.2">
      <c r="F103" t="s">
        <v>177</v>
      </c>
      <c r="G103" t="s">
        <v>106</v>
      </c>
      <c r="H103">
        <v>687314.98899999994</v>
      </c>
    </row>
    <row r="104" spans="6:8" x14ac:dyDescent="0.2">
      <c r="F104" t="s">
        <v>25</v>
      </c>
      <c r="G104" t="s">
        <v>105</v>
      </c>
      <c r="H104">
        <v>922351587.120193</v>
      </c>
    </row>
    <row r="105" spans="6:8" x14ac:dyDescent="0.2">
      <c r="F105" t="s">
        <v>178</v>
      </c>
      <c r="G105" t="s">
        <v>106</v>
      </c>
      <c r="H105">
        <v>2746546481.7248702</v>
      </c>
    </row>
    <row r="106" spans="6:8" x14ac:dyDescent="0.2">
      <c r="F106" t="s">
        <v>179</v>
      </c>
      <c r="G106" t="s">
        <v>106</v>
      </c>
      <c r="H106">
        <v>6945.9</v>
      </c>
    </row>
    <row r="107" spans="6:8" x14ac:dyDescent="0.2">
      <c r="F107" t="s">
        <v>180</v>
      </c>
      <c r="G107" t="s">
        <v>106</v>
      </c>
      <c r="H107">
        <v>562177.28399999999</v>
      </c>
    </row>
    <row r="108" spans="6:8" x14ac:dyDescent="0.2">
      <c r="F108" t="s">
        <v>181</v>
      </c>
      <c r="G108" t="s">
        <v>106</v>
      </c>
      <c r="H108">
        <v>21644727.737847999</v>
      </c>
    </row>
    <row r="109" spans="6:8" x14ac:dyDescent="0.2">
      <c r="F109" t="s">
        <v>182</v>
      </c>
      <c r="G109" t="s">
        <v>106</v>
      </c>
      <c r="H109">
        <v>459669439.70651001</v>
      </c>
    </row>
    <row r="110" spans="6:8" x14ac:dyDescent="0.2">
      <c r="F110" t="s">
        <v>183</v>
      </c>
      <c r="G110" t="s">
        <v>106</v>
      </c>
      <c r="H110">
        <v>737168.47400000005</v>
      </c>
    </row>
    <row r="111" spans="6:8" x14ac:dyDescent="0.2">
      <c r="F111" t="s">
        <v>184</v>
      </c>
      <c r="G111" t="s">
        <v>106</v>
      </c>
      <c r="H111">
        <v>19321392.497288998</v>
      </c>
    </row>
    <row r="112" spans="6:8" x14ac:dyDescent="0.2">
      <c r="F112" t="s">
        <v>185</v>
      </c>
      <c r="G112" t="s">
        <v>106</v>
      </c>
      <c r="H112">
        <v>1044916.9632</v>
      </c>
    </row>
    <row r="113" spans="6:8" x14ac:dyDescent="0.2">
      <c r="F113" t="s">
        <v>186</v>
      </c>
      <c r="G113" t="s">
        <v>106</v>
      </c>
      <c r="H113">
        <v>158691194.41100001</v>
      </c>
    </row>
    <row r="114" spans="6:8" x14ac:dyDescent="0.2">
      <c r="F114" t="s">
        <v>187</v>
      </c>
      <c r="G114" t="s">
        <v>106</v>
      </c>
      <c r="H114">
        <v>109899.25599999999</v>
      </c>
    </row>
    <row r="115" spans="6:8" x14ac:dyDescent="0.2">
      <c r="F115" t="s">
        <v>188</v>
      </c>
      <c r="G115" t="s">
        <v>106</v>
      </c>
      <c r="H115">
        <v>8682435.5810000002</v>
      </c>
    </row>
    <row r="116" spans="6:8" x14ac:dyDescent="0.2">
      <c r="F116" t="s">
        <v>189</v>
      </c>
      <c r="G116" t="s">
        <v>106</v>
      </c>
      <c r="H116">
        <v>197343492.6081</v>
      </c>
    </row>
    <row r="117" spans="6:8" x14ac:dyDescent="0.2">
      <c r="F117" t="s">
        <v>190</v>
      </c>
      <c r="G117" t="s">
        <v>106</v>
      </c>
      <c r="H117">
        <v>6346837.8059999999</v>
      </c>
    </row>
    <row r="118" spans="6:8" x14ac:dyDescent="0.2">
      <c r="F118" t="s">
        <v>191</v>
      </c>
      <c r="G118" t="s">
        <v>106</v>
      </c>
      <c r="H118">
        <v>205046.788</v>
      </c>
    </row>
    <row r="119" spans="6:8" x14ac:dyDescent="0.2">
      <c r="F119" t="s">
        <v>192</v>
      </c>
      <c r="G119" t="s">
        <v>106</v>
      </c>
      <c r="H119">
        <v>9002096.0559999999</v>
      </c>
    </row>
    <row r="120" spans="6:8" x14ac:dyDescent="0.2">
      <c r="F120" t="s">
        <v>193</v>
      </c>
      <c r="G120" t="s">
        <v>106</v>
      </c>
      <c r="H120">
        <v>1463994.6839999999</v>
      </c>
    </row>
    <row r="121" spans="6:8" x14ac:dyDescent="0.2">
      <c r="F121" t="s">
        <v>194</v>
      </c>
      <c r="G121" t="s">
        <v>106</v>
      </c>
      <c r="H121">
        <v>3250140.7</v>
      </c>
    </row>
    <row r="122" spans="6:8" x14ac:dyDescent="0.2">
      <c r="F122" t="s">
        <v>195</v>
      </c>
      <c r="G122" t="s">
        <v>106</v>
      </c>
      <c r="H122">
        <v>12563083.456</v>
      </c>
    </row>
    <row r="123" spans="6:8" x14ac:dyDescent="0.2">
      <c r="F123" t="s">
        <v>196</v>
      </c>
      <c r="G123" t="s">
        <v>106</v>
      </c>
      <c r="H123">
        <v>462136.18300000002</v>
      </c>
    </row>
    <row r="124" spans="6:8" x14ac:dyDescent="0.2">
      <c r="F124" t="s">
        <v>197</v>
      </c>
      <c r="G124" t="s">
        <v>106</v>
      </c>
      <c r="H124">
        <v>471498320.29631001</v>
      </c>
    </row>
    <row r="125" spans="6:8" x14ac:dyDescent="0.2">
      <c r="F125" t="s">
        <v>198</v>
      </c>
      <c r="G125" t="s">
        <v>119</v>
      </c>
      <c r="H125">
        <v>2160534.5296393302</v>
      </c>
    </row>
    <row r="126" spans="6:8" x14ac:dyDescent="0.2">
      <c r="F126" t="s">
        <v>199</v>
      </c>
      <c r="G126" t="s">
        <v>119</v>
      </c>
      <c r="H126">
        <v>63537555.582292199</v>
      </c>
    </row>
    <row r="127" spans="6:8" x14ac:dyDescent="0.2">
      <c r="F127" t="s">
        <v>200</v>
      </c>
      <c r="G127" t="s">
        <v>106</v>
      </c>
      <c r="H127">
        <v>124718009.316</v>
      </c>
    </row>
    <row r="128" spans="6:8" x14ac:dyDescent="0.2">
      <c r="F128" t="s">
        <v>26</v>
      </c>
      <c r="G128" t="s">
        <v>105</v>
      </c>
      <c r="H128">
        <v>39096349.603931703</v>
      </c>
    </row>
    <row r="129" spans="6:8" x14ac:dyDescent="0.2">
      <c r="F129" t="s">
        <v>27</v>
      </c>
      <c r="G129" t="s">
        <v>105</v>
      </c>
      <c r="H129">
        <v>124003083.37989999</v>
      </c>
    </row>
    <row r="130" spans="6:8" x14ac:dyDescent="0.2">
      <c r="F130" t="s">
        <v>201</v>
      </c>
      <c r="G130" t="s">
        <v>105</v>
      </c>
      <c r="H130">
        <v>35356509996</v>
      </c>
    </row>
    <row r="131" spans="6:8" x14ac:dyDescent="0.2">
      <c r="F131" t="s">
        <v>202</v>
      </c>
      <c r="G131" t="s">
        <v>105</v>
      </c>
      <c r="H131">
        <v>3299522099</v>
      </c>
    </row>
    <row r="132" spans="6:8" x14ac:dyDescent="0.2">
      <c r="F132" t="s">
        <v>28</v>
      </c>
      <c r="G132" t="s">
        <v>105</v>
      </c>
      <c r="H132">
        <v>51904680.987326801</v>
      </c>
    </row>
    <row r="133" spans="6:8" x14ac:dyDescent="0.2">
      <c r="F133" t="s">
        <v>50</v>
      </c>
      <c r="G133" t="s">
        <v>105</v>
      </c>
      <c r="H133">
        <v>6793147.5268496796</v>
      </c>
    </row>
    <row r="134" spans="6:8" x14ac:dyDescent="0.2">
      <c r="F134" t="s">
        <v>29</v>
      </c>
      <c r="G134" t="s">
        <v>105</v>
      </c>
      <c r="H134">
        <v>222512146.83425799</v>
      </c>
    </row>
    <row r="135" spans="6:8" x14ac:dyDescent="0.2">
      <c r="F135" t="s">
        <v>203</v>
      </c>
      <c r="G135" t="s">
        <v>106</v>
      </c>
      <c r="H135">
        <v>168046280.21212</v>
      </c>
    </row>
    <row r="136" spans="6:8" x14ac:dyDescent="0.2">
      <c r="F136" t="s">
        <v>30</v>
      </c>
      <c r="G136" t="s">
        <v>105</v>
      </c>
      <c r="H136">
        <v>46666959.278813198</v>
      </c>
    </row>
    <row r="137" spans="6:8" x14ac:dyDescent="0.2">
      <c r="F137" t="s">
        <v>204</v>
      </c>
      <c r="G137" t="s">
        <v>106</v>
      </c>
      <c r="H137">
        <v>4667396472.5374498</v>
      </c>
    </row>
    <row r="138" spans="6:8" x14ac:dyDescent="0.2">
      <c r="F138" t="s">
        <v>31</v>
      </c>
      <c r="G138" t="s">
        <v>106</v>
      </c>
      <c r="H138">
        <v>91537835132.643402</v>
      </c>
    </row>
    <row r="139" spans="6:8" x14ac:dyDescent="0.2">
      <c r="F139" t="s">
        <v>108</v>
      </c>
      <c r="G139" t="s">
        <v>105</v>
      </c>
      <c r="H139">
        <v>41518745.600655399</v>
      </c>
    </row>
    <row r="140" spans="6:8" x14ac:dyDescent="0.2">
      <c r="F140" t="s">
        <v>205</v>
      </c>
      <c r="G140" t="s">
        <v>119</v>
      </c>
      <c r="H140">
        <v>16819</v>
      </c>
    </row>
    <row r="141" spans="6:8" x14ac:dyDescent="0.2">
      <c r="F141" t="s">
        <v>206</v>
      </c>
      <c r="G141" t="s">
        <v>119</v>
      </c>
      <c r="H141">
        <v>15723</v>
      </c>
    </row>
    <row r="142" spans="6:8" x14ac:dyDescent="0.2">
      <c r="F142" t="s">
        <v>207</v>
      </c>
      <c r="G142" t="s">
        <v>119</v>
      </c>
      <c r="H142">
        <v>35848566.189000003</v>
      </c>
    </row>
    <row r="143" spans="6:8" x14ac:dyDescent="0.2">
      <c r="F143" t="s">
        <v>207</v>
      </c>
      <c r="G143" t="s">
        <v>106</v>
      </c>
      <c r="H143">
        <v>795554.26199999999</v>
      </c>
    </row>
    <row r="144" spans="6:8" x14ac:dyDescent="0.2">
      <c r="F144" t="s">
        <v>208</v>
      </c>
      <c r="G144" t="s">
        <v>119</v>
      </c>
      <c r="H144">
        <v>387034</v>
      </c>
    </row>
    <row r="145" spans="6:8" x14ac:dyDescent="0.2">
      <c r="F145" t="s">
        <v>208</v>
      </c>
      <c r="G145" t="s">
        <v>106</v>
      </c>
      <c r="H145">
        <v>672360.71600000001</v>
      </c>
    </row>
    <row r="146" spans="6:8" x14ac:dyDescent="0.2">
      <c r="F146" t="s">
        <v>209</v>
      </c>
      <c r="G146" t="s">
        <v>119</v>
      </c>
      <c r="H146">
        <v>35148154.189000003</v>
      </c>
    </row>
    <row r="147" spans="6:8" x14ac:dyDescent="0.2">
      <c r="F147" t="s">
        <v>210</v>
      </c>
      <c r="G147" t="s">
        <v>106</v>
      </c>
      <c r="H147">
        <v>123193.546</v>
      </c>
    </row>
    <row r="148" spans="6:8" x14ac:dyDescent="0.2">
      <c r="F148" t="s">
        <v>211</v>
      </c>
      <c r="G148" t="s">
        <v>105</v>
      </c>
      <c r="H148">
        <v>422</v>
      </c>
    </row>
    <row r="149" spans="6:8" x14ac:dyDescent="0.2">
      <c r="F149" t="s">
        <v>212</v>
      </c>
      <c r="G149" t="s">
        <v>105</v>
      </c>
      <c r="H149">
        <v>2382128.1442</v>
      </c>
    </row>
    <row r="150" spans="6:8" x14ac:dyDescent="0.2">
      <c r="F150" t="s">
        <v>213</v>
      </c>
      <c r="G150" t="s">
        <v>105</v>
      </c>
      <c r="H150">
        <v>6233646.8700000001</v>
      </c>
    </row>
    <row r="151" spans="6:8" x14ac:dyDescent="0.2">
      <c r="F151" t="s">
        <v>214</v>
      </c>
      <c r="G151" t="s">
        <v>107</v>
      </c>
      <c r="H151">
        <v>57.243858237547897</v>
      </c>
    </row>
    <row r="152" spans="6:8" x14ac:dyDescent="0.2">
      <c r="F152" t="s">
        <v>214</v>
      </c>
      <c r="G152" t="s">
        <v>119</v>
      </c>
      <c r="H152">
        <v>25047.531999999999</v>
      </c>
    </row>
    <row r="153" spans="6:8" x14ac:dyDescent="0.2">
      <c r="F153" t="s">
        <v>214</v>
      </c>
      <c r="G153" t="s">
        <v>105</v>
      </c>
      <c r="H153">
        <v>134195.67271563801</v>
      </c>
    </row>
    <row r="154" spans="6:8" x14ac:dyDescent="0.2">
      <c r="F154" t="s">
        <v>214</v>
      </c>
      <c r="G154" t="s">
        <v>106</v>
      </c>
      <c r="H154">
        <v>83328.721999999994</v>
      </c>
    </row>
    <row r="155" spans="6:8" x14ac:dyDescent="0.2">
      <c r="F155" t="s">
        <v>215</v>
      </c>
      <c r="G155" t="s">
        <v>119</v>
      </c>
      <c r="H155">
        <v>1561</v>
      </c>
    </row>
    <row r="156" spans="6:8" x14ac:dyDescent="0.2">
      <c r="F156" t="s">
        <v>216</v>
      </c>
      <c r="G156" t="s">
        <v>119</v>
      </c>
      <c r="H156">
        <v>1269265.0524293799</v>
      </c>
    </row>
    <row r="157" spans="6:8" x14ac:dyDescent="0.2">
      <c r="F157" t="s">
        <v>217</v>
      </c>
      <c r="G157" t="s">
        <v>105</v>
      </c>
      <c r="H157">
        <v>2685165.9455800001</v>
      </c>
    </row>
    <row r="158" spans="6:8" x14ac:dyDescent="0.2">
      <c r="F158" t="s">
        <v>32</v>
      </c>
      <c r="G158" t="s">
        <v>105</v>
      </c>
      <c r="H158">
        <v>229050022.06378099</v>
      </c>
    </row>
    <row r="159" spans="6:8" x14ac:dyDescent="0.2">
      <c r="F159" t="s">
        <v>33</v>
      </c>
      <c r="G159" t="s">
        <v>105</v>
      </c>
      <c r="H159">
        <v>43.306420500000002</v>
      </c>
    </row>
    <row r="160" spans="6:8" x14ac:dyDescent="0.2">
      <c r="F160" t="s">
        <v>34</v>
      </c>
      <c r="G160" t="s">
        <v>105</v>
      </c>
      <c r="H160">
        <v>7045309.8689999999</v>
      </c>
    </row>
    <row r="161" spans="6:8" x14ac:dyDescent="0.2">
      <c r="F161" t="s">
        <v>35</v>
      </c>
      <c r="G161" t="s">
        <v>105</v>
      </c>
      <c r="H161">
        <v>213261.33244197001</v>
      </c>
    </row>
    <row r="162" spans="6:8" x14ac:dyDescent="0.2">
      <c r="F162" t="s">
        <v>218</v>
      </c>
      <c r="G162" t="s">
        <v>105</v>
      </c>
      <c r="H162">
        <v>743773.48354445002</v>
      </c>
    </row>
    <row r="163" spans="6:8" x14ac:dyDescent="0.2">
      <c r="F163" t="s">
        <v>219</v>
      </c>
      <c r="G163" t="s">
        <v>105</v>
      </c>
      <c r="H163">
        <v>6810488.81702</v>
      </c>
    </row>
    <row r="164" spans="6:8" x14ac:dyDescent="0.2">
      <c r="F164" t="s">
        <v>36</v>
      </c>
      <c r="G164" t="s">
        <v>105</v>
      </c>
      <c r="H164">
        <v>2195414.45669368</v>
      </c>
    </row>
    <row r="165" spans="6:8" x14ac:dyDescent="0.2">
      <c r="F165" t="s">
        <v>37</v>
      </c>
      <c r="G165" t="s">
        <v>105</v>
      </c>
      <c r="H165">
        <v>3909345405.6896501</v>
      </c>
    </row>
    <row r="166" spans="6:8" x14ac:dyDescent="0.2">
      <c r="F166" t="s">
        <v>220</v>
      </c>
      <c r="G166" t="s">
        <v>105</v>
      </c>
      <c r="H166">
        <v>381960.76130299998</v>
      </c>
    </row>
    <row r="167" spans="6:8" x14ac:dyDescent="0.2">
      <c r="F167" t="s">
        <v>38</v>
      </c>
      <c r="G167" t="s">
        <v>105</v>
      </c>
      <c r="H167">
        <v>22073168.8381496</v>
      </c>
    </row>
    <row r="168" spans="6:8" x14ac:dyDescent="0.2">
      <c r="F168" t="s">
        <v>221</v>
      </c>
      <c r="G168" t="s">
        <v>105</v>
      </c>
      <c r="H168">
        <v>6272.3680000000004</v>
      </c>
    </row>
    <row r="169" spans="6:8" x14ac:dyDescent="0.2">
      <c r="F169" t="s">
        <v>39</v>
      </c>
      <c r="G169" t="s">
        <v>105</v>
      </c>
      <c r="H169">
        <v>20513412.355115999</v>
      </c>
    </row>
    <row r="170" spans="6:8" x14ac:dyDescent="0.2">
      <c r="F170" t="s">
        <v>222</v>
      </c>
      <c r="G170" t="s">
        <v>119</v>
      </c>
      <c r="H170">
        <v>847269.13852561999</v>
      </c>
    </row>
    <row r="171" spans="6:8" x14ac:dyDescent="0.2">
      <c r="F171" t="s">
        <v>223</v>
      </c>
      <c r="G171" t="s">
        <v>119</v>
      </c>
      <c r="H171">
        <v>3336050.5084755602</v>
      </c>
    </row>
    <row r="172" spans="6:8" x14ac:dyDescent="0.2">
      <c r="F172" t="s">
        <v>224</v>
      </c>
      <c r="G172" t="s">
        <v>119</v>
      </c>
      <c r="H172">
        <v>847269.13852561999</v>
      </c>
    </row>
    <row r="173" spans="6:8" x14ac:dyDescent="0.2">
      <c r="F173" t="s">
        <v>225</v>
      </c>
      <c r="G173" t="s">
        <v>119</v>
      </c>
      <c r="H173">
        <v>3331657.1424755598</v>
      </c>
    </row>
    <row r="174" spans="6:8" x14ac:dyDescent="0.2">
      <c r="F174" t="s">
        <v>226</v>
      </c>
      <c r="G174" t="s">
        <v>106</v>
      </c>
      <c r="H174">
        <v>160725.29999999999</v>
      </c>
    </row>
    <row r="175" spans="6:8" x14ac:dyDescent="0.2">
      <c r="F175" t="s">
        <v>227</v>
      </c>
      <c r="G175" t="s">
        <v>119</v>
      </c>
      <c r="H175">
        <v>4393.366</v>
      </c>
    </row>
    <row r="176" spans="6:8" x14ac:dyDescent="0.2">
      <c r="F176" t="s">
        <v>227</v>
      </c>
      <c r="G176" t="s">
        <v>106</v>
      </c>
      <c r="H176">
        <v>24428.57</v>
      </c>
    </row>
    <row r="177" spans="6:8" x14ac:dyDescent="0.2">
      <c r="F177" t="s">
        <v>228</v>
      </c>
      <c r="G177" t="s">
        <v>105</v>
      </c>
      <c r="H177">
        <v>74830481.415399998</v>
      </c>
    </row>
    <row r="178" spans="6:8" x14ac:dyDescent="0.2">
      <c r="F178" t="s">
        <v>229</v>
      </c>
      <c r="G178" t="s">
        <v>119</v>
      </c>
      <c r="H178">
        <v>16840.293000000001</v>
      </c>
    </row>
    <row r="179" spans="6:8" x14ac:dyDescent="0.2">
      <c r="F179" t="s">
        <v>230</v>
      </c>
      <c r="G179" t="s">
        <v>105</v>
      </c>
      <c r="H179">
        <v>124350284.194574</v>
      </c>
    </row>
    <row r="180" spans="6:8" x14ac:dyDescent="0.2">
      <c r="F180" t="s">
        <v>231</v>
      </c>
      <c r="G180" t="s">
        <v>105</v>
      </c>
      <c r="H180">
        <v>125722940.811234</v>
      </c>
    </row>
    <row r="181" spans="6:8" x14ac:dyDescent="0.2">
      <c r="F181" t="s">
        <v>232</v>
      </c>
      <c r="G181" t="s">
        <v>233</v>
      </c>
      <c r="H181">
        <v>11977717</v>
      </c>
    </row>
    <row r="182" spans="6:8" x14ac:dyDescent="0.2">
      <c r="F182" t="s">
        <v>234</v>
      </c>
      <c r="G182" t="s">
        <v>106</v>
      </c>
      <c r="H182">
        <v>1051304741.56019</v>
      </c>
    </row>
    <row r="183" spans="6:8" x14ac:dyDescent="0.2">
      <c r="F183" t="s">
        <v>235</v>
      </c>
      <c r="G183" t="s">
        <v>105</v>
      </c>
      <c r="H183">
        <v>1318180.6591662499</v>
      </c>
    </row>
    <row r="184" spans="6:8" x14ac:dyDescent="0.2">
      <c r="F184" t="s">
        <v>236</v>
      </c>
      <c r="G184" t="s">
        <v>119</v>
      </c>
      <c r="H184">
        <v>148098.23627666701</v>
      </c>
    </row>
    <row r="185" spans="6:8" x14ac:dyDescent="0.2">
      <c r="F185" t="s">
        <v>237</v>
      </c>
      <c r="G185" t="s">
        <v>119</v>
      </c>
      <c r="H185">
        <v>8568709.1252865493</v>
      </c>
    </row>
  </sheetData>
  <sortState xmlns:xlrd2="http://schemas.microsoft.com/office/spreadsheetml/2017/richdata2" ref="A44:B75">
    <sortCondition ref="B44:B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D9C0-DDAF-4A92-AE34-9959A13683F1}">
  <dimension ref="A1:F54"/>
  <sheetViews>
    <sheetView topLeftCell="A10" zoomScale="110" zoomScaleNormal="110" workbookViewId="0">
      <selection activeCell="C27" sqref="C27"/>
    </sheetView>
  </sheetViews>
  <sheetFormatPr defaultRowHeight="12.75" x14ac:dyDescent="0.2"/>
  <cols>
    <col min="1" max="1" width="14.7109375" bestFit="1" customWidth="1"/>
    <col min="2" max="2" width="18.42578125" bestFit="1" customWidth="1"/>
    <col min="3" max="3" width="34.85546875" bestFit="1" customWidth="1"/>
  </cols>
  <sheetData>
    <row r="1" spans="1:6" x14ac:dyDescent="0.2">
      <c r="A1" t="s">
        <v>76</v>
      </c>
      <c r="B1" t="s">
        <v>100</v>
      </c>
      <c r="C1" t="s">
        <v>101</v>
      </c>
      <c r="D1" t="s">
        <v>1</v>
      </c>
      <c r="E1" t="s">
        <v>2</v>
      </c>
      <c r="F1" t="s">
        <v>3</v>
      </c>
    </row>
    <row r="2" spans="1:6" x14ac:dyDescent="0.2">
      <c r="A2" t="s">
        <v>77</v>
      </c>
      <c r="B2" t="s">
        <v>74</v>
      </c>
      <c r="C2" t="s">
        <v>43</v>
      </c>
      <c r="D2">
        <v>73300</v>
      </c>
      <c r="E2" s="1">
        <v>3</v>
      </c>
      <c r="F2">
        <v>0.6</v>
      </c>
    </row>
    <row r="3" spans="1:6" x14ac:dyDescent="0.2">
      <c r="A3" t="s">
        <v>77</v>
      </c>
      <c r="B3" t="s">
        <v>74</v>
      </c>
      <c r="C3" t="s">
        <v>78</v>
      </c>
      <c r="D3">
        <v>77000</v>
      </c>
      <c r="E3" s="1">
        <v>3</v>
      </c>
      <c r="F3">
        <v>0.6</v>
      </c>
    </row>
    <row r="4" spans="1:6" x14ac:dyDescent="0.2">
      <c r="A4" t="s">
        <v>77</v>
      </c>
      <c r="B4" t="s">
        <v>74</v>
      </c>
      <c r="C4" t="s">
        <v>44</v>
      </c>
      <c r="D4">
        <v>64200</v>
      </c>
      <c r="E4" s="1">
        <v>3</v>
      </c>
      <c r="F4">
        <v>0.6</v>
      </c>
    </row>
    <row r="5" spans="1:6" x14ac:dyDescent="0.2">
      <c r="A5" t="s">
        <v>77</v>
      </c>
      <c r="B5" t="s">
        <v>41</v>
      </c>
      <c r="C5" t="s">
        <v>45</v>
      </c>
      <c r="D5">
        <v>69300</v>
      </c>
      <c r="E5" s="1">
        <v>3</v>
      </c>
      <c r="F5">
        <v>0.6</v>
      </c>
    </row>
    <row r="6" spans="1:6" x14ac:dyDescent="0.2">
      <c r="A6" t="s">
        <v>77</v>
      </c>
      <c r="B6" t="s">
        <v>41</v>
      </c>
      <c r="C6" t="s">
        <v>46</v>
      </c>
      <c r="D6">
        <v>70000</v>
      </c>
      <c r="E6" s="1">
        <v>3</v>
      </c>
      <c r="F6">
        <v>0.6</v>
      </c>
    </row>
    <row r="7" spans="1:6" x14ac:dyDescent="0.2">
      <c r="A7" t="s">
        <v>77</v>
      </c>
      <c r="B7" t="s">
        <v>41</v>
      </c>
      <c r="C7" t="s">
        <v>47</v>
      </c>
      <c r="D7">
        <v>70000</v>
      </c>
      <c r="E7" s="1">
        <v>3</v>
      </c>
      <c r="F7">
        <v>0.6</v>
      </c>
    </row>
    <row r="8" spans="1:6" x14ac:dyDescent="0.2">
      <c r="A8" t="s">
        <v>77</v>
      </c>
      <c r="B8" t="s">
        <v>74</v>
      </c>
      <c r="C8" t="s">
        <v>42</v>
      </c>
      <c r="D8">
        <v>71500</v>
      </c>
      <c r="E8" s="1">
        <v>3</v>
      </c>
      <c r="F8">
        <v>0.6</v>
      </c>
    </row>
    <row r="9" spans="1:6" x14ac:dyDescent="0.2">
      <c r="A9" t="s">
        <v>77</v>
      </c>
      <c r="B9" t="s">
        <v>74</v>
      </c>
      <c r="C9" t="s">
        <v>40</v>
      </c>
      <c r="D9">
        <v>71900</v>
      </c>
      <c r="E9" s="1">
        <v>3</v>
      </c>
      <c r="F9">
        <v>0.6</v>
      </c>
    </row>
    <row r="10" spans="1:6" x14ac:dyDescent="0.2">
      <c r="A10" t="s">
        <v>77</v>
      </c>
      <c r="B10" t="s">
        <v>74</v>
      </c>
      <c r="C10" t="s">
        <v>49</v>
      </c>
      <c r="D10">
        <v>73300</v>
      </c>
      <c r="E10" s="1">
        <v>3</v>
      </c>
      <c r="F10">
        <v>0.6</v>
      </c>
    </row>
    <row r="11" spans="1:6" x14ac:dyDescent="0.2">
      <c r="A11" t="s">
        <v>77</v>
      </c>
      <c r="B11" t="s">
        <v>74</v>
      </c>
      <c r="C11" t="s">
        <v>79</v>
      </c>
      <c r="D11">
        <v>74100</v>
      </c>
      <c r="E11" s="1">
        <v>3</v>
      </c>
      <c r="F11">
        <v>0.6</v>
      </c>
    </row>
    <row r="12" spans="1:6" x14ac:dyDescent="0.2">
      <c r="A12" t="s">
        <v>77</v>
      </c>
      <c r="B12" t="s">
        <v>74</v>
      </c>
      <c r="C12" t="s">
        <v>48</v>
      </c>
      <c r="D12">
        <v>77400</v>
      </c>
      <c r="E12" s="1">
        <v>3</v>
      </c>
      <c r="F12">
        <v>0.6</v>
      </c>
    </row>
    <row r="13" spans="1:6" x14ac:dyDescent="0.2">
      <c r="A13" t="s">
        <v>77</v>
      </c>
      <c r="B13" t="s">
        <v>74</v>
      </c>
      <c r="C13" t="s">
        <v>51</v>
      </c>
      <c r="D13">
        <v>63100</v>
      </c>
      <c r="E13" s="1">
        <v>1</v>
      </c>
      <c r="F13">
        <v>0.1</v>
      </c>
    </row>
    <row r="14" spans="1:6" x14ac:dyDescent="0.2">
      <c r="A14" t="s">
        <v>77</v>
      </c>
      <c r="B14" t="s">
        <v>74</v>
      </c>
      <c r="C14" t="s">
        <v>18</v>
      </c>
      <c r="D14">
        <v>61600</v>
      </c>
      <c r="E14" s="1">
        <v>1</v>
      </c>
      <c r="F14">
        <v>0.1</v>
      </c>
    </row>
    <row r="15" spans="1:6" x14ac:dyDescent="0.2">
      <c r="A15" t="s">
        <v>77</v>
      </c>
      <c r="B15" t="s">
        <v>74</v>
      </c>
      <c r="C15" t="s">
        <v>90</v>
      </c>
      <c r="D15">
        <v>73300</v>
      </c>
      <c r="E15" s="1">
        <v>3</v>
      </c>
      <c r="F15">
        <v>0.6</v>
      </c>
    </row>
    <row r="16" spans="1:6" x14ac:dyDescent="0.2">
      <c r="A16" t="s">
        <v>77</v>
      </c>
      <c r="B16" t="s">
        <v>74</v>
      </c>
      <c r="C16" t="s">
        <v>52</v>
      </c>
      <c r="D16">
        <v>80700</v>
      </c>
      <c r="E16" s="1">
        <v>3</v>
      </c>
      <c r="F16">
        <v>0.6</v>
      </c>
    </row>
    <row r="17" spans="1:6" x14ac:dyDescent="0.2">
      <c r="A17" t="s">
        <v>77</v>
      </c>
      <c r="B17" t="s">
        <v>74</v>
      </c>
      <c r="C17" t="s">
        <v>50</v>
      </c>
      <c r="D17">
        <v>73300</v>
      </c>
      <c r="E17" s="1">
        <v>3</v>
      </c>
      <c r="F17">
        <v>0.6</v>
      </c>
    </row>
    <row r="18" spans="1:6" x14ac:dyDescent="0.2">
      <c r="A18" t="s">
        <v>77</v>
      </c>
      <c r="B18" t="s">
        <v>74</v>
      </c>
      <c r="C18" t="s">
        <v>53</v>
      </c>
      <c r="D18">
        <v>97500</v>
      </c>
      <c r="E18" s="1">
        <v>3</v>
      </c>
      <c r="F18">
        <v>0.6</v>
      </c>
    </row>
    <row r="19" spans="1:6" x14ac:dyDescent="0.2">
      <c r="A19" t="s">
        <v>77</v>
      </c>
      <c r="B19" t="s">
        <v>74</v>
      </c>
      <c r="C19" t="s">
        <v>91</v>
      </c>
      <c r="D19">
        <v>73300</v>
      </c>
      <c r="E19" s="1">
        <v>3</v>
      </c>
      <c r="F19">
        <v>0.6</v>
      </c>
    </row>
    <row r="20" spans="1:6" x14ac:dyDescent="0.2">
      <c r="A20" t="s">
        <v>77</v>
      </c>
      <c r="B20" t="s">
        <v>92</v>
      </c>
      <c r="C20" t="s">
        <v>55</v>
      </c>
      <c r="D20">
        <v>57600</v>
      </c>
      <c r="E20" s="1">
        <v>1</v>
      </c>
      <c r="F20">
        <v>0.1</v>
      </c>
    </row>
    <row r="21" spans="1:6" x14ac:dyDescent="0.2">
      <c r="A21" t="s">
        <v>77</v>
      </c>
      <c r="B21" t="s">
        <v>92</v>
      </c>
      <c r="C21" t="s">
        <v>56</v>
      </c>
      <c r="D21">
        <v>73300</v>
      </c>
      <c r="E21" s="1">
        <v>3</v>
      </c>
      <c r="F21">
        <v>0.6</v>
      </c>
    </row>
    <row r="22" spans="1:6" x14ac:dyDescent="0.2">
      <c r="A22" t="s">
        <v>77</v>
      </c>
      <c r="B22" t="s">
        <v>92</v>
      </c>
      <c r="C22" t="s">
        <v>57</v>
      </c>
      <c r="D22">
        <v>73300</v>
      </c>
      <c r="E22" s="1">
        <v>3</v>
      </c>
      <c r="F22">
        <v>0.6</v>
      </c>
    </row>
    <row r="23" spans="1:6" x14ac:dyDescent="0.2">
      <c r="A23" t="s">
        <v>77</v>
      </c>
      <c r="B23" t="s">
        <v>92</v>
      </c>
      <c r="C23" t="s">
        <v>54</v>
      </c>
      <c r="D23">
        <v>73300</v>
      </c>
      <c r="E23" s="1">
        <v>3</v>
      </c>
      <c r="F23">
        <v>0.6</v>
      </c>
    </row>
    <row r="24" spans="1:6" x14ac:dyDescent="0.2">
      <c r="A24" t="s">
        <v>77</v>
      </c>
      <c r="B24" t="s">
        <v>74</v>
      </c>
      <c r="C24" t="s">
        <v>58</v>
      </c>
      <c r="D24">
        <v>98300</v>
      </c>
      <c r="E24" s="1">
        <v>1</v>
      </c>
      <c r="F24">
        <v>1.5</v>
      </c>
    </row>
    <row r="25" spans="1:6" x14ac:dyDescent="0.2">
      <c r="A25" t="s">
        <v>77</v>
      </c>
      <c r="B25" t="s">
        <v>74</v>
      </c>
      <c r="C25" t="s">
        <v>59</v>
      </c>
      <c r="D25">
        <v>94600</v>
      </c>
      <c r="E25" s="1">
        <v>1</v>
      </c>
      <c r="F25">
        <v>1.5</v>
      </c>
    </row>
    <row r="26" spans="1:6" x14ac:dyDescent="0.2">
      <c r="A26" t="s">
        <v>77</v>
      </c>
      <c r="B26" t="s">
        <v>74</v>
      </c>
      <c r="C26" t="s">
        <v>60</v>
      </c>
      <c r="D26">
        <v>94600</v>
      </c>
      <c r="E26" s="1">
        <v>1</v>
      </c>
      <c r="F26">
        <v>1.5</v>
      </c>
    </row>
    <row r="27" spans="1:6" x14ac:dyDescent="0.2">
      <c r="A27" t="s">
        <v>77</v>
      </c>
      <c r="B27" t="s">
        <v>74</v>
      </c>
      <c r="C27" t="s">
        <v>61</v>
      </c>
      <c r="D27">
        <v>96100</v>
      </c>
      <c r="E27" s="1">
        <v>1</v>
      </c>
      <c r="F27">
        <v>1.5</v>
      </c>
    </row>
    <row r="28" spans="1:6" x14ac:dyDescent="0.2">
      <c r="A28" t="s">
        <v>77</v>
      </c>
      <c r="B28" t="s">
        <v>74</v>
      </c>
      <c r="C28" t="s">
        <v>27</v>
      </c>
      <c r="D28">
        <v>101000</v>
      </c>
      <c r="E28" s="1">
        <v>1</v>
      </c>
      <c r="F28">
        <v>1.5</v>
      </c>
    </row>
    <row r="29" spans="1:6" x14ac:dyDescent="0.2">
      <c r="A29" t="s">
        <v>77</v>
      </c>
      <c r="B29" t="s">
        <v>74</v>
      </c>
      <c r="C29" t="s">
        <v>62</v>
      </c>
      <c r="D29">
        <v>107000</v>
      </c>
      <c r="E29" s="1">
        <v>1</v>
      </c>
      <c r="F29">
        <v>1.5</v>
      </c>
    </row>
    <row r="30" spans="1:6" x14ac:dyDescent="0.2">
      <c r="A30" t="s">
        <v>77</v>
      </c>
      <c r="B30" t="s">
        <v>74</v>
      </c>
      <c r="C30" t="s">
        <v>63</v>
      </c>
      <c r="D30">
        <v>97500</v>
      </c>
      <c r="E30" s="1">
        <v>1</v>
      </c>
      <c r="F30">
        <v>1.5</v>
      </c>
    </row>
    <row r="31" spans="1:6" x14ac:dyDescent="0.2">
      <c r="A31" t="s">
        <v>77</v>
      </c>
      <c r="B31" t="s">
        <v>74</v>
      </c>
      <c r="C31" t="s">
        <v>64</v>
      </c>
      <c r="D31">
        <v>97500</v>
      </c>
      <c r="E31" s="1">
        <v>1</v>
      </c>
      <c r="F31">
        <v>1.5</v>
      </c>
    </row>
    <row r="32" spans="1:6" x14ac:dyDescent="0.2">
      <c r="A32" t="s">
        <v>77</v>
      </c>
      <c r="B32" t="s">
        <v>65</v>
      </c>
      <c r="C32" t="s">
        <v>66</v>
      </c>
      <c r="D32">
        <v>107000</v>
      </c>
      <c r="E32" s="1">
        <v>1</v>
      </c>
      <c r="F32">
        <v>1.5</v>
      </c>
    </row>
    <row r="33" spans="1:6" x14ac:dyDescent="0.2">
      <c r="A33" t="s">
        <v>77</v>
      </c>
      <c r="B33" t="s">
        <v>65</v>
      </c>
      <c r="C33" t="s">
        <v>67</v>
      </c>
      <c r="D33">
        <v>107000</v>
      </c>
      <c r="E33" s="1">
        <v>1</v>
      </c>
      <c r="F33">
        <v>0.1</v>
      </c>
    </row>
    <row r="34" spans="1:6" x14ac:dyDescent="0.2">
      <c r="A34" t="s">
        <v>77</v>
      </c>
      <c r="B34" t="s">
        <v>74</v>
      </c>
      <c r="C34" t="s">
        <v>68</v>
      </c>
      <c r="D34">
        <v>80700</v>
      </c>
      <c r="E34" s="1">
        <v>1</v>
      </c>
      <c r="F34">
        <v>1.5</v>
      </c>
    </row>
    <row r="35" spans="1:6" x14ac:dyDescent="0.2">
      <c r="A35" t="s">
        <v>77</v>
      </c>
      <c r="B35" t="s">
        <v>69</v>
      </c>
      <c r="C35" t="s">
        <v>70</v>
      </c>
      <c r="D35">
        <v>44400</v>
      </c>
      <c r="E35" s="1">
        <v>1</v>
      </c>
      <c r="F35">
        <v>0.1</v>
      </c>
    </row>
    <row r="36" spans="1:6" x14ac:dyDescent="0.2">
      <c r="A36" t="s">
        <v>77</v>
      </c>
      <c r="B36" t="s">
        <v>69</v>
      </c>
      <c r="C36" t="s">
        <v>71</v>
      </c>
      <c r="D36">
        <v>44400</v>
      </c>
      <c r="E36" s="1">
        <v>1</v>
      </c>
      <c r="F36">
        <v>0.1</v>
      </c>
    </row>
    <row r="37" spans="1:6" x14ac:dyDescent="0.2">
      <c r="A37" t="s">
        <v>77</v>
      </c>
      <c r="B37" t="s">
        <v>69</v>
      </c>
      <c r="C37" t="s">
        <v>72</v>
      </c>
      <c r="D37">
        <v>260000</v>
      </c>
      <c r="E37" s="1">
        <v>1</v>
      </c>
      <c r="F37">
        <v>0.1</v>
      </c>
    </row>
    <row r="38" spans="1:6" x14ac:dyDescent="0.2">
      <c r="A38" t="s">
        <v>77</v>
      </c>
      <c r="B38" t="s">
        <v>69</v>
      </c>
      <c r="C38" t="s">
        <v>73</v>
      </c>
      <c r="D38">
        <v>182000</v>
      </c>
      <c r="E38" s="1">
        <v>1</v>
      </c>
      <c r="F38">
        <v>0.1</v>
      </c>
    </row>
    <row r="39" spans="1:6" x14ac:dyDescent="0.2">
      <c r="A39" t="s">
        <v>77</v>
      </c>
      <c r="B39" t="s">
        <v>74</v>
      </c>
      <c r="C39" t="s">
        <v>75</v>
      </c>
      <c r="D39">
        <v>56100</v>
      </c>
      <c r="E39" s="1">
        <v>1</v>
      </c>
      <c r="F39">
        <v>0.1</v>
      </c>
    </row>
    <row r="40" spans="1:6" x14ac:dyDescent="0.2">
      <c r="A40" t="s">
        <v>77</v>
      </c>
      <c r="B40" t="s">
        <v>74</v>
      </c>
      <c r="C40" t="s">
        <v>93</v>
      </c>
      <c r="D40">
        <v>91700</v>
      </c>
      <c r="E40" s="1">
        <v>30</v>
      </c>
      <c r="F40">
        <v>4</v>
      </c>
    </row>
    <row r="41" spans="1:6" x14ac:dyDescent="0.2">
      <c r="A41" t="s">
        <v>77</v>
      </c>
      <c r="B41" t="s">
        <v>74</v>
      </c>
      <c r="C41" t="s">
        <v>82</v>
      </c>
      <c r="D41">
        <v>143000</v>
      </c>
      <c r="E41" s="1">
        <v>30</v>
      </c>
      <c r="F41">
        <v>4</v>
      </c>
    </row>
    <row r="42" spans="1:6" x14ac:dyDescent="0.2">
      <c r="A42" t="s">
        <v>77</v>
      </c>
      <c r="B42" t="s">
        <v>74</v>
      </c>
      <c r="C42" t="s">
        <v>83</v>
      </c>
      <c r="D42">
        <v>73300</v>
      </c>
      <c r="E42" s="1">
        <v>30</v>
      </c>
      <c r="F42">
        <v>4</v>
      </c>
    </row>
    <row r="43" spans="1:6" x14ac:dyDescent="0.2">
      <c r="A43" t="s">
        <v>77</v>
      </c>
      <c r="B43" t="s">
        <v>74</v>
      </c>
      <c r="C43" t="s">
        <v>36</v>
      </c>
      <c r="D43">
        <v>106000</v>
      </c>
      <c r="E43" s="1">
        <v>1</v>
      </c>
      <c r="F43">
        <v>1.5</v>
      </c>
    </row>
    <row r="44" spans="1:6" x14ac:dyDescent="0.2">
      <c r="A44" t="s">
        <v>77</v>
      </c>
      <c r="B44" t="s">
        <v>94</v>
      </c>
      <c r="C44" t="s">
        <v>95</v>
      </c>
      <c r="D44">
        <v>112000</v>
      </c>
      <c r="E44" s="1">
        <v>30</v>
      </c>
      <c r="F44">
        <v>4</v>
      </c>
    </row>
    <row r="45" spans="1:6" x14ac:dyDescent="0.2">
      <c r="A45" t="s">
        <v>77</v>
      </c>
      <c r="B45" t="s">
        <v>94</v>
      </c>
      <c r="C45" t="s">
        <v>96</v>
      </c>
      <c r="D45">
        <v>95300</v>
      </c>
      <c r="E45" s="1">
        <v>3</v>
      </c>
      <c r="F45">
        <v>2</v>
      </c>
    </row>
    <row r="46" spans="1:6" x14ac:dyDescent="0.2">
      <c r="A46" t="s">
        <v>77</v>
      </c>
      <c r="B46" t="s">
        <v>94</v>
      </c>
      <c r="C46" t="s">
        <v>84</v>
      </c>
      <c r="D46">
        <v>100000</v>
      </c>
      <c r="E46" s="1">
        <v>30</v>
      </c>
      <c r="F46">
        <v>4</v>
      </c>
    </row>
    <row r="47" spans="1:6" x14ac:dyDescent="0.2">
      <c r="A47" t="s">
        <v>77</v>
      </c>
      <c r="B47" t="s">
        <v>94</v>
      </c>
      <c r="C47" t="s">
        <v>14</v>
      </c>
      <c r="D47">
        <v>112000</v>
      </c>
      <c r="E47" s="1">
        <v>200</v>
      </c>
      <c r="F47">
        <v>4</v>
      </c>
    </row>
    <row r="48" spans="1:6" x14ac:dyDescent="0.2">
      <c r="A48" t="s">
        <v>77</v>
      </c>
      <c r="B48" t="s">
        <v>97</v>
      </c>
      <c r="C48" t="s">
        <v>9</v>
      </c>
      <c r="D48">
        <v>70800</v>
      </c>
      <c r="E48" s="1">
        <v>3</v>
      </c>
      <c r="F48">
        <v>0.6</v>
      </c>
    </row>
    <row r="49" spans="1:6" x14ac:dyDescent="0.2">
      <c r="A49" t="s">
        <v>77</v>
      </c>
      <c r="B49" t="s">
        <v>97</v>
      </c>
      <c r="C49" t="s">
        <v>85</v>
      </c>
      <c r="D49">
        <v>70800</v>
      </c>
      <c r="E49" s="1">
        <v>3</v>
      </c>
      <c r="F49">
        <v>0.6</v>
      </c>
    </row>
    <row r="50" spans="1:6" x14ac:dyDescent="0.2">
      <c r="A50" t="s">
        <v>77</v>
      </c>
      <c r="B50" t="s">
        <v>97</v>
      </c>
      <c r="C50" t="s">
        <v>86</v>
      </c>
      <c r="D50">
        <v>79600</v>
      </c>
      <c r="E50" s="1">
        <v>3</v>
      </c>
      <c r="F50">
        <v>0.6</v>
      </c>
    </row>
    <row r="51" spans="1:6" x14ac:dyDescent="0.2">
      <c r="A51" t="s">
        <v>77</v>
      </c>
      <c r="B51" t="s">
        <v>98</v>
      </c>
      <c r="C51" t="s">
        <v>87</v>
      </c>
      <c r="D51">
        <v>54600</v>
      </c>
      <c r="E51" s="1">
        <v>1</v>
      </c>
      <c r="F51">
        <v>0.1</v>
      </c>
    </row>
    <row r="52" spans="1:6" x14ac:dyDescent="0.2">
      <c r="A52" t="s">
        <v>77</v>
      </c>
      <c r="B52" t="s">
        <v>98</v>
      </c>
      <c r="C52" t="s">
        <v>88</v>
      </c>
      <c r="D52">
        <v>54600</v>
      </c>
      <c r="E52" s="1">
        <v>1</v>
      </c>
      <c r="F52">
        <v>0.1</v>
      </c>
    </row>
    <row r="53" spans="1:6" x14ac:dyDescent="0.2">
      <c r="A53" t="s">
        <v>77</v>
      </c>
      <c r="B53" t="s">
        <v>98</v>
      </c>
      <c r="C53" t="s">
        <v>89</v>
      </c>
      <c r="D53">
        <v>54600</v>
      </c>
      <c r="E53" s="1">
        <v>1</v>
      </c>
      <c r="F53">
        <v>0.1</v>
      </c>
    </row>
    <row r="54" spans="1:6" x14ac:dyDescent="0.2">
      <c r="A54" t="s">
        <v>77</v>
      </c>
      <c r="B54" t="s">
        <v>99</v>
      </c>
      <c r="C54" t="s">
        <v>80</v>
      </c>
      <c r="D54">
        <v>100000</v>
      </c>
      <c r="E54" s="1">
        <v>30</v>
      </c>
      <c r="F54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q o 9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O 6 q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j 1 a K I p H u A 4 A A A A R A A A A E w A c A E Z v c m 1 1 b G F z L 1 N l Y 3 R p b 2 4 x L m 0 g o h g A K K A U A A A A A A A A A A A A A A A A A A A A A A A A A A A A K 0 5 N L s n M z 1 M I h t C G 1 g B Q S w E C L Q A U A A I A C A D u q j 1 a T H W Q k q U A A A D 2 A A A A E g A A A A A A A A A A A A A A A A A A A A A A Q 2 9 u Z m l n L 1 B h Y 2 t h Z 2 U u e G 1 s U E s B A i 0 A F A A C A A g A 7 q o 9 W g / K 6 a u k A A A A 6 Q A A A B M A A A A A A A A A A A A A A A A A 8 Q A A A F t D b 2 5 0 Z W 5 0 X 1 R 5 c G V z X S 5 4 b W x Q S w E C L Q A U A A I A C A D u q j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S h 8 9 I p 4 s k + U E O 5 A J E j 3 b Q A A A A A C A A A A A A A Q Z g A A A A E A A C A A A A C i r d F V N 2 w e d C 3 A j S 2 k 0 X w B V K P H k X p u 4 X h q 0 v E w H s G 4 m g A A A A A O g A A A A A I A A C A A A A D i l H o C 4 Z 0 l 3 + 5 P O / o Z y D Z n A c j d 3 d T A U C 1 c 8 g 4 q 7 v L p l F A A A A D D m 5 I / / r 3 Q a T b 0 o b C N X K H m Z 1 P y D V 7 T z H F t f x v c e S 1 q o f N O i X v L A t Y T I H z d r 8 z d c d 2 D U K 2 i F Z L f O L S D C Z O O f U Y b f f X h S a I / k P q d I z S z / O + 2 M E A A A A C x 9 8 y b I + + J I f i B u C R F q L 9 E P R 9 y E T N o 5 / t i e H + l v + O 2 s Y 5 / j I z u 8 I E i c L x H f 1 p 4 x a w B A h K 0 0 Q G w 0 4 Y N i v A W t v + c < / D a t a M a s h u p > 
</file>

<file path=customXml/itemProps1.xml><?xml version="1.0" encoding="utf-8"?>
<ds:datastoreItem xmlns:ds="http://schemas.openxmlformats.org/officeDocument/2006/customXml" ds:itemID="{5E0464D1-16A8-4AC8-A63B-67B10D64D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un_energy_coefficients</vt:lpstr>
      <vt:lpstr>commodities_and_units</vt:lpstr>
      <vt:lpstr>IPCC_original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2025-01-29T21:56:23Z</dcterms:created>
  <dcterms:modified xsi:type="dcterms:W3CDTF">2025-02-07T02:30:54Z</dcterms:modified>
</cp:coreProperties>
</file>