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Índice" sheetId="1" state="visible" r:id="rId3"/>
    <sheet name="Glosa" sheetId="2" state="visible" r:id="rId4"/>
    <sheet name="1" sheetId="3" state="visible" r:id="rId5"/>
    <sheet name="2" sheetId="4" state="visible" r:id="rId6"/>
    <sheet name="3" sheetId="5" state="visible" r:id="rId7"/>
    <sheet name="Sheet6" sheetId="6" state="visible" r:id="rId8"/>
  </sheets>
  <definedNames>
    <definedName function="false" hidden="false" localSheetId="1" name="_xlnm.Print_Area" vbProcedure="false">Glosa!$B$3:$C$190</definedName>
    <definedName function="false" hidden="false" name="Area_a_imprimir" vbProcedure="false">#REF!</definedName>
    <definedName function="false" hidden="false" name="Area_de_impresión" vbProcedure="false">#REF!</definedName>
    <definedName function="false" hidden="false" name="comg" vbProcedure="false">#REF!</definedName>
    <definedName function="false" hidden="false" name="COMPDIAG" vbProcedure="false">'1'!$D$166:$O$177</definedName>
    <definedName function="false" hidden="false" name="d" vbProcedure="false">#REF!</definedName>
    <definedName function="false" hidden="false" name="EMPDIAG" vbProcedure="false">'1'!$D$220:$O$231</definedName>
    <definedName function="false" hidden="false" name="ff" vbProcedure="false">#REF!</definedName>
    <definedName function="false" hidden="false" name="GOSDIAG" vbProcedure="false">'1'!$D$184:$O$195</definedName>
    <definedName function="false" hidden="false" name="LCHL" vbProcedure="false">'1'!$D$130:$O$141</definedName>
    <definedName function="false" hidden="false" name="P1D" vbProcedure="false">#REF!</definedName>
    <definedName function="false" hidden="false" name="P1G" vbProcedure="false">#REF!</definedName>
    <definedName function="false" hidden="false" name="Publicación" vbProcedure="false">#REF!</definedName>
    <definedName function="false" hidden="false" name="Pág.1" vbProcedure="false">#REF!</definedName>
    <definedName function="false" hidden="false" name="Pág.2" vbProcedure="false">#REF!</definedName>
    <definedName function="false" hidden="false" name="Pág.3" vbProcedure="false">#REF!</definedName>
    <definedName function="false" hidden="false" name="Pág.4" vbProcedure="false">#REF!</definedName>
    <definedName function="false" hidden="false" name="Pág.5" vbProcedure="false">#REF!</definedName>
    <definedName function="false" hidden="false" name="Pág.6" vbProcedure="false">#REF!</definedName>
    <definedName function="false" hidden="false" name="SAM" vbProcedure="false">#REF!</definedName>
    <definedName function="false" hidden="false" name="SAMR" vbProcedure="false">#REF!</definedName>
    <definedName function="false" hidden="false" name="SAM_4x4" vbProcedure="false">#REF!</definedName>
    <definedName function="false" hidden="false" name="TAXDIAG" vbProcedure="false">'1'!$D$202:$O$213</definedName>
    <definedName function="false" hidden="false" name="VADIAG" vbProcedure="false">'1'!$D$148:$O$159</definedName>
    <definedName function="false" hidden="false" name="_71_Temp" vbProcedure="false">#REF!</definedName>
    <definedName function="false" hidden="false" name="_72_Temp" vbProcedure="false">#REF!</definedName>
    <definedName function="false" hidden="false" localSheetId="1" name="Area_a_imprimir" vbProcedure="false">#REF!</definedName>
    <definedName function="false" hidden="false" localSheetId="1" name="Area_de_impresión" vbProcedure="false">#REF!</definedName>
    <definedName function="false" hidden="false" localSheetId="1" name="comg" vbProcedure="false">#REF!</definedName>
    <definedName function="false" hidden="false" localSheetId="1" name="d" vbProcedure="false">#REF!</definedName>
    <definedName function="false" hidden="false" localSheetId="1" name="ff" vbProcedure="false">#REF!</definedName>
    <definedName function="false" hidden="false" localSheetId="1" name="P1D" vbProcedure="false">#REF!</definedName>
    <definedName function="false" hidden="false" localSheetId="1" name="P1G" vbProcedure="false">#REF!</definedName>
    <definedName function="false" hidden="false" localSheetId="1" name="Publicación" vbProcedure="false">#REF!</definedName>
    <definedName function="false" hidden="false" localSheetId="1" name="Pág.1" vbProcedure="false">#REF!</definedName>
    <definedName function="false" hidden="false" localSheetId="1" name="Pág.2" vbProcedure="false">#REF!</definedName>
    <definedName function="false" hidden="false" localSheetId="1" name="Pág.3" vbProcedure="false">#REF!</definedName>
    <definedName function="false" hidden="false" localSheetId="1" name="Pág.4" vbProcedure="false">#REF!</definedName>
    <definedName function="false" hidden="false" localSheetId="1" name="Pág.5" vbProcedure="false">#REF!</definedName>
    <definedName function="false" hidden="false" localSheetId="1" name="Pág.6" vbProcedure="false">#REF!</definedName>
    <definedName function="false" hidden="false" localSheetId="1" name="SAMR" vbProcedure="false">#REF!</definedName>
    <definedName function="false" hidden="false" localSheetId="1" name="SAM_4x4" vbProcedure="false">#REF!</definedName>
    <definedName function="false" hidden="false" localSheetId="1" name="_71_Temp" vbProcedure="false">#REF!</definedName>
    <definedName function="false" hidden="false" localSheetId="1" name="_72_Temp" vbProcedure="false">#REF!</definedName>
    <definedName function="false" hidden="false" localSheetId="2" name="Area_a_imprimir" vbProcedure="false">#REF!</definedName>
    <definedName function="false" hidden="false" localSheetId="2" name="Area_de_impresión" vbProcedure="false">#REF!</definedName>
    <definedName function="false" hidden="false" localSheetId="2" name="comg" vbProcedure="false">#REF!</definedName>
    <definedName function="false" hidden="false" localSheetId="2" name="d" vbProcedure="false">#REF!</definedName>
    <definedName function="false" hidden="false" localSheetId="2" name="ff" vbProcedure="false">#REF!</definedName>
    <definedName function="false" hidden="false" localSheetId="2" name="P1D" vbProcedure="false">#REF!</definedName>
    <definedName function="false" hidden="false" localSheetId="2" name="P1G" vbProcedure="false">#REF!</definedName>
    <definedName function="false" hidden="false" localSheetId="2" name="Publicación" vbProcedure="false">#REF!</definedName>
    <definedName function="false" hidden="false" localSheetId="2" name="Pág.1" vbProcedure="false">#REF!</definedName>
    <definedName function="false" hidden="false" localSheetId="2" name="Pág.2" vbProcedure="false">#REF!</definedName>
    <definedName function="false" hidden="false" localSheetId="2" name="Pág.3" vbProcedure="false">#REF!</definedName>
    <definedName function="false" hidden="false" localSheetId="2" name="Pág.4" vbProcedure="false">#REF!</definedName>
    <definedName function="false" hidden="false" localSheetId="2" name="Pág.5" vbProcedure="false">#REF!</definedName>
    <definedName function="false" hidden="false" localSheetId="2" name="Pág.6" vbProcedure="false">#REF!</definedName>
    <definedName function="false" hidden="false" localSheetId="2" name="SAM" vbProcedure="false">#REF!</definedName>
    <definedName function="false" hidden="false" localSheetId="2" name="SAMR" vbProcedure="false">#REF!</definedName>
    <definedName function="false" hidden="false" localSheetId="2" name="SAM_4x4" vbProcedure="false">#REF!</definedName>
    <definedName function="false" hidden="false" localSheetId="2" name="_71_Temp" vbProcedure="false">#REF!</definedName>
    <definedName function="false" hidden="false" localSheetId="2" name="_72_Temp" vbProcedure="false">#REF!</definedName>
    <definedName function="false" hidden="false" localSheetId="3" name="Area_a_imprimir" vbProcedure="false">#REF!</definedName>
    <definedName function="false" hidden="false" localSheetId="3" name="Area_de_impresión" vbProcedure="false">#REF!</definedName>
    <definedName function="false" hidden="false" localSheetId="3" name="comg" vbProcedure="false">#REF!</definedName>
    <definedName function="false" hidden="false" localSheetId="3" name="d" vbProcedure="false">#REF!</definedName>
    <definedName function="false" hidden="false" localSheetId="3" name="ff" vbProcedure="false">#REF!</definedName>
    <definedName function="false" hidden="false" localSheetId="3" name="P1D" vbProcedure="false">#REF!</definedName>
    <definedName function="false" hidden="false" localSheetId="3" name="P1G" vbProcedure="false">#REF!</definedName>
    <definedName function="false" hidden="false" localSheetId="3" name="Publicación" vbProcedure="false">#REF!</definedName>
    <definedName function="false" hidden="false" localSheetId="3" name="Pág.1" vbProcedure="false">#REF!</definedName>
    <definedName function="false" hidden="false" localSheetId="3" name="Pág.2" vbProcedure="false">#REF!</definedName>
    <definedName function="false" hidden="false" localSheetId="3" name="Pág.3" vbProcedure="false">#REF!</definedName>
    <definedName function="false" hidden="false" localSheetId="3" name="Pág.4" vbProcedure="false">#REF!</definedName>
    <definedName function="false" hidden="false" localSheetId="3" name="Pág.5" vbProcedure="false">#REF!</definedName>
    <definedName function="false" hidden="false" localSheetId="3" name="Pág.6" vbProcedure="false">#REF!</definedName>
    <definedName function="false" hidden="false" localSheetId="3" name="SAM" vbProcedure="false">#REF!</definedName>
    <definedName function="false" hidden="false" localSheetId="3" name="SAMR" vbProcedure="false">#REF!</definedName>
    <definedName function="false" hidden="false" localSheetId="3" name="SAM_4x4" vbProcedure="false">#REF!</definedName>
    <definedName function="false" hidden="false" localSheetId="3" name="_71_Temp" vbProcedure="false">#REF!</definedName>
    <definedName function="false" hidden="false" localSheetId="3" name="_72_Temp" vbProcedure="false">#REF!</definedName>
    <definedName function="false" hidden="false" localSheetId="4" name="Area_a_imprimir" vbProcedure="false">#REF!</definedName>
    <definedName function="false" hidden="false" localSheetId="4" name="Area_de_impresión" vbProcedure="false">#REF!</definedName>
    <definedName function="false" hidden="false" localSheetId="4" name="comg" vbProcedure="false">#REF!</definedName>
    <definedName function="false" hidden="false" localSheetId="4" name="d" vbProcedure="false">#REF!</definedName>
    <definedName function="false" hidden="false" localSheetId="4" name="ff" vbProcedure="false">#REF!</definedName>
    <definedName function="false" hidden="false" localSheetId="4" name="P1D" vbProcedure="false">#REF!</definedName>
    <definedName function="false" hidden="false" localSheetId="4" name="P1G" vbProcedure="false">#REF!</definedName>
    <definedName function="false" hidden="false" localSheetId="4" name="Publicación" vbProcedure="false">#REF!</definedName>
    <definedName function="false" hidden="false" localSheetId="4" name="Pág.1" vbProcedure="false">#REF!</definedName>
    <definedName function="false" hidden="false" localSheetId="4" name="Pág.2" vbProcedure="false">#REF!</definedName>
    <definedName function="false" hidden="false" localSheetId="4" name="Pág.3" vbProcedure="false">#REF!</definedName>
    <definedName function="false" hidden="false" localSheetId="4" name="Pág.4" vbProcedure="false">#REF!</definedName>
    <definedName function="false" hidden="false" localSheetId="4" name="Pág.5" vbProcedure="false">#REF!</definedName>
    <definedName function="false" hidden="false" localSheetId="4" name="Pág.6" vbProcedure="false">#REF!</definedName>
    <definedName function="false" hidden="false" localSheetId="4" name="SAM" vbProcedure="false">#REF!</definedName>
    <definedName function="false" hidden="false" localSheetId="4" name="SAMR" vbProcedure="false">#REF!</definedName>
    <definedName function="false" hidden="false" localSheetId="4" name="SAM_4x4" vbProcedure="false">#REF!</definedName>
    <definedName function="false" hidden="false" localSheetId="4" name="_71_Temp" vbProcedure="false">#REF!</definedName>
    <definedName function="false" hidden="false" localSheetId="4" name="_72_Temp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<sst xmlns="http://schemas.openxmlformats.org/spreadsheetml/2006/main" count="323" uniqueCount="116">
  <si>
    <t xml:space="preserve">Tablas insumo producto 12 actividades</t>
  </si>
  <si>
    <t xml:space="preserve">Índice de cuadros</t>
  </si>
  <si>
    <t xml:space="preserve">No.</t>
  </si>
  <si>
    <t xml:space="preserve">Cuadro</t>
  </si>
  <si>
    <t xml:space="preserve">Matriz de insumo producto doméstica a precio básico</t>
  </si>
  <si>
    <t xml:space="preserve">Matriz de coeficientes directos</t>
  </si>
  <si>
    <t xml:space="preserve">Matriz de coeficientes directos e indirectos (matriz inversa de Leontief)</t>
  </si>
  <si>
    <t xml:space="preserve">Listado a 12 actividades</t>
  </si>
  <si>
    <t xml:space="preserve">Código de actividad económica 2013</t>
  </si>
  <si>
    <t xml:space="preserve">Agropecuario-silvícola y Pesca</t>
  </si>
  <si>
    <t xml:space="preserve">Minería</t>
  </si>
  <si>
    <t xml:space="preserve">Industria manufacturera</t>
  </si>
  <si>
    <t xml:space="preserve">Electricidad, gas, agua y gestión de desechos</t>
  </si>
  <si>
    <t xml:space="preserve">Construcción</t>
  </si>
  <si>
    <t xml:space="preserve">Comercio, hoteles y restaurantes</t>
  </si>
  <si>
    <t xml:space="preserve">Transporte, comunicaciones y servicios de información</t>
  </si>
  <si>
    <t xml:space="preserve">Intermediación financiera</t>
  </si>
  <si>
    <t xml:space="preserve">Servicios inmobiliarios y de vivienda</t>
  </si>
  <si>
    <t xml:space="preserve">Servicios empresariales</t>
  </si>
  <si>
    <t xml:space="preserve">Servicios personales</t>
  </si>
  <si>
    <t xml:space="preserve">Administración pública</t>
  </si>
  <si>
    <t xml:space="preserve">Matriz de insumo-producto</t>
  </si>
  <si>
    <t xml:space="preserve">Doméstica a precio básico, actividad por actividad</t>
  </si>
  <si>
    <t xml:space="preserve">Supuesto: estructura de ventas fija por producto</t>
  </si>
  <si>
    <t xml:space="preserve">(miles de millones de pesos de 2022)</t>
  </si>
  <si>
    <t xml:space="preserve">Actividad</t>
  </si>
  <si>
    <t xml:space="preserve">Consumo de hogares</t>
  </si>
  <si>
    <t xml:space="preserve">Consumo  de IPSFL</t>
  </si>
  <si>
    <t xml:space="preserve">Consumo de gobierno</t>
  </si>
  <si>
    <t xml:space="preserve">Formación bruta de capital fijo</t>
  </si>
  <si>
    <t xml:space="preserve">Variación de existencias</t>
  </si>
  <si>
    <t xml:space="preserve">Exportaciones</t>
  </si>
  <si>
    <t xml:space="preserve">Producción precio básico</t>
  </si>
  <si>
    <t xml:space="preserve">Shares HH FD</t>
  </si>
  <si>
    <t xml:space="preserve">Compensation of Employees FD</t>
  </si>
  <si>
    <t xml:space="preserve">Compensation of employees output</t>
  </si>
  <si>
    <t xml:space="preserve">Total</t>
  </si>
  <si>
    <t xml:space="preserve">Importaciones precios cif </t>
  </si>
  <si>
    <t xml:space="preserve">Impuestos sobre productos</t>
  </si>
  <si>
    <t xml:space="preserve">Derechos de importación</t>
  </si>
  <si>
    <t xml:space="preserve">Valor agregado </t>
  </si>
  <si>
    <t xml:space="preserve">Remuneraciones de asalariados</t>
  </si>
  <si>
    <t xml:space="preserve">Excedente bruto de explotación</t>
  </si>
  <si>
    <t xml:space="preserve">Impuestos netos sobre la producción</t>
  </si>
  <si>
    <t xml:space="preserve">Employment</t>
  </si>
  <si>
    <t xml:space="preserve">Total output</t>
  </si>
  <si>
    <t xml:space="preserve">Coefficients</t>
  </si>
  <si>
    <t xml:space="preserve">Value added</t>
  </si>
  <si>
    <t xml:space="preserve">Compensation of employees</t>
  </si>
  <si>
    <t xml:space="preserve">Gross operating surplus</t>
  </si>
  <si>
    <t xml:space="preserve">Taxes</t>
  </si>
  <si>
    <t xml:space="preserve">Direct and Indirect Requirements</t>
  </si>
  <si>
    <t xml:space="preserve">Multipliers</t>
  </si>
  <si>
    <t xml:space="preserve">Induced</t>
  </si>
  <si>
    <t xml:space="preserve">New output</t>
  </si>
  <si>
    <t xml:space="preserve">Induced contrib to GDP</t>
  </si>
  <si>
    <t xml:space="preserve">Employment Multiplier</t>
  </si>
  <si>
    <t xml:space="preserve">Contrib to gdp</t>
  </si>
  <si>
    <t xml:space="preserve">I-O Calculations</t>
  </si>
  <si>
    <t xml:space="preserve">Technical Coefficients Matrix</t>
  </si>
  <si>
    <t xml:space="preserve">Identity Matrix</t>
  </si>
  <si>
    <t xml:space="preserve">(I-A) Matrix</t>
  </si>
  <si>
    <t xml:space="preserve">Leontief Inverse ( I - A ) ^ ( -1 )</t>
  </si>
  <si>
    <t xml:space="preserve">Value Added Diagonal</t>
  </si>
  <si>
    <t xml:space="preserve">Compensation of employees diagonal</t>
  </si>
  <si>
    <t xml:space="preserve">Gross operating surplus diagonal</t>
  </si>
  <si>
    <t xml:space="preserve">Taxes diagonal</t>
  </si>
  <si>
    <t xml:space="preserve">Employment diagonal</t>
  </si>
  <si>
    <t xml:space="preserve">Matriz de coeficientes directos e indirectos </t>
  </si>
  <si>
    <t xml:space="preserve">(Matriz inversa de Leontief)</t>
  </si>
  <si>
    <t xml:space="preserve">region_code</t>
  </si>
  <si>
    <t xml:space="preserve">Región</t>
  </si>
  <si>
    <t xml:space="preserve">I01_Agropecuario-silvícola y Pesca</t>
  </si>
  <si>
    <t xml:space="preserve">I02_Minería</t>
  </si>
  <si>
    <t xml:space="preserve">I03_Industria manufacturera</t>
  </si>
  <si>
    <t xml:space="preserve">I04_Electricidad, gas, agua y gestión de desechos</t>
  </si>
  <si>
    <t xml:space="preserve">I05_Construcción</t>
  </si>
  <si>
    <t xml:space="preserve">I06_Comercio, hoteles y restaurantes</t>
  </si>
  <si>
    <t xml:space="preserve">I07_Transporte, comunicaciones y servicios de información</t>
  </si>
  <si>
    <t xml:space="preserve">I08_Intermediación financiera</t>
  </si>
  <si>
    <t xml:space="preserve">I09_Servicios inmobiliarios y de vivienda</t>
  </si>
  <si>
    <t xml:space="preserve">I10_Servicios empresariales</t>
  </si>
  <si>
    <t xml:space="preserve">I11_Servicios personales</t>
  </si>
  <si>
    <t xml:space="preserve">I12_Administración pública</t>
  </si>
  <si>
    <t xml:space="preserve">AI</t>
  </si>
  <si>
    <t xml:space="preserve">Región de Aysén del General Carlos Ibáñez del Campo (AI)</t>
  </si>
  <si>
    <t xml:space="preserve">AN</t>
  </si>
  <si>
    <t xml:space="preserve">Región de Antofagasta (AN)</t>
  </si>
  <si>
    <t xml:space="preserve">AP</t>
  </si>
  <si>
    <t xml:space="preserve">Región de Arica y Parinacota (AP)</t>
  </si>
  <si>
    <t xml:space="preserve">AR</t>
  </si>
  <si>
    <t xml:space="preserve">Región de La Araucanía (AR)</t>
  </si>
  <si>
    <t xml:space="preserve">AT</t>
  </si>
  <si>
    <t xml:space="preserve">Región de Atacama (AT)</t>
  </si>
  <si>
    <t xml:space="preserve">BI</t>
  </si>
  <si>
    <t xml:space="preserve">Región del Biobío (BI)</t>
  </si>
  <si>
    <t xml:space="preserve">CO</t>
  </si>
  <si>
    <t xml:space="preserve">Región de Coquimbo (CO)</t>
  </si>
  <si>
    <t xml:space="preserve">LI</t>
  </si>
  <si>
    <t xml:space="preserve">Región del Libertador General Bernardo O'Higgins (LI)</t>
  </si>
  <si>
    <t xml:space="preserve">LL</t>
  </si>
  <si>
    <t xml:space="preserve">Región de Los Lagos (LL)</t>
  </si>
  <si>
    <t xml:space="preserve">LR</t>
  </si>
  <si>
    <t xml:space="preserve">Región de Los Ríos (LR)</t>
  </si>
  <si>
    <t xml:space="preserve">MA</t>
  </si>
  <si>
    <t xml:space="preserve">Región de Magallanes y de la Antártica Chilena (MA)</t>
  </si>
  <si>
    <t xml:space="preserve">ML</t>
  </si>
  <si>
    <t xml:space="preserve">Región del Maule (ML)</t>
  </si>
  <si>
    <t xml:space="preserve">NB</t>
  </si>
  <si>
    <t xml:space="preserve">Región del Ñuble (NB)</t>
  </si>
  <si>
    <t xml:space="preserve">RM</t>
  </si>
  <si>
    <t xml:space="preserve">Región Metropolitana de Santiago (RM)</t>
  </si>
  <si>
    <t xml:space="preserve">TA</t>
  </si>
  <si>
    <t xml:space="preserve">Región de Tarapacá (TA)</t>
  </si>
  <si>
    <t xml:space="preserve">VA</t>
  </si>
  <si>
    <t xml:space="preserve">Región de Valparaíso (VA)</t>
  </si>
</sst>
</file>

<file path=xl/styles.xml><?xml version="1.0" encoding="utf-8"?>
<styleSheet xmlns="http://schemas.openxmlformats.org/spreadsheetml/2006/main">
  <numFmts count="39">
    <numFmt numFmtId="164" formatCode="General"/>
    <numFmt numFmtId="165" formatCode="#,##0"/>
    <numFmt numFmtId="166" formatCode="_-* #,##0\ _D_M_-;\-* #,##0\ _D_M_-;_-* &quot;- &quot;_D_M_-;_-@_-"/>
    <numFmt numFmtId="167" formatCode="_-* #,##0.00\ _D_M_-;\-* #,##0.00\ _D_M_-;_-* \-??\ _D_M_-;_-@_-"/>
    <numFmt numFmtId="168" formatCode="0"/>
    <numFmt numFmtId="169" formatCode="#,"/>
    <numFmt numFmtId="170" formatCode="_([$€]* #,##0.00_);_([$€]* \(#,##0.00\);_([$€]* \-??_);_(@_)"/>
    <numFmt numFmtId="171" formatCode="_(\€* #,##0.00_);_(\€* \(#,##0.00\);_(\€* \-??_);_(@_)"/>
    <numFmt numFmtId="172" formatCode="_-[$€-2]\ * #,##0.00_-;\-[$€-2]\ * #,##0.00_-;_-[$€-2]\ * \-??_-"/>
    <numFmt numFmtId="173" formatCode="_-[$€-2]* #,##0.00_-;\-[$€-2]* #,##0.00_-;_-[$€-2]* \-??_-"/>
    <numFmt numFmtId="174" formatCode="_-* #,##0.00\ [$€]_-;\-* #,##0.00\ [$€]_-;_-* \-??\ [$€]_-;_-@_-"/>
    <numFmt numFmtId="175" formatCode="_-* #,##0.00&quot; €&quot;_-;\-* #,##0.00&quot; €&quot;_-;_-* \-??&quot; €&quot;_-;_-@_-"/>
    <numFmt numFmtId="176" formatCode="#.##0"/>
    <numFmt numFmtId="177" formatCode="#,#00"/>
    <numFmt numFmtId="178" formatCode="#.##000"/>
    <numFmt numFmtId="179" formatCode="_-* #,##0.00_-;\-* #,##0.00_-;_-* \-??_-;_-@_-"/>
    <numFmt numFmtId="180" formatCode="_-* #,##0.00\ _P_t_s_-;\-* #,##0.00\ _P_t_s_-;_-* \-??\ _P_t_s_-;_-@_-"/>
    <numFmt numFmtId="181" formatCode="_-* #,##0.0\ _€_-;\-* #,##0.0\ _€_-;_-* \-?\ _€_-;_-@_-"/>
    <numFmt numFmtId="182" formatCode="_-* #,##0.00\ _€_-;\-* #,##0.00\ _€_-;_-* \-??\ _€_-;_-@_-"/>
    <numFmt numFmtId="183" formatCode="#,##0.0"/>
    <numFmt numFmtId="184" formatCode="_(* #,##0.00_);_(* \(#,##0.00\);_(* \-??_);_(@_)"/>
    <numFmt numFmtId="185" formatCode="_-* #,##0.00\ _p_t_a_-;\-* #,##0.00\ _p_t_a_-;_-* \-??\ _p_t_a_-;_-@_-"/>
    <numFmt numFmtId="186" formatCode="_-* #,##0_-;\-* #,##0_-;_-* \-??_-;_-@_-"/>
    <numFmt numFmtId="187" formatCode="#,##0.00&quot; Pts&quot;;\-#,##0.00&quot; Pts&quot;"/>
    <numFmt numFmtId="188" formatCode="#,##0&quot; Pts&quot;;[RED]\-#,##0&quot; Pts&quot;"/>
    <numFmt numFmtId="189" formatCode="_-* #,##0_-;\-* #,##0_-;_-* \-_-;_-@_-"/>
    <numFmt numFmtId="190" formatCode="\$#,#00"/>
    <numFmt numFmtId="191" formatCode="_-* #,##0&quot; DM&quot;_-;\-* #,##0&quot; DM&quot;_-;_-* &quot;- DM&quot;_-;_-@_-"/>
    <numFmt numFmtId="192" formatCode="_-* #,##0.00&quot; DM&quot;_-;\-* #,##0.00&quot; DM&quot;_-;_-* \-??&quot; DM&quot;_-;_-@_-"/>
    <numFmt numFmtId="193" formatCode="0%"/>
    <numFmt numFmtId="194" formatCode="@"/>
    <numFmt numFmtId="195" formatCode="#,##0.00"/>
    <numFmt numFmtId="196" formatCode="_(* #,##0_);_(* \(#,##0\);_(* \-??_);_(@_)"/>
    <numFmt numFmtId="197" formatCode="#,##0_);[RED]\(#,##0\)"/>
    <numFmt numFmtId="198" formatCode="#,##0.0000"/>
    <numFmt numFmtId="199" formatCode="0.00000"/>
    <numFmt numFmtId="200" formatCode="0.00"/>
    <numFmt numFmtId="201" formatCode="0.00%"/>
    <numFmt numFmtId="202" formatCode="#,##0.000000_ ;[RED]\-#,##0.000000\ "/>
  </numFmts>
  <fonts count="5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sz val="10"/>
      <name val="Arial"/>
      <family val="2"/>
      <charset val="1"/>
    </font>
    <font>
      <sz val="9"/>
      <name val="Geneva"/>
      <family val="0"/>
      <charset val="1"/>
    </font>
    <font>
      <sz val="11"/>
      <color rgb="FF008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"/>
      <color rgb="FF000000"/>
      <name val="Courier New"/>
      <family val="3"/>
      <charset val="1"/>
    </font>
    <font>
      <b val="true"/>
      <sz val="1"/>
      <color rgb="FF000000"/>
      <name val="Courier New"/>
      <family val="3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u val="single"/>
      <sz val="7.5"/>
      <color rgb="FF0000FF"/>
      <name val="Times New Roman"/>
      <family val="1"/>
      <charset val="1"/>
    </font>
    <font>
      <u val="single"/>
      <sz val="10"/>
      <color rgb="FF0000FF"/>
      <name val="MS Sans Serif"/>
      <family val="2"/>
      <charset val="1"/>
    </font>
    <font>
      <sz val="11"/>
      <color rgb="FF993300"/>
      <name val="Calibri"/>
      <family val="2"/>
      <charset val="1"/>
    </font>
    <font>
      <sz val="14"/>
      <name val="Times New Roman"/>
      <family val="1"/>
      <charset val="1"/>
    </font>
    <font>
      <sz val="10"/>
      <name val="Times New Roman"/>
      <family val="1"/>
      <charset val="1"/>
    </font>
    <font>
      <sz val="10"/>
      <name val="MS Sans Serif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MS Sans Serif"/>
      <family val="2"/>
      <charset val="1"/>
    </font>
    <font>
      <b val="true"/>
      <sz val="11"/>
      <color rgb="FF333333"/>
      <name val="Calibri"/>
      <family val="2"/>
      <charset val="1"/>
    </font>
    <font>
      <sz val="9"/>
      <name val="Humnst777 Lt BT"/>
      <family val="2"/>
      <charset val="1"/>
    </font>
    <font>
      <b val="true"/>
      <sz val="8"/>
      <color rgb="FF000000"/>
      <name val="Arial"/>
      <family val="2"/>
      <charset val="1"/>
    </font>
    <font>
      <sz val="19"/>
      <color rgb="FF3366FF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theme="3"/>
      <name val="Calibri"/>
      <family val="2"/>
      <charset val="1"/>
    </font>
    <font>
      <sz val="10"/>
      <name val="Courier New"/>
      <family val="3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1"/>
      <color theme="1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E6B9B8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DBEEF4"/>
      </patternFill>
    </fill>
    <fill>
      <patternFill patternType="solid">
        <fgColor rgb="FFFFCC99"/>
        <bgColor rgb="FFFCD5B5"/>
      </patternFill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DEADA"/>
      </patternFill>
    </fill>
    <fill>
      <patternFill patternType="solid">
        <fgColor theme="7" tint="0.7999"/>
        <bgColor rgb="FFDCE6F2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rgb="FF99CCFF"/>
        <bgColor rgb="FFB9CDE5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CCC1DA"/>
      </patternFill>
    </fill>
    <fill>
      <patternFill patternType="solid">
        <fgColor theme="6" tint="0.5999"/>
        <bgColor rgb="FFDCE6F2"/>
      </patternFill>
    </fill>
    <fill>
      <patternFill patternType="solid">
        <fgColor theme="7" tint="0.5999"/>
        <bgColor rgb="FFC0C0C0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FCC99"/>
      </patternFill>
    </fill>
    <fill>
      <patternFill patternType="solid">
        <fgColor rgb="FF0066CC"/>
        <bgColor rgb="FF3366FF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1F497D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4F81BD"/>
      </patternFill>
    </fill>
    <fill>
      <patternFill patternType="solid">
        <fgColor rgb="FFFF6600"/>
        <bgColor rgb="FFFF9900"/>
      </patternFill>
    </fill>
    <fill>
      <patternFill patternType="solid">
        <fgColor rgb="FF3366FF"/>
        <bgColor rgb="FF0066CC"/>
      </patternFill>
    </fill>
    <fill>
      <patternFill patternType="solid">
        <fgColor rgb="FFC0C0C0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theme="0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/>
      <diagonal/>
    </border>
  </borders>
  <cellStyleXfs count="155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9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5" fontId="7" fillId="3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34" borderId="2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4" fontId="10" fillId="33" borderId="1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1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77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8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7" fillId="3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4" applyFont="true" applyBorder="true" applyAlignment="true" applyProtection="false">
      <alignment horizontal="general" vertical="bottom" textRotation="0" wrapText="false" indent="0" shrinkToFit="false"/>
    </xf>
    <xf numFmtId="164" fontId="20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7" fillId="1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3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3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4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90" fontId="13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91" fontId="0" fillId="0" borderId="0" applyFont="true" applyBorder="false" applyAlignment="true" applyProtection="false">
      <alignment horizontal="general" vertical="bottom" textRotation="0" wrapText="false" indent="0" shrinkToFit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23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4" fontId="4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7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9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0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99" fontId="2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97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02" fontId="4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202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9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7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1"/>
    <cellStyle name="20% - Accent2" xfId="22"/>
    <cellStyle name="20% - Accent3" xfId="23"/>
    <cellStyle name="20% - Accent4" xfId="24"/>
    <cellStyle name="20% - Accent5" xfId="25"/>
    <cellStyle name="20% - Accent6" xfId="26"/>
    <cellStyle name="20% - Énfasis1 2" xfId="27"/>
    <cellStyle name="20% - Énfasis1 2 2" xfId="28"/>
    <cellStyle name="20% - Énfasis1 2 2 2" xfId="29"/>
    <cellStyle name="20% - Énfasis1 2 3" xfId="30"/>
    <cellStyle name="20% - Énfasis1 2 3 2" xfId="31"/>
    <cellStyle name="20% - Énfasis1 2 4" xfId="32"/>
    <cellStyle name="20% - Énfasis1 2 4 2" xfId="33"/>
    <cellStyle name="20% - Énfasis1 2 5" xfId="34"/>
    <cellStyle name="20% - Énfasis1 2 5 2" xfId="35"/>
    <cellStyle name="20% - Énfasis1 2 6" xfId="36"/>
    <cellStyle name="20% - Énfasis1 3" xfId="37"/>
    <cellStyle name="20% - Énfasis1 3 2" xfId="38"/>
    <cellStyle name="20% - Énfasis1 4" xfId="39"/>
    <cellStyle name="20% - Énfasis1 4 2" xfId="40"/>
    <cellStyle name="20% - Énfasis1 5" xfId="41"/>
    <cellStyle name="20% - Énfasis1 5 2" xfId="42"/>
    <cellStyle name="20% - Énfasis2 2" xfId="43"/>
    <cellStyle name="20% - Énfasis2 2 2" xfId="44"/>
    <cellStyle name="20% - Énfasis2 2 2 2" xfId="45"/>
    <cellStyle name="20% - Énfasis2 2 3" xfId="46"/>
    <cellStyle name="20% - Énfasis2 2 3 2" xfId="47"/>
    <cellStyle name="20% - Énfasis2 2 4" xfId="48"/>
    <cellStyle name="20% - Énfasis2 2 4 2" xfId="49"/>
    <cellStyle name="20% - Énfasis2 2 5" xfId="50"/>
    <cellStyle name="20% - Énfasis2 2 5 2" xfId="51"/>
    <cellStyle name="20% - Énfasis2 2 6" xfId="52"/>
    <cellStyle name="20% - Énfasis2 3" xfId="53"/>
    <cellStyle name="20% - Énfasis2 3 2" xfId="54"/>
    <cellStyle name="20% - Énfasis2 4" xfId="55"/>
    <cellStyle name="20% - Énfasis2 4 2" xfId="56"/>
    <cellStyle name="20% - Énfasis2 5" xfId="57"/>
    <cellStyle name="20% - Énfasis2 5 2" xfId="58"/>
    <cellStyle name="20% - Énfasis3 2" xfId="59"/>
    <cellStyle name="20% - Énfasis3 2 2" xfId="60"/>
    <cellStyle name="20% - Énfasis3 2 2 2" xfId="61"/>
    <cellStyle name="20% - Énfasis3 2 3" xfId="62"/>
    <cellStyle name="20% - Énfasis3 2 3 2" xfId="63"/>
    <cellStyle name="20% - Énfasis3 2 4" xfId="64"/>
    <cellStyle name="20% - Énfasis3 2 4 2" xfId="65"/>
    <cellStyle name="20% - Énfasis3 2 5" xfId="66"/>
    <cellStyle name="20% - Énfasis3 2 5 2" xfId="67"/>
    <cellStyle name="20% - Énfasis3 2 6" xfId="68"/>
    <cellStyle name="20% - Énfasis3 3" xfId="69"/>
    <cellStyle name="20% - Énfasis3 3 2" xfId="70"/>
    <cellStyle name="20% - Énfasis3 4" xfId="71"/>
    <cellStyle name="20% - Énfasis3 4 2" xfId="72"/>
    <cellStyle name="20% - Énfasis3 5" xfId="73"/>
    <cellStyle name="20% - Énfasis3 5 2" xfId="74"/>
    <cellStyle name="20% - Énfasis4 2" xfId="75"/>
    <cellStyle name="20% - Énfasis4 2 2" xfId="76"/>
    <cellStyle name="20% - Énfasis4 2 2 2" xfId="77"/>
    <cellStyle name="20% - Énfasis4 2 3" xfId="78"/>
    <cellStyle name="20% - Énfasis4 2 3 2" xfId="79"/>
    <cellStyle name="20% - Énfasis4 2 4" xfId="80"/>
    <cellStyle name="20% - Énfasis4 2 4 2" xfId="81"/>
    <cellStyle name="20% - Énfasis4 2 5" xfId="82"/>
    <cellStyle name="20% - Énfasis4 2 5 2" xfId="83"/>
    <cellStyle name="20% - Énfasis4 2 6" xfId="84"/>
    <cellStyle name="20% - Énfasis4 3" xfId="85"/>
    <cellStyle name="20% - Énfasis4 3 2" xfId="86"/>
    <cellStyle name="20% - Énfasis4 4" xfId="87"/>
    <cellStyle name="20% - Énfasis4 4 2" xfId="88"/>
    <cellStyle name="20% - Énfasis4 5" xfId="89"/>
    <cellStyle name="20% - Énfasis4 5 2" xfId="90"/>
    <cellStyle name="20% - Énfasis5 2" xfId="91"/>
    <cellStyle name="20% - Énfasis5 2 2" xfId="92"/>
    <cellStyle name="20% - Énfasis5 2 2 2" xfId="93"/>
    <cellStyle name="20% - Énfasis5 2 3" xfId="94"/>
    <cellStyle name="20% - Énfasis5 2 3 2" xfId="95"/>
    <cellStyle name="20% - Énfasis5 2 4" xfId="96"/>
    <cellStyle name="20% - Énfasis5 2 4 2" xfId="97"/>
    <cellStyle name="20% - Énfasis5 2 5" xfId="98"/>
    <cellStyle name="20% - Énfasis5 2 5 2" xfId="99"/>
    <cellStyle name="20% - Énfasis5 2 6" xfId="100"/>
    <cellStyle name="20% - Énfasis5 3" xfId="101"/>
    <cellStyle name="20% - Énfasis5 3 2" xfId="102"/>
    <cellStyle name="20% - Énfasis5 4" xfId="103"/>
    <cellStyle name="20% - Énfasis5 4 2" xfId="104"/>
    <cellStyle name="20% - Énfasis5 5" xfId="105"/>
    <cellStyle name="20% - Énfasis5 5 2" xfId="106"/>
    <cellStyle name="20% - Énfasis6 2" xfId="107"/>
    <cellStyle name="20% - Énfasis6 2 2" xfId="108"/>
    <cellStyle name="20% - Énfasis6 2 2 2" xfId="109"/>
    <cellStyle name="20% - Énfasis6 2 3" xfId="110"/>
    <cellStyle name="20% - Énfasis6 2 3 2" xfId="111"/>
    <cellStyle name="20% - Énfasis6 2 4" xfId="112"/>
    <cellStyle name="20% - Énfasis6 2 4 2" xfId="113"/>
    <cellStyle name="20% - Énfasis6 2 5" xfId="114"/>
    <cellStyle name="20% - Énfasis6 2 5 2" xfId="115"/>
    <cellStyle name="20% - Énfasis6 2 6" xfId="116"/>
    <cellStyle name="20% - Énfasis6 3" xfId="117"/>
    <cellStyle name="20% - Énfasis6 3 2" xfId="118"/>
    <cellStyle name="20% - Énfasis6 4" xfId="119"/>
    <cellStyle name="20% - Énfasis6 4 2" xfId="120"/>
    <cellStyle name="20% - Énfasis6 5" xfId="121"/>
    <cellStyle name="20% - Énfasis6 5 2" xfId="122"/>
    <cellStyle name="40% - Accent1" xfId="123"/>
    <cellStyle name="40% - Accent2" xfId="124"/>
    <cellStyle name="40% - Accent3" xfId="125"/>
    <cellStyle name="40% - Accent4" xfId="126"/>
    <cellStyle name="40% - Accent5" xfId="127"/>
    <cellStyle name="40% - Accent6" xfId="128"/>
    <cellStyle name="40% - Énfasis1 2" xfId="129"/>
    <cellStyle name="40% - Énfasis1 2 2" xfId="130"/>
    <cellStyle name="40% - Énfasis1 2 2 2" xfId="131"/>
    <cellStyle name="40% - Énfasis1 2 3" xfId="132"/>
    <cellStyle name="40% - Énfasis1 2 3 2" xfId="133"/>
    <cellStyle name="40% - Énfasis1 2 4" xfId="134"/>
    <cellStyle name="40% - Énfasis1 2 4 2" xfId="135"/>
    <cellStyle name="40% - Énfasis1 2 5" xfId="136"/>
    <cellStyle name="40% - Énfasis1 2 5 2" xfId="137"/>
    <cellStyle name="40% - Énfasis1 2 6" xfId="138"/>
    <cellStyle name="40% - Énfasis1 3" xfId="139"/>
    <cellStyle name="40% - Énfasis1 3 2" xfId="140"/>
    <cellStyle name="40% - Énfasis1 4" xfId="141"/>
    <cellStyle name="40% - Énfasis1 4 2" xfId="142"/>
    <cellStyle name="40% - Énfasis1 5" xfId="143"/>
    <cellStyle name="40% - Énfasis1 5 2" xfId="144"/>
    <cellStyle name="40% - Énfasis2 2" xfId="145"/>
    <cellStyle name="40% - Énfasis2 2 2" xfId="146"/>
    <cellStyle name="40% - Énfasis2 2 2 2" xfId="147"/>
    <cellStyle name="40% - Énfasis2 2 3" xfId="148"/>
    <cellStyle name="40% - Énfasis2 2 3 2" xfId="149"/>
    <cellStyle name="40% - Énfasis2 2 4" xfId="150"/>
    <cellStyle name="40% - Énfasis2 2 4 2" xfId="151"/>
    <cellStyle name="40% - Énfasis2 2 5" xfId="152"/>
    <cellStyle name="40% - Énfasis2 2 5 2" xfId="153"/>
    <cellStyle name="40% - Énfasis2 2 6" xfId="154"/>
    <cellStyle name="40% - Énfasis2 3" xfId="155"/>
    <cellStyle name="40% - Énfasis2 3 2" xfId="156"/>
    <cellStyle name="40% - Énfasis2 4" xfId="157"/>
    <cellStyle name="40% - Énfasis2 4 2" xfId="158"/>
    <cellStyle name="40% - Énfasis2 5" xfId="159"/>
    <cellStyle name="40% - Énfasis2 5 2" xfId="160"/>
    <cellStyle name="40% - Énfasis3 2" xfId="161"/>
    <cellStyle name="40% - Énfasis3 2 2" xfId="162"/>
    <cellStyle name="40% - Énfasis3 2 2 2" xfId="163"/>
    <cellStyle name="40% - Énfasis3 2 3" xfId="164"/>
    <cellStyle name="40% - Énfasis3 2 3 2" xfId="165"/>
    <cellStyle name="40% - Énfasis3 2 4" xfId="166"/>
    <cellStyle name="40% - Énfasis3 2 4 2" xfId="167"/>
    <cellStyle name="40% - Énfasis3 2 5" xfId="168"/>
    <cellStyle name="40% - Énfasis3 2 5 2" xfId="169"/>
    <cellStyle name="40% - Énfasis3 2 6" xfId="170"/>
    <cellStyle name="40% - Énfasis3 3" xfId="171"/>
    <cellStyle name="40% - Énfasis3 3 2" xfId="172"/>
    <cellStyle name="40% - Énfasis3 4" xfId="173"/>
    <cellStyle name="40% - Énfasis3 4 2" xfId="174"/>
    <cellStyle name="40% - Énfasis3 5" xfId="175"/>
    <cellStyle name="40% - Énfasis3 5 2" xfId="176"/>
    <cellStyle name="40% - Énfasis4 2" xfId="177"/>
    <cellStyle name="40% - Énfasis4 2 2" xfId="178"/>
    <cellStyle name="40% - Énfasis4 2 2 2" xfId="179"/>
    <cellStyle name="40% - Énfasis4 2 3" xfId="180"/>
    <cellStyle name="40% - Énfasis4 2 3 2" xfId="181"/>
    <cellStyle name="40% - Énfasis4 2 4" xfId="182"/>
    <cellStyle name="40% - Énfasis4 2 4 2" xfId="183"/>
    <cellStyle name="40% - Énfasis4 2 5" xfId="184"/>
    <cellStyle name="40% - Énfasis4 2 5 2" xfId="185"/>
    <cellStyle name="40% - Énfasis4 2 6" xfId="186"/>
    <cellStyle name="40% - Énfasis4 3" xfId="187"/>
    <cellStyle name="40% - Énfasis4 3 2" xfId="188"/>
    <cellStyle name="40% - Énfasis4 4" xfId="189"/>
    <cellStyle name="40% - Énfasis4 4 2" xfId="190"/>
    <cellStyle name="40% - Énfasis4 5" xfId="191"/>
    <cellStyle name="40% - Énfasis4 5 2" xfId="192"/>
    <cellStyle name="40% - Énfasis5 2" xfId="193"/>
    <cellStyle name="40% - Énfasis5 2 2" xfId="194"/>
    <cellStyle name="40% - Énfasis5 2 2 2" xfId="195"/>
    <cellStyle name="40% - Énfasis5 2 3" xfId="196"/>
    <cellStyle name="40% - Énfasis5 2 3 2" xfId="197"/>
    <cellStyle name="40% - Énfasis5 2 4" xfId="198"/>
    <cellStyle name="40% - Énfasis5 2 4 2" xfId="199"/>
    <cellStyle name="40% - Énfasis5 2 5" xfId="200"/>
    <cellStyle name="40% - Énfasis5 2 5 2" xfId="201"/>
    <cellStyle name="40% - Énfasis5 2 6" xfId="202"/>
    <cellStyle name="40% - Énfasis5 3" xfId="203"/>
    <cellStyle name="40% - Énfasis5 3 2" xfId="204"/>
    <cellStyle name="40% - Énfasis5 4" xfId="205"/>
    <cellStyle name="40% - Énfasis5 4 2" xfId="206"/>
    <cellStyle name="40% - Énfasis5 5" xfId="207"/>
    <cellStyle name="40% - Énfasis5 5 2" xfId="208"/>
    <cellStyle name="40% - Énfasis6 2" xfId="209"/>
    <cellStyle name="40% - Énfasis6 2 2" xfId="210"/>
    <cellStyle name="40% - Énfasis6 2 2 2" xfId="211"/>
    <cellStyle name="40% - Énfasis6 2 3" xfId="212"/>
    <cellStyle name="40% - Énfasis6 2 3 2" xfId="213"/>
    <cellStyle name="40% - Énfasis6 2 4" xfId="214"/>
    <cellStyle name="40% - Énfasis6 2 4 2" xfId="215"/>
    <cellStyle name="40% - Énfasis6 2 5" xfId="216"/>
    <cellStyle name="40% - Énfasis6 2 5 2" xfId="217"/>
    <cellStyle name="40% - Énfasis6 2 6" xfId="218"/>
    <cellStyle name="40% - Énfasis6 3" xfId="219"/>
    <cellStyle name="40% - Énfasis6 3 2" xfId="220"/>
    <cellStyle name="40% - Énfasis6 4" xfId="221"/>
    <cellStyle name="40% - Énfasis6 4 2" xfId="222"/>
    <cellStyle name="40% - Énfasis6 5" xfId="223"/>
    <cellStyle name="40% - Énfasis6 5 2" xfId="224"/>
    <cellStyle name="60% - Accent1" xfId="225"/>
    <cellStyle name="60% - Accent2" xfId="226"/>
    <cellStyle name="60% - Accent3" xfId="227"/>
    <cellStyle name="60% - Accent4" xfId="228"/>
    <cellStyle name="60% - Accent5" xfId="229"/>
    <cellStyle name="60% - Accent6" xfId="230"/>
    <cellStyle name="60% - Énfasis1 2" xfId="231"/>
    <cellStyle name="60% - Énfasis1 2 2" xfId="232"/>
    <cellStyle name="60% - Énfasis1 2 3" xfId="233"/>
    <cellStyle name="60% - Énfasis1 2 4" xfId="234"/>
    <cellStyle name="60% - Énfasis1 2 5" xfId="235"/>
    <cellStyle name="60% - Énfasis1 3" xfId="236"/>
    <cellStyle name="60% - Énfasis1 4" xfId="237"/>
    <cellStyle name="60% - Énfasis1 5" xfId="238"/>
    <cellStyle name="60% - Énfasis2 2" xfId="239"/>
    <cellStyle name="60% - Énfasis2 2 2" xfId="240"/>
    <cellStyle name="60% - Énfasis2 2 3" xfId="241"/>
    <cellStyle name="60% - Énfasis2 2 4" xfId="242"/>
    <cellStyle name="60% - Énfasis2 2 5" xfId="243"/>
    <cellStyle name="60% - Énfasis2 3" xfId="244"/>
    <cellStyle name="60% - Énfasis2 4" xfId="245"/>
    <cellStyle name="60% - Énfasis2 5" xfId="246"/>
    <cellStyle name="60% - Énfasis3 2" xfId="247"/>
    <cellStyle name="60% - Énfasis3 2 2" xfId="248"/>
    <cellStyle name="60% - Énfasis3 2 3" xfId="249"/>
    <cellStyle name="60% - Énfasis3 2 4" xfId="250"/>
    <cellStyle name="60% - Énfasis3 2 5" xfId="251"/>
    <cellStyle name="60% - Énfasis3 3" xfId="252"/>
    <cellStyle name="60% - Énfasis3 4" xfId="253"/>
    <cellStyle name="60% - Énfasis3 5" xfId="254"/>
    <cellStyle name="60% - Énfasis4 2" xfId="255"/>
    <cellStyle name="60% - Énfasis4 2 2" xfId="256"/>
    <cellStyle name="60% - Énfasis4 2 3" xfId="257"/>
    <cellStyle name="60% - Énfasis4 2 4" xfId="258"/>
    <cellStyle name="60% - Énfasis4 2 5" xfId="259"/>
    <cellStyle name="60% - Énfasis4 3" xfId="260"/>
    <cellStyle name="60% - Énfasis4 4" xfId="261"/>
    <cellStyle name="60% - Énfasis4 5" xfId="262"/>
    <cellStyle name="60% - Énfasis5 2" xfId="263"/>
    <cellStyle name="60% - Énfasis5 2 2" xfId="264"/>
    <cellStyle name="60% - Énfasis5 2 3" xfId="265"/>
    <cellStyle name="60% - Énfasis5 2 4" xfId="266"/>
    <cellStyle name="60% - Énfasis5 2 5" xfId="267"/>
    <cellStyle name="60% - Énfasis5 3" xfId="268"/>
    <cellStyle name="60% - Énfasis5 4" xfId="269"/>
    <cellStyle name="60% - Énfasis5 5" xfId="270"/>
    <cellStyle name="60% - Énfasis6 2" xfId="271"/>
    <cellStyle name="60% - Énfasis6 2 2" xfId="272"/>
    <cellStyle name="60% - Énfasis6 2 3" xfId="273"/>
    <cellStyle name="60% - Énfasis6 2 4" xfId="274"/>
    <cellStyle name="60% - Énfasis6 2 5" xfId="275"/>
    <cellStyle name="60% - Énfasis6 3" xfId="276"/>
    <cellStyle name="60% - Énfasis6 4" xfId="277"/>
    <cellStyle name="60% - Énfasis6 5" xfId="278"/>
    <cellStyle name="Accent1" xfId="279"/>
    <cellStyle name="Accent2" xfId="280"/>
    <cellStyle name="Accent3" xfId="281"/>
    <cellStyle name="Accent4" xfId="282"/>
    <cellStyle name="Accent5" xfId="283"/>
    <cellStyle name="Accent6" xfId="284"/>
    <cellStyle name="Bad 1" xfId="285"/>
    <cellStyle name="blau" xfId="286"/>
    <cellStyle name="botton" xfId="287"/>
    <cellStyle name="Buena 2" xfId="288"/>
    <cellStyle name="Buena 2 2" xfId="289"/>
    <cellStyle name="Buena 2 3" xfId="290"/>
    <cellStyle name="Buena 2 4" xfId="291"/>
    <cellStyle name="Buena 2 5" xfId="292"/>
    <cellStyle name="Buena 3" xfId="293"/>
    <cellStyle name="Buena 4" xfId="294"/>
    <cellStyle name="Buena 5" xfId="295"/>
    <cellStyle name="Calculation" xfId="296"/>
    <cellStyle name="Celda de comprobación 2" xfId="297"/>
    <cellStyle name="Celda de comprobación 2 2" xfId="298"/>
    <cellStyle name="Celda de comprobación 2 3" xfId="299"/>
    <cellStyle name="Celda de comprobación 2 4" xfId="300"/>
    <cellStyle name="Celda de comprobación 2 5" xfId="301"/>
    <cellStyle name="Celda de comprobación 3" xfId="302"/>
    <cellStyle name="Celda de comprobación 4" xfId="303"/>
    <cellStyle name="Celda de comprobación 5" xfId="304"/>
    <cellStyle name="Celda vinculada 2" xfId="305"/>
    <cellStyle name="Celda vinculada 2 2" xfId="306"/>
    <cellStyle name="Celda vinculada 2 3" xfId="307"/>
    <cellStyle name="Celda vinculada 2 4" xfId="308"/>
    <cellStyle name="Celda vinculada 2 5" xfId="309"/>
    <cellStyle name="Celda vinculada 3" xfId="310"/>
    <cellStyle name="Celda vinculada 4" xfId="311"/>
    <cellStyle name="Celda vinculada 5" xfId="312"/>
    <cellStyle name="Check Cell" xfId="313"/>
    <cellStyle name="Cálculo 2" xfId="314"/>
    <cellStyle name="Cálculo 2 2" xfId="315"/>
    <cellStyle name="Cálculo 2 3" xfId="316"/>
    <cellStyle name="Cálculo 2 4" xfId="317"/>
    <cellStyle name="Cálculo 2 5" xfId="318"/>
    <cellStyle name="Cálculo 3" xfId="319"/>
    <cellStyle name="Cálculo 4" xfId="320"/>
    <cellStyle name="Cálculo 5" xfId="321"/>
    <cellStyle name="Dezimal [0]_Tax Losses 00-01 February 1" xfId="322"/>
    <cellStyle name="Dezimal_Tax Losses 00-01 February 1" xfId="323"/>
    <cellStyle name="Dia" xfId="324"/>
    <cellStyle name="Encabez1" xfId="325"/>
    <cellStyle name="Encabez2" xfId="326"/>
    <cellStyle name="Encabezado 4 2" xfId="327"/>
    <cellStyle name="Encabezado 4 2 2" xfId="328"/>
    <cellStyle name="Encabezado 4 2 3" xfId="329"/>
    <cellStyle name="Encabezado 4 2 4" xfId="330"/>
    <cellStyle name="Encabezado 4 2 5" xfId="331"/>
    <cellStyle name="Encabezado 4 3" xfId="332"/>
    <cellStyle name="Encabezado 4 4" xfId="333"/>
    <cellStyle name="Encabezado 4 5" xfId="334"/>
    <cellStyle name="Entrada 2" xfId="335"/>
    <cellStyle name="Entrada 2 2" xfId="336"/>
    <cellStyle name="Entrada 2 3" xfId="337"/>
    <cellStyle name="Entrada 2 4" xfId="338"/>
    <cellStyle name="Entrada 2 5" xfId="339"/>
    <cellStyle name="Entrada 3" xfId="340"/>
    <cellStyle name="Entrada 4" xfId="341"/>
    <cellStyle name="Entrada 5" xfId="342"/>
    <cellStyle name="Estilo 1" xfId="343"/>
    <cellStyle name="Estilo 1 2" xfId="344"/>
    <cellStyle name="Euro" xfId="345"/>
    <cellStyle name="Euro 10" xfId="346"/>
    <cellStyle name="Euro 11" xfId="347"/>
    <cellStyle name="Euro 12" xfId="348"/>
    <cellStyle name="Euro 12 2" xfId="349"/>
    <cellStyle name="Euro 12 2 2" xfId="350"/>
    <cellStyle name="Euro 13" xfId="351"/>
    <cellStyle name="Euro 14" xfId="352"/>
    <cellStyle name="Euro 15" xfId="353"/>
    <cellStyle name="Euro 16" xfId="354"/>
    <cellStyle name="Euro 17" xfId="355"/>
    <cellStyle name="Euro 2" xfId="356"/>
    <cellStyle name="Euro 2 10" xfId="357"/>
    <cellStyle name="Euro 2 11" xfId="358"/>
    <cellStyle name="Euro 2 12" xfId="359"/>
    <cellStyle name="Euro 2 2" xfId="360"/>
    <cellStyle name="Euro 2 2 2" xfId="361"/>
    <cellStyle name="Euro 2 2 3" xfId="362"/>
    <cellStyle name="Euro 2 3" xfId="363"/>
    <cellStyle name="Euro 2 3 2" xfId="364"/>
    <cellStyle name="Euro 2 3 2 2" xfId="365"/>
    <cellStyle name="Euro 2 3 2 2 2" xfId="366"/>
    <cellStyle name="Euro 2 3 2 2 2 2" xfId="367"/>
    <cellStyle name="Euro 2 3 2 3" xfId="368"/>
    <cellStyle name="Euro 2 3 2 4" xfId="369"/>
    <cellStyle name="Euro 2 3 2 5" xfId="370"/>
    <cellStyle name="Euro 2 3 3" xfId="371"/>
    <cellStyle name="Euro 2 3 4" xfId="372"/>
    <cellStyle name="Euro 2 3 5" xfId="373"/>
    <cellStyle name="Euro 2 3 5 2" xfId="374"/>
    <cellStyle name="Euro 2 3 5 2 2" xfId="375"/>
    <cellStyle name="Euro 2 3 6" xfId="376"/>
    <cellStyle name="Euro 2 3 7" xfId="377"/>
    <cellStyle name="Euro 2 3 8" xfId="378"/>
    <cellStyle name="Euro 2 4" xfId="379"/>
    <cellStyle name="Euro 2 4 2" xfId="380"/>
    <cellStyle name="Euro 2 5" xfId="381"/>
    <cellStyle name="Euro 2 6" xfId="382"/>
    <cellStyle name="Euro 2 7" xfId="383"/>
    <cellStyle name="Euro 2 8" xfId="384"/>
    <cellStyle name="Euro 2 9" xfId="385"/>
    <cellStyle name="Euro 2 9 2" xfId="386"/>
    <cellStyle name="Euro 2 9 2 2" xfId="387"/>
    <cellStyle name="Euro 3" xfId="388"/>
    <cellStyle name="Euro 3 10" xfId="389"/>
    <cellStyle name="Euro 3 11" xfId="390"/>
    <cellStyle name="Euro 3 12" xfId="391"/>
    <cellStyle name="Euro 3 2" xfId="392"/>
    <cellStyle name="Euro 3 2 2" xfId="393"/>
    <cellStyle name="Euro 3 3" xfId="394"/>
    <cellStyle name="Euro 3 3 2" xfId="395"/>
    <cellStyle name="Euro 3 3 2 2" xfId="396"/>
    <cellStyle name="Euro 3 3 2 2 2" xfId="397"/>
    <cellStyle name="Euro 3 3 2 2 2 2" xfId="398"/>
    <cellStyle name="Euro 3 3 2 3" xfId="399"/>
    <cellStyle name="Euro 3 3 2 4" xfId="400"/>
    <cellStyle name="Euro 3 3 2 5" xfId="401"/>
    <cellStyle name="Euro 3 3 3" xfId="402"/>
    <cellStyle name="Euro 3 3 4" xfId="403"/>
    <cellStyle name="Euro 3 3 5" xfId="404"/>
    <cellStyle name="Euro 3 3 5 2" xfId="405"/>
    <cellStyle name="Euro 3 3 5 2 2" xfId="406"/>
    <cellStyle name="Euro 3 3 6" xfId="407"/>
    <cellStyle name="Euro 3 3 7" xfId="408"/>
    <cellStyle name="Euro 3 3 8" xfId="409"/>
    <cellStyle name="Euro 3 4" xfId="410"/>
    <cellStyle name="Euro 3 4 2" xfId="411"/>
    <cellStyle name="Euro 3 5" xfId="412"/>
    <cellStyle name="Euro 3 6" xfId="413"/>
    <cellStyle name="Euro 3 7" xfId="414"/>
    <cellStyle name="Euro 3 8" xfId="415"/>
    <cellStyle name="Euro 3 9" xfId="416"/>
    <cellStyle name="Euro 3 9 2" xfId="417"/>
    <cellStyle name="Euro 3 9 2 2" xfId="418"/>
    <cellStyle name="Euro 4" xfId="419"/>
    <cellStyle name="Euro 4 2" xfId="420"/>
    <cellStyle name="Euro 4 2 2" xfId="421"/>
    <cellStyle name="Euro 4 3" xfId="422"/>
    <cellStyle name="Euro 4 4" xfId="423"/>
    <cellStyle name="Euro 4 5" xfId="424"/>
    <cellStyle name="Euro 5" xfId="425"/>
    <cellStyle name="Euro 5 10" xfId="426"/>
    <cellStyle name="Euro 5 2" xfId="427"/>
    <cellStyle name="Euro 5 2 2" xfId="428"/>
    <cellStyle name="Euro 5 2 2 2" xfId="429"/>
    <cellStyle name="Euro 5 2 2 2 2" xfId="430"/>
    <cellStyle name="Euro 5 2 2 2 2 2" xfId="431"/>
    <cellStyle name="Euro 5 2 2 2 2 2 2" xfId="432"/>
    <cellStyle name="Euro 5 2 2 2 2 2 2 2" xfId="433"/>
    <cellStyle name="Euro 5 2 2 2 2 3" xfId="434"/>
    <cellStyle name="Euro 5 2 2 2 2 4" xfId="435"/>
    <cellStyle name="Euro 5 2 2 2 3" xfId="436"/>
    <cellStyle name="Euro 5 2 2 2 4" xfId="437"/>
    <cellStyle name="Euro 5 2 2 2 4 2" xfId="438"/>
    <cellStyle name="Euro 5 2 2 2 4 2 2" xfId="439"/>
    <cellStyle name="Euro 5 2 2 2 5" xfId="440"/>
    <cellStyle name="Euro 5 2 2 3" xfId="441"/>
    <cellStyle name="Euro 5 2 2 4" xfId="442"/>
    <cellStyle name="Euro 5 2 2 4 2" xfId="443"/>
    <cellStyle name="Euro 5 2 2 4 2 2" xfId="444"/>
    <cellStyle name="Euro 5 2 2 4 2 2 2" xfId="445"/>
    <cellStyle name="Euro 5 2 2 4 3" xfId="446"/>
    <cellStyle name="Euro 5 2 2 4 4" xfId="447"/>
    <cellStyle name="Euro 5 2 2 5" xfId="448"/>
    <cellStyle name="Euro 5 2 2 5 2" xfId="449"/>
    <cellStyle name="Euro 5 2 2 5 2 2" xfId="450"/>
    <cellStyle name="Euro 5 2 2 6" xfId="451"/>
    <cellStyle name="Euro 5 2 2 7" xfId="452"/>
    <cellStyle name="Euro 5 2 3" xfId="453"/>
    <cellStyle name="Euro 5 2 3 2" xfId="454"/>
    <cellStyle name="Euro 5 2 3 2 2" xfId="455"/>
    <cellStyle name="Euro 5 2 3 2 2 2" xfId="456"/>
    <cellStyle name="Euro 5 2 3 2 2 2 2" xfId="457"/>
    <cellStyle name="Euro 5 2 3 2 3" xfId="458"/>
    <cellStyle name="Euro 5 2 3 2 4" xfId="459"/>
    <cellStyle name="Euro 5 2 3 3" xfId="460"/>
    <cellStyle name="Euro 5 2 3 4" xfId="461"/>
    <cellStyle name="Euro 5 2 3 4 2" xfId="462"/>
    <cellStyle name="Euro 5 2 3 4 2 2" xfId="463"/>
    <cellStyle name="Euro 5 2 3 5" xfId="464"/>
    <cellStyle name="Euro 5 2 4" xfId="465"/>
    <cellStyle name="Euro 5 2 4 2" xfId="466"/>
    <cellStyle name="Euro 5 2 4 2 2" xfId="467"/>
    <cellStyle name="Euro 5 2 4 2 2 2" xfId="468"/>
    <cellStyle name="Euro 5 2 4 3" xfId="469"/>
    <cellStyle name="Euro 5 2 4 4" xfId="470"/>
    <cellStyle name="Euro 5 2 5" xfId="471"/>
    <cellStyle name="Euro 5 2 5 2" xfId="472"/>
    <cellStyle name="Euro 5 2 5 2 2" xfId="473"/>
    <cellStyle name="Euro 5 2 6" xfId="474"/>
    <cellStyle name="Euro 5 2 7" xfId="475"/>
    <cellStyle name="Euro 5 3" xfId="476"/>
    <cellStyle name="Euro 5 3 2" xfId="477"/>
    <cellStyle name="Euro 5 3 2 2" xfId="478"/>
    <cellStyle name="Euro 5 3 2 2 2" xfId="479"/>
    <cellStyle name="Euro 5 3 2 2 2 2" xfId="480"/>
    <cellStyle name="Euro 5 3 2 3" xfId="481"/>
    <cellStyle name="Euro 5 3 2 4" xfId="482"/>
    <cellStyle name="Euro 5 3 3" xfId="483"/>
    <cellStyle name="Euro 5 3 4" xfId="484"/>
    <cellStyle name="Euro 5 3 4 2" xfId="485"/>
    <cellStyle name="Euro 5 3 4 2 2" xfId="486"/>
    <cellStyle name="Euro 5 3 5" xfId="487"/>
    <cellStyle name="Euro 5 4" xfId="488"/>
    <cellStyle name="Euro 5 5" xfId="489"/>
    <cellStyle name="Euro 5 5 2" xfId="490"/>
    <cellStyle name="Euro 5 5 2 2" xfId="491"/>
    <cellStyle name="Euro 5 5 2 2 2" xfId="492"/>
    <cellStyle name="Euro 5 5 3" xfId="493"/>
    <cellStyle name="Euro 5 5 4" xfId="494"/>
    <cellStyle name="Euro 5 6" xfId="495"/>
    <cellStyle name="Euro 5 6 2" xfId="496"/>
    <cellStyle name="Euro 5 6 2 2" xfId="497"/>
    <cellStyle name="Euro 5 7" xfId="498"/>
    <cellStyle name="Euro 5 8" xfId="499"/>
    <cellStyle name="Euro 5 9" xfId="500"/>
    <cellStyle name="Euro 6" xfId="501"/>
    <cellStyle name="Euro 6 2" xfId="502"/>
    <cellStyle name="Euro 6 2 2" xfId="503"/>
    <cellStyle name="Euro 6 2 2 2" xfId="504"/>
    <cellStyle name="Euro 6 2 2 2 2" xfId="505"/>
    <cellStyle name="Euro 6 2 2 2 2 2" xfId="506"/>
    <cellStyle name="Euro 6 2 2 3" xfId="507"/>
    <cellStyle name="Euro 6 2 2 4" xfId="508"/>
    <cellStyle name="Euro 6 2 3" xfId="509"/>
    <cellStyle name="Euro 6 2 4" xfId="510"/>
    <cellStyle name="Euro 6 2 4 2" xfId="511"/>
    <cellStyle name="Euro 6 2 4 2 2" xfId="512"/>
    <cellStyle name="Euro 6 2 5" xfId="513"/>
    <cellStyle name="Euro 6 3" xfId="514"/>
    <cellStyle name="Euro 6 4" xfId="515"/>
    <cellStyle name="Euro 6 4 2" xfId="516"/>
    <cellStyle name="Euro 6 4 2 2" xfId="517"/>
    <cellStyle name="Euro 6 4 2 2 2" xfId="518"/>
    <cellStyle name="Euro 6 4 3" xfId="519"/>
    <cellStyle name="Euro 6 4 4" xfId="520"/>
    <cellStyle name="Euro 6 5" xfId="521"/>
    <cellStyle name="Euro 6 5 2" xfId="522"/>
    <cellStyle name="Euro 6 5 2 2" xfId="523"/>
    <cellStyle name="Euro 6 6" xfId="524"/>
    <cellStyle name="Euro 6 7" xfId="525"/>
    <cellStyle name="Euro 7" xfId="526"/>
    <cellStyle name="Euro 7 2" xfId="527"/>
    <cellStyle name="Euro 8" xfId="528"/>
    <cellStyle name="Euro 8 2" xfId="529"/>
    <cellStyle name="Euro 8 2 2" xfId="530"/>
    <cellStyle name="Euro 8 2 2 2" xfId="531"/>
    <cellStyle name="Euro 8 2 2 2 2" xfId="532"/>
    <cellStyle name="Euro 8 2 3" xfId="533"/>
    <cellStyle name="Euro 8 2 4" xfId="534"/>
    <cellStyle name="Euro 8 3" xfId="535"/>
    <cellStyle name="Euro 8 4" xfId="536"/>
    <cellStyle name="Euro 8 4 2" xfId="537"/>
    <cellStyle name="Euro 8 4 2 2" xfId="538"/>
    <cellStyle name="Euro 8 5" xfId="539"/>
    <cellStyle name="Euro 8 6" xfId="540"/>
    <cellStyle name="Euro 9" xfId="541"/>
    <cellStyle name="Euro 9 2" xfId="542"/>
    <cellStyle name="Euro 9 2 2" xfId="543"/>
    <cellStyle name="Euro 9 2 2 2" xfId="544"/>
    <cellStyle name="Euro 9 2 3" xfId="545"/>
    <cellStyle name="Euro 9 3" xfId="546"/>
    <cellStyle name="Euro 9 3 2" xfId="547"/>
    <cellStyle name="Euro_6.10" xfId="548"/>
    <cellStyle name="Explanatory Text" xfId="549"/>
    <cellStyle name="Fijo" xfId="550"/>
    <cellStyle name="Financiero" xfId="551"/>
    <cellStyle name="gelb" xfId="552"/>
    <cellStyle name="geneva 9" xfId="553"/>
    <cellStyle name="Good 2" xfId="554"/>
    <cellStyle name="Heading 1 3" xfId="555"/>
    <cellStyle name="Heading 2 4" xfId="556"/>
    <cellStyle name="Heading 3" xfId="557"/>
    <cellStyle name="Heading 4" xfId="558"/>
    <cellStyle name="hellblau" xfId="559"/>
    <cellStyle name="hellgrau" xfId="560"/>
    <cellStyle name="Hipervínculo 2" xfId="561"/>
    <cellStyle name="Hipervínculo 3" xfId="562"/>
    <cellStyle name="Hipervínculo 4" xfId="563"/>
    <cellStyle name="Incorrecto 2" xfId="564"/>
    <cellStyle name="Incorrecto 2 2" xfId="565"/>
    <cellStyle name="Incorrecto 2 3" xfId="566"/>
    <cellStyle name="Incorrecto 2 4" xfId="567"/>
    <cellStyle name="Incorrecto 2 5" xfId="568"/>
    <cellStyle name="Incorrecto 3" xfId="569"/>
    <cellStyle name="Incorrecto 4" xfId="570"/>
    <cellStyle name="Incorrecto 5" xfId="571"/>
    <cellStyle name="Input" xfId="572"/>
    <cellStyle name="Linked Cell" xfId="573"/>
    <cellStyle name="locked" xfId="574"/>
    <cellStyle name="Millares 10" xfId="575"/>
    <cellStyle name="Millares 10 10" xfId="576"/>
    <cellStyle name="Millares 10 11" xfId="577"/>
    <cellStyle name="Millares 10 12" xfId="578"/>
    <cellStyle name="Millares 10 13" xfId="579"/>
    <cellStyle name="Millares 10 13 2" xfId="580"/>
    <cellStyle name="Millares 10 14" xfId="581"/>
    <cellStyle name="Millares 10 14 2" xfId="582"/>
    <cellStyle name="Millares 10 15" xfId="583"/>
    <cellStyle name="Millares 10 16" xfId="584"/>
    <cellStyle name="Millares 10 2" xfId="585"/>
    <cellStyle name="Millares 10 2 2" xfId="586"/>
    <cellStyle name="Millares 10 3" xfId="587"/>
    <cellStyle name="Millares 10 4" xfId="588"/>
    <cellStyle name="Millares 10 5" xfId="589"/>
    <cellStyle name="Millares 10 6" xfId="590"/>
    <cellStyle name="Millares 10 7" xfId="591"/>
    <cellStyle name="Millares 10 8" xfId="592"/>
    <cellStyle name="Millares 10 9" xfId="593"/>
    <cellStyle name="Millares 100" xfId="594"/>
    <cellStyle name="Millares 101" xfId="595"/>
    <cellStyle name="Millares 102" xfId="596"/>
    <cellStyle name="Millares 103" xfId="597"/>
    <cellStyle name="Millares 103 2" xfId="598"/>
    <cellStyle name="Millares 104" xfId="599"/>
    <cellStyle name="Millares 104 2" xfId="600"/>
    <cellStyle name="Millares 105" xfId="601"/>
    <cellStyle name="Millares 105 2" xfId="602"/>
    <cellStyle name="Millares 106" xfId="603"/>
    <cellStyle name="Millares 106 2" xfId="604"/>
    <cellStyle name="Millares 107" xfId="605"/>
    <cellStyle name="Millares 107 2" xfId="606"/>
    <cellStyle name="Millares 108" xfId="607"/>
    <cellStyle name="Millares 108 2" xfId="608"/>
    <cellStyle name="Millares 109" xfId="609"/>
    <cellStyle name="Millares 109 2" xfId="610"/>
    <cellStyle name="Millares 11" xfId="611"/>
    <cellStyle name="Millares 11 2" xfId="612"/>
    <cellStyle name="Millares 11 2 2" xfId="613"/>
    <cellStyle name="Millares 11 2 2 2" xfId="614"/>
    <cellStyle name="Millares 11 2 3" xfId="615"/>
    <cellStyle name="Millares 11 3" xfId="616"/>
    <cellStyle name="Millares 11 3 2" xfId="617"/>
    <cellStyle name="Millares 11 4" xfId="618"/>
    <cellStyle name="Millares 110" xfId="619"/>
    <cellStyle name="Millares 110 2" xfId="620"/>
    <cellStyle name="Millares 111" xfId="621"/>
    <cellStyle name="Millares 111 2" xfId="622"/>
    <cellStyle name="Millares 112" xfId="623"/>
    <cellStyle name="Millares 112 2" xfId="624"/>
    <cellStyle name="Millares 113" xfId="625"/>
    <cellStyle name="Millares 113 2" xfId="626"/>
    <cellStyle name="Millares 114" xfId="627"/>
    <cellStyle name="Millares 114 2" xfId="628"/>
    <cellStyle name="Millares 115" xfId="629"/>
    <cellStyle name="Millares 115 2" xfId="630"/>
    <cellStyle name="Millares 116" xfId="631"/>
    <cellStyle name="Millares 116 2" xfId="632"/>
    <cellStyle name="Millares 117" xfId="633"/>
    <cellStyle name="Millares 117 2" xfId="634"/>
    <cellStyle name="Millares 118" xfId="635"/>
    <cellStyle name="Millares 118 2" xfId="636"/>
    <cellStyle name="Millares 119" xfId="637"/>
    <cellStyle name="Millares 119 2" xfId="638"/>
    <cellStyle name="Millares 12" xfId="639"/>
    <cellStyle name="Millares 12 10" xfId="640"/>
    <cellStyle name="Millares 12 11" xfId="641"/>
    <cellStyle name="Millares 12 12" xfId="642"/>
    <cellStyle name="Millares 12 13" xfId="643"/>
    <cellStyle name="Millares 12 13 2" xfId="644"/>
    <cellStyle name="Millares 12 14" xfId="645"/>
    <cellStyle name="Millares 12 2" xfId="646"/>
    <cellStyle name="Millares 12 2 2" xfId="647"/>
    <cellStyle name="Millares 12 2 3" xfId="648"/>
    <cellStyle name="Millares 12 3" xfId="649"/>
    <cellStyle name="Millares 12 4" xfId="650"/>
    <cellStyle name="Millares 12 5" xfId="651"/>
    <cellStyle name="Millares 12 6" xfId="652"/>
    <cellStyle name="Millares 12 7" xfId="653"/>
    <cellStyle name="Millares 12 8" xfId="654"/>
    <cellStyle name="Millares 12 9" xfId="655"/>
    <cellStyle name="Millares 120" xfId="656"/>
    <cellStyle name="Millares 120 2" xfId="657"/>
    <cellStyle name="Millares 121" xfId="658"/>
    <cellStyle name="Millares 121 2" xfId="659"/>
    <cellStyle name="Millares 122" xfId="660"/>
    <cellStyle name="Millares 122 2" xfId="661"/>
    <cellStyle name="Millares 123" xfId="662"/>
    <cellStyle name="Millares 123 2" xfId="663"/>
    <cellStyle name="Millares 124" xfId="664"/>
    <cellStyle name="Millares 124 2" xfId="665"/>
    <cellStyle name="Millares 125" xfId="666"/>
    <cellStyle name="Millares 125 2" xfId="667"/>
    <cellStyle name="Millares 126" xfId="668"/>
    <cellStyle name="Millares 126 2" xfId="669"/>
    <cellStyle name="Millares 127" xfId="670"/>
    <cellStyle name="Millares 127 2" xfId="671"/>
    <cellStyle name="Millares 128" xfId="672"/>
    <cellStyle name="Millares 128 2" xfId="673"/>
    <cellStyle name="Millares 129" xfId="674"/>
    <cellStyle name="Millares 129 2" xfId="675"/>
    <cellStyle name="Millares 13" xfId="676"/>
    <cellStyle name="Millares 13 2" xfId="677"/>
    <cellStyle name="Millares 13 2 2" xfId="678"/>
    <cellStyle name="Millares 13 2 2 2" xfId="679"/>
    <cellStyle name="Millares 13 2 3" xfId="680"/>
    <cellStyle name="Millares 13 3" xfId="681"/>
    <cellStyle name="Millares 13 3 2" xfId="682"/>
    <cellStyle name="Millares 13 4" xfId="683"/>
    <cellStyle name="Millares 130" xfId="684"/>
    <cellStyle name="Millares 130 2" xfId="685"/>
    <cellStyle name="Millares 131" xfId="686"/>
    <cellStyle name="Millares 131 2" xfId="687"/>
    <cellStyle name="Millares 132" xfId="688"/>
    <cellStyle name="Millares 132 2" xfId="689"/>
    <cellStyle name="Millares 133" xfId="690"/>
    <cellStyle name="Millares 133 2" xfId="691"/>
    <cellStyle name="Millares 134" xfId="692"/>
    <cellStyle name="Millares 134 2" xfId="693"/>
    <cellStyle name="Millares 135" xfId="694"/>
    <cellStyle name="Millares 135 2" xfId="695"/>
    <cellStyle name="Millares 136" xfId="696"/>
    <cellStyle name="Millares 136 2" xfId="697"/>
    <cellStyle name="Millares 137" xfId="698"/>
    <cellStyle name="Millares 137 2" xfId="699"/>
    <cellStyle name="Millares 138" xfId="700"/>
    <cellStyle name="Millares 138 2" xfId="701"/>
    <cellStyle name="Millares 139" xfId="702"/>
    <cellStyle name="Millares 139 2" xfId="703"/>
    <cellStyle name="Millares 14" xfId="704"/>
    <cellStyle name="Millares 14 2" xfId="705"/>
    <cellStyle name="Millares 14 2 2" xfId="706"/>
    <cellStyle name="Millares 14 2 3" xfId="707"/>
    <cellStyle name="Millares 14 3" xfId="708"/>
    <cellStyle name="Millares 14 3 2" xfId="709"/>
    <cellStyle name="Millares 14 4" xfId="710"/>
    <cellStyle name="Millares 140" xfId="711"/>
    <cellStyle name="Millares 140 2" xfId="712"/>
    <cellStyle name="Millares 141" xfId="713"/>
    <cellStyle name="Millares 141 2" xfId="714"/>
    <cellStyle name="Millares 142" xfId="715"/>
    <cellStyle name="Millares 142 2" xfId="716"/>
    <cellStyle name="Millares 143" xfId="717"/>
    <cellStyle name="Millares 143 2" xfId="718"/>
    <cellStyle name="Millares 144" xfId="719"/>
    <cellStyle name="Millares 144 2" xfId="720"/>
    <cellStyle name="Millares 145" xfId="721"/>
    <cellStyle name="Millares 145 2" xfId="722"/>
    <cellStyle name="Millares 146" xfId="723"/>
    <cellStyle name="Millares 146 2" xfId="724"/>
    <cellStyle name="Millares 147" xfId="725"/>
    <cellStyle name="Millares 147 2" xfId="726"/>
    <cellStyle name="Millares 148" xfId="727"/>
    <cellStyle name="Millares 148 2" xfId="728"/>
    <cellStyle name="Millares 149" xfId="729"/>
    <cellStyle name="Millares 149 2" xfId="730"/>
    <cellStyle name="Millares 15" xfId="731"/>
    <cellStyle name="Millares 15 2" xfId="732"/>
    <cellStyle name="Millares 15 3" xfId="733"/>
    <cellStyle name="Millares 150" xfId="734"/>
    <cellStyle name="Millares 150 2" xfId="735"/>
    <cellStyle name="Millares 151" xfId="736"/>
    <cellStyle name="Millares 152" xfId="737"/>
    <cellStyle name="Millares 153" xfId="738"/>
    <cellStyle name="Millares 154" xfId="739"/>
    <cellStyle name="Millares 154 2" xfId="740"/>
    <cellStyle name="Millares 155" xfId="741"/>
    <cellStyle name="Millares 155 2" xfId="742"/>
    <cellStyle name="Millares 156" xfId="743"/>
    <cellStyle name="Millares 156 2" xfId="744"/>
    <cellStyle name="Millares 157" xfId="745"/>
    <cellStyle name="Millares 157 2" xfId="746"/>
    <cellStyle name="Millares 158" xfId="747"/>
    <cellStyle name="Millares 158 2" xfId="748"/>
    <cellStyle name="Millares 159" xfId="749"/>
    <cellStyle name="Millares 159 2" xfId="750"/>
    <cellStyle name="Millares 16" xfId="751"/>
    <cellStyle name="Millares 16 2" xfId="752"/>
    <cellStyle name="Millares 16 3" xfId="753"/>
    <cellStyle name="Millares 160" xfId="754"/>
    <cellStyle name="Millares 160 2" xfId="755"/>
    <cellStyle name="Millares 161" xfId="756"/>
    <cellStyle name="Millares 161 2" xfId="757"/>
    <cellStyle name="Millares 162" xfId="758"/>
    <cellStyle name="Millares 162 2" xfId="759"/>
    <cellStyle name="Millares 163" xfId="760"/>
    <cellStyle name="Millares 163 2" xfId="761"/>
    <cellStyle name="Millares 164" xfId="762"/>
    <cellStyle name="Millares 164 2" xfId="763"/>
    <cellStyle name="Millares 165" xfId="764"/>
    <cellStyle name="Millares 165 2" xfId="765"/>
    <cellStyle name="Millares 166" xfId="766"/>
    <cellStyle name="Millares 166 2" xfId="767"/>
    <cellStyle name="Millares 167" xfId="768"/>
    <cellStyle name="Millares 167 2" xfId="769"/>
    <cellStyle name="Millares 168" xfId="770"/>
    <cellStyle name="Millares 168 2" xfId="771"/>
    <cellStyle name="Millares 169" xfId="772"/>
    <cellStyle name="Millares 169 2" xfId="773"/>
    <cellStyle name="Millares 17" xfId="774"/>
    <cellStyle name="Millares 17 2" xfId="775"/>
    <cellStyle name="Millares 17 3" xfId="776"/>
    <cellStyle name="Millares 170" xfId="777"/>
    <cellStyle name="Millares 170 2" xfId="778"/>
    <cellStyle name="Millares 171" xfId="779"/>
    <cellStyle name="Millares 171 2" xfId="780"/>
    <cellStyle name="Millares 172" xfId="781"/>
    <cellStyle name="Millares 172 2" xfId="782"/>
    <cellStyle name="Millares 173" xfId="783"/>
    <cellStyle name="Millares 173 2" xfId="784"/>
    <cellStyle name="Millares 174" xfId="785"/>
    <cellStyle name="Millares 174 2" xfId="786"/>
    <cellStyle name="Millares 175" xfId="787"/>
    <cellStyle name="Millares 175 2" xfId="788"/>
    <cellStyle name="Millares 176" xfId="789"/>
    <cellStyle name="Millares 176 2" xfId="790"/>
    <cellStyle name="Millares 177" xfId="791"/>
    <cellStyle name="Millares 177 2" xfId="792"/>
    <cellStyle name="Millares 178" xfId="793"/>
    <cellStyle name="Millares 178 2" xfId="794"/>
    <cellStyle name="Millares 179" xfId="795"/>
    <cellStyle name="Millares 179 2" xfId="796"/>
    <cellStyle name="Millares 18" xfId="797"/>
    <cellStyle name="Millares 18 2" xfId="798"/>
    <cellStyle name="Millares 18 3" xfId="799"/>
    <cellStyle name="Millares 180" xfId="800"/>
    <cellStyle name="Millares 180 2" xfId="801"/>
    <cellStyle name="Millares 181" xfId="802"/>
    <cellStyle name="Millares 181 2" xfId="803"/>
    <cellStyle name="Millares 182" xfId="804"/>
    <cellStyle name="Millares 182 2" xfId="805"/>
    <cellStyle name="Millares 183" xfId="806"/>
    <cellStyle name="Millares 183 2" xfId="807"/>
    <cellStyle name="Millares 184" xfId="808"/>
    <cellStyle name="Millares 184 2" xfId="809"/>
    <cellStyle name="Millares 185" xfId="810"/>
    <cellStyle name="Millares 185 2" xfId="811"/>
    <cellStyle name="Millares 186" xfId="812"/>
    <cellStyle name="Millares 186 2" xfId="813"/>
    <cellStyle name="Millares 187" xfId="814"/>
    <cellStyle name="Millares 187 2" xfId="815"/>
    <cellStyle name="Millares 188" xfId="816"/>
    <cellStyle name="Millares 188 2" xfId="817"/>
    <cellStyle name="Millares 189" xfId="818"/>
    <cellStyle name="Millares 189 2" xfId="819"/>
    <cellStyle name="Millares 19" xfId="820"/>
    <cellStyle name="Millares 19 2" xfId="821"/>
    <cellStyle name="Millares 19 3" xfId="822"/>
    <cellStyle name="Millares 190" xfId="823"/>
    <cellStyle name="Millares 190 2" xfId="824"/>
    <cellStyle name="Millares 191" xfId="825"/>
    <cellStyle name="Millares 191 2" xfId="826"/>
    <cellStyle name="Millares 192" xfId="827"/>
    <cellStyle name="Millares 192 2" xfId="828"/>
    <cellStyle name="Millares 193" xfId="829"/>
    <cellStyle name="Millares 193 2" xfId="830"/>
    <cellStyle name="Millares 194" xfId="831"/>
    <cellStyle name="Millares 194 2" xfId="832"/>
    <cellStyle name="Millares 195" xfId="833"/>
    <cellStyle name="Millares 195 2" xfId="834"/>
    <cellStyle name="Millares 196" xfId="835"/>
    <cellStyle name="Millares 196 2" xfId="836"/>
    <cellStyle name="Millares 197" xfId="837"/>
    <cellStyle name="Millares 197 2" xfId="838"/>
    <cellStyle name="Millares 198" xfId="839"/>
    <cellStyle name="Millares 198 2" xfId="840"/>
    <cellStyle name="Millares 199" xfId="841"/>
    <cellStyle name="Millares 199 2" xfId="842"/>
    <cellStyle name="Millares 2" xfId="843"/>
    <cellStyle name="Millares 2 10" xfId="844"/>
    <cellStyle name="Millares 2 11" xfId="845"/>
    <cellStyle name="Millares 2 12" xfId="846"/>
    <cellStyle name="Millares 2 2" xfId="847"/>
    <cellStyle name="Millares 2 2 10" xfId="848"/>
    <cellStyle name="Millares 2 2 10 2" xfId="849"/>
    <cellStyle name="Millares 2 2 11" xfId="850"/>
    <cellStyle name="Millares 2 2 12" xfId="851"/>
    <cellStyle name="Millares 2 2 13" xfId="852"/>
    <cellStyle name="Millares 2 2 14" xfId="853"/>
    <cellStyle name="Millares 2 2 2" xfId="854"/>
    <cellStyle name="Millares 2 2 2 10" xfId="855"/>
    <cellStyle name="Millares 2 2 2 11" xfId="856"/>
    <cellStyle name="Millares 2 2 2 12" xfId="857"/>
    <cellStyle name="Millares 2 2 2 2" xfId="858"/>
    <cellStyle name="Millares 2 2 2 2 2" xfId="859"/>
    <cellStyle name="Millares 2 2 2 3" xfId="860"/>
    <cellStyle name="Millares 2 2 2 4" xfId="861"/>
    <cellStyle name="Millares 2 2 2 5" xfId="862"/>
    <cellStyle name="Millares 2 2 2 6" xfId="863"/>
    <cellStyle name="Millares 2 2 2 7" xfId="864"/>
    <cellStyle name="Millares 2 2 2 8" xfId="865"/>
    <cellStyle name="Millares 2 2 2 8 2" xfId="866"/>
    <cellStyle name="Millares 2 2 2 9" xfId="867"/>
    <cellStyle name="Millares 2 2 2 9 2" xfId="868"/>
    <cellStyle name="Millares 2 2 2_destino" xfId="869"/>
    <cellStyle name="Millares 2 2 3" xfId="870"/>
    <cellStyle name="Millares 2 2 3 2" xfId="871"/>
    <cellStyle name="Millares 2 2 3 2 2" xfId="872"/>
    <cellStyle name="Millares 2 2 3 3" xfId="873"/>
    <cellStyle name="Millares 2 2 3 3 2" xfId="874"/>
    <cellStyle name="Millares 2 2 3 4" xfId="875"/>
    <cellStyle name="Millares 2 2 4" xfId="876"/>
    <cellStyle name="Millares 2 2 4 2" xfId="877"/>
    <cellStyle name="Millares 2 2 5" xfId="878"/>
    <cellStyle name="Millares 2 2 5 2" xfId="879"/>
    <cellStyle name="Millares 2 2 6" xfId="880"/>
    <cellStyle name="Millares 2 2 6 2" xfId="881"/>
    <cellStyle name="Millares 2 2 7" xfId="882"/>
    <cellStyle name="Millares 2 2 7 2" xfId="883"/>
    <cellStyle name="Millares 2 2 8" xfId="884"/>
    <cellStyle name="Millares 2 2 8 2" xfId="885"/>
    <cellStyle name="Millares 2 2 9" xfId="886"/>
    <cellStyle name="Millares 2 2 9 2" xfId="887"/>
    <cellStyle name="Millares 2 2_destino" xfId="888"/>
    <cellStyle name="Millares 2 3" xfId="889"/>
    <cellStyle name="Millares 2 3 2" xfId="890"/>
    <cellStyle name="Millares 2 3 2 2" xfId="891"/>
    <cellStyle name="Millares 2 3 3" xfId="892"/>
    <cellStyle name="Millares 2 3 4" xfId="893"/>
    <cellStyle name="Millares 2 3 4 2" xfId="894"/>
    <cellStyle name="Millares 2 3 5" xfId="895"/>
    <cellStyle name="Millares 2 3 6" xfId="896"/>
    <cellStyle name="Millares 2 3 7" xfId="897"/>
    <cellStyle name="Millares 2 3_destino" xfId="898"/>
    <cellStyle name="Millares 2 4" xfId="899"/>
    <cellStyle name="Millares 2 4 2" xfId="900"/>
    <cellStyle name="Millares 2 4 3" xfId="901"/>
    <cellStyle name="Millares 2 4 3 2" xfId="902"/>
    <cellStyle name="Millares 2 4 4" xfId="903"/>
    <cellStyle name="Millares 2 4 5" xfId="904"/>
    <cellStyle name="Millares 2 5" xfId="905"/>
    <cellStyle name="Millares 2 5 2" xfId="906"/>
    <cellStyle name="Millares 2 5 3" xfId="907"/>
    <cellStyle name="Millares 2 6" xfId="908"/>
    <cellStyle name="Millares 2 6 2" xfId="909"/>
    <cellStyle name="Millares 2 6 3" xfId="910"/>
    <cellStyle name="Millares 2 7" xfId="911"/>
    <cellStyle name="Millares 2 7 2" xfId="912"/>
    <cellStyle name="Millares 2 8" xfId="913"/>
    <cellStyle name="Millares 2 8 2" xfId="914"/>
    <cellStyle name="Millares 2 9" xfId="915"/>
    <cellStyle name="Millares 2 9 2" xfId="916"/>
    <cellStyle name="Millares 20" xfId="917"/>
    <cellStyle name="Millares 20 2" xfId="918"/>
    <cellStyle name="Millares 20 3" xfId="919"/>
    <cellStyle name="Millares 200" xfId="920"/>
    <cellStyle name="Millares 200 2" xfId="921"/>
    <cellStyle name="Millares 201" xfId="922"/>
    <cellStyle name="Millares 201 2" xfId="923"/>
    <cellStyle name="Millares 202" xfId="924"/>
    <cellStyle name="Millares 203" xfId="925"/>
    <cellStyle name="Millares 204" xfId="926"/>
    <cellStyle name="Millares 205" xfId="927"/>
    <cellStyle name="Millares 205 2" xfId="928"/>
    <cellStyle name="Millares 206" xfId="929"/>
    <cellStyle name="Millares 206 2" xfId="930"/>
    <cellStyle name="Millares 207" xfId="931"/>
    <cellStyle name="Millares 207 2" xfId="932"/>
    <cellStyle name="Millares 208" xfId="933"/>
    <cellStyle name="Millares 208 2" xfId="934"/>
    <cellStyle name="Millares 209" xfId="935"/>
    <cellStyle name="Millares 209 2" xfId="936"/>
    <cellStyle name="Millares 21" xfId="937"/>
    <cellStyle name="Millares 21 2" xfId="938"/>
    <cellStyle name="Millares 21 3" xfId="939"/>
    <cellStyle name="Millares 210" xfId="940"/>
    <cellStyle name="Millares 210 2" xfId="941"/>
    <cellStyle name="Millares 211" xfId="942"/>
    <cellStyle name="Millares 211 2" xfId="943"/>
    <cellStyle name="Millares 212" xfId="944"/>
    <cellStyle name="Millares 212 2" xfId="945"/>
    <cellStyle name="Millares 213" xfId="946"/>
    <cellStyle name="Millares 213 2" xfId="947"/>
    <cellStyle name="Millares 214" xfId="948"/>
    <cellStyle name="Millares 214 2" xfId="949"/>
    <cellStyle name="Millares 215" xfId="950"/>
    <cellStyle name="Millares 215 2" xfId="951"/>
    <cellStyle name="Millares 216" xfId="952"/>
    <cellStyle name="Millares 216 2" xfId="953"/>
    <cellStyle name="Millares 217" xfId="954"/>
    <cellStyle name="Millares 217 2" xfId="955"/>
    <cellStyle name="Millares 218" xfId="956"/>
    <cellStyle name="Millares 218 2" xfId="957"/>
    <cellStyle name="Millares 219" xfId="958"/>
    <cellStyle name="Millares 219 2" xfId="959"/>
    <cellStyle name="Millares 22" xfId="960"/>
    <cellStyle name="Millares 22 2" xfId="961"/>
    <cellStyle name="Millares 22 3" xfId="962"/>
    <cellStyle name="Millares 220" xfId="963"/>
    <cellStyle name="Millares 220 2" xfId="964"/>
    <cellStyle name="Millares 221" xfId="965"/>
    <cellStyle name="Millares 221 2" xfId="966"/>
    <cellStyle name="Millares 222" xfId="967"/>
    <cellStyle name="Millares 222 2" xfId="968"/>
    <cellStyle name="Millares 223" xfId="969"/>
    <cellStyle name="Millares 223 2" xfId="970"/>
    <cellStyle name="Millares 224" xfId="971"/>
    <cellStyle name="Millares 224 2" xfId="972"/>
    <cellStyle name="Millares 225" xfId="973"/>
    <cellStyle name="Millares 225 2" xfId="974"/>
    <cellStyle name="Millares 226" xfId="975"/>
    <cellStyle name="Millares 226 2" xfId="976"/>
    <cellStyle name="Millares 227" xfId="977"/>
    <cellStyle name="Millares 227 2" xfId="978"/>
    <cellStyle name="Millares 228" xfId="979"/>
    <cellStyle name="Millares 228 2" xfId="980"/>
    <cellStyle name="Millares 229" xfId="981"/>
    <cellStyle name="Millares 229 2" xfId="982"/>
    <cellStyle name="Millares 23" xfId="983"/>
    <cellStyle name="Millares 23 2" xfId="984"/>
    <cellStyle name="Millares 23 3" xfId="985"/>
    <cellStyle name="Millares 230" xfId="986"/>
    <cellStyle name="Millares 230 2" xfId="987"/>
    <cellStyle name="Millares 231" xfId="988"/>
    <cellStyle name="Millares 231 2" xfId="989"/>
    <cellStyle name="Millares 232" xfId="990"/>
    <cellStyle name="Millares 232 2" xfId="991"/>
    <cellStyle name="Millares 233" xfId="992"/>
    <cellStyle name="Millares 233 2" xfId="993"/>
    <cellStyle name="Millares 234" xfId="994"/>
    <cellStyle name="Millares 234 2" xfId="995"/>
    <cellStyle name="Millares 235" xfId="996"/>
    <cellStyle name="Millares 235 2" xfId="997"/>
    <cellStyle name="Millares 236" xfId="998"/>
    <cellStyle name="Millares 236 2" xfId="999"/>
    <cellStyle name="Millares 237" xfId="1000"/>
    <cellStyle name="Millares 237 2" xfId="1001"/>
    <cellStyle name="Millares 238" xfId="1002"/>
    <cellStyle name="Millares 238 2" xfId="1003"/>
    <cellStyle name="Millares 239" xfId="1004"/>
    <cellStyle name="Millares 239 2" xfId="1005"/>
    <cellStyle name="Millares 24" xfId="1006"/>
    <cellStyle name="Millares 24 2" xfId="1007"/>
    <cellStyle name="Millares 24 3" xfId="1008"/>
    <cellStyle name="Millares 240" xfId="1009"/>
    <cellStyle name="Millares 240 2" xfId="1010"/>
    <cellStyle name="Millares 241" xfId="1011"/>
    <cellStyle name="Millares 241 2" xfId="1012"/>
    <cellStyle name="Millares 242" xfId="1013"/>
    <cellStyle name="Millares 242 2" xfId="1014"/>
    <cellStyle name="Millares 243" xfId="1015"/>
    <cellStyle name="Millares 243 2" xfId="1016"/>
    <cellStyle name="Millares 244" xfId="1017"/>
    <cellStyle name="Millares 244 2" xfId="1018"/>
    <cellStyle name="Millares 245" xfId="1019"/>
    <cellStyle name="Millares 245 2" xfId="1020"/>
    <cellStyle name="Millares 246" xfId="1021"/>
    <cellStyle name="Millares 246 2" xfId="1022"/>
    <cellStyle name="Millares 247" xfId="1023"/>
    <cellStyle name="Millares 247 2" xfId="1024"/>
    <cellStyle name="Millares 248" xfId="1025"/>
    <cellStyle name="Millares 248 2" xfId="1026"/>
    <cellStyle name="Millares 249" xfId="1027"/>
    <cellStyle name="Millares 249 2" xfId="1028"/>
    <cellStyle name="Millares 25" xfId="1029"/>
    <cellStyle name="Millares 25 2" xfId="1030"/>
    <cellStyle name="Millares 25 3" xfId="1031"/>
    <cellStyle name="Millares 250" xfId="1032"/>
    <cellStyle name="Millares 250 2" xfId="1033"/>
    <cellStyle name="Millares 251" xfId="1034"/>
    <cellStyle name="Millares 251 2" xfId="1035"/>
    <cellStyle name="Millares 252" xfId="1036"/>
    <cellStyle name="Millares 252 2" xfId="1037"/>
    <cellStyle name="Millares 253" xfId="1038"/>
    <cellStyle name="Millares 254" xfId="1039"/>
    <cellStyle name="Millares 255" xfId="1040"/>
    <cellStyle name="Millares 256" xfId="1041"/>
    <cellStyle name="Millares 257" xfId="1042"/>
    <cellStyle name="Millares 258" xfId="1043"/>
    <cellStyle name="Millares 259" xfId="1044"/>
    <cellStyle name="Millares 26" xfId="1045"/>
    <cellStyle name="Millares 26 2" xfId="1046"/>
    <cellStyle name="Millares 26 3" xfId="1047"/>
    <cellStyle name="Millares 260" xfId="1048"/>
    <cellStyle name="Millares 261" xfId="1049"/>
    <cellStyle name="Millares 262" xfId="1050"/>
    <cellStyle name="Millares 263" xfId="1051"/>
    <cellStyle name="Millares 27" xfId="1052"/>
    <cellStyle name="Millares 27 2" xfId="1053"/>
    <cellStyle name="Millares 27 3" xfId="1054"/>
    <cellStyle name="Millares 28" xfId="1055"/>
    <cellStyle name="Millares 28 2" xfId="1056"/>
    <cellStyle name="Millares 28 3" xfId="1057"/>
    <cellStyle name="Millares 29" xfId="1058"/>
    <cellStyle name="Millares 29 2" xfId="1059"/>
    <cellStyle name="Millares 29 3" xfId="1060"/>
    <cellStyle name="Millares 2_imptos" xfId="1061"/>
    <cellStyle name="Millares 3" xfId="1062"/>
    <cellStyle name="Millares 3 10" xfId="1063"/>
    <cellStyle name="Millares 3 11" xfId="1064"/>
    <cellStyle name="Millares 3 12" xfId="1065"/>
    <cellStyle name="Millares 3 13" xfId="1066"/>
    <cellStyle name="Millares 3 14" xfId="1067"/>
    <cellStyle name="Millares 3 2" xfId="1068"/>
    <cellStyle name="Millares 3 2 2" xfId="1069"/>
    <cellStyle name="Millares 3 2 2 2" xfId="1070"/>
    <cellStyle name="Millares 3 2 2 3" xfId="1071"/>
    <cellStyle name="Millares 3 2 2 4" xfId="1072"/>
    <cellStyle name="Millares 3 2 3" xfId="1073"/>
    <cellStyle name="Millares 3 2 3 2" xfId="1074"/>
    <cellStyle name="Millares 3 2 4" xfId="1075"/>
    <cellStyle name="Millares 3 2 5" xfId="1076"/>
    <cellStyle name="Millares 3 2 6" xfId="1077"/>
    <cellStyle name="Millares 3 3" xfId="1078"/>
    <cellStyle name="Millares 3 3 2" xfId="1079"/>
    <cellStyle name="Millares 3 3 3" xfId="1080"/>
    <cellStyle name="Millares 3 3 4" xfId="1081"/>
    <cellStyle name="Millares 3 3 5" xfId="1082"/>
    <cellStyle name="Millares 3 3 6" xfId="1083"/>
    <cellStyle name="Millares 3 4" xfId="1084"/>
    <cellStyle name="Millares 3 4 2" xfId="1085"/>
    <cellStyle name="Millares 3 4 3" xfId="1086"/>
    <cellStyle name="Millares 3 4 4" xfId="1087"/>
    <cellStyle name="Millares 3 4 5" xfId="1088"/>
    <cellStyle name="Millares 3 5" xfId="1089"/>
    <cellStyle name="Millares 3 5 2" xfId="1090"/>
    <cellStyle name="Millares 3 5 3" xfId="1091"/>
    <cellStyle name="Millares 3 5 4" xfId="1092"/>
    <cellStyle name="Millares 3 5 5" xfId="1093"/>
    <cellStyle name="Millares 3 5 6" xfId="1094"/>
    <cellStyle name="Millares 3 5_destino" xfId="1095"/>
    <cellStyle name="Millares 3 6" xfId="1096"/>
    <cellStyle name="Millares 3 6 2" xfId="1097"/>
    <cellStyle name="Millares 3 6 3" xfId="1098"/>
    <cellStyle name="Millares 3 6 4" xfId="1099"/>
    <cellStyle name="Millares 3 7" xfId="1100"/>
    <cellStyle name="Millares 3 8" xfId="1101"/>
    <cellStyle name="Millares 3 9" xfId="1102"/>
    <cellStyle name="Millares 30" xfId="1103"/>
    <cellStyle name="Millares 30 2" xfId="1104"/>
    <cellStyle name="Millares 30 3" xfId="1105"/>
    <cellStyle name="Millares 31" xfId="1106"/>
    <cellStyle name="Millares 31 2" xfId="1107"/>
    <cellStyle name="Millares 31 3" xfId="1108"/>
    <cellStyle name="Millares 32" xfId="1109"/>
    <cellStyle name="Millares 32 2" xfId="1110"/>
    <cellStyle name="Millares 32 3" xfId="1111"/>
    <cellStyle name="Millares 33" xfId="1112"/>
    <cellStyle name="Millares 33 2" xfId="1113"/>
    <cellStyle name="Millares 33 3" xfId="1114"/>
    <cellStyle name="Millares 34" xfId="1115"/>
    <cellStyle name="Millares 34 2" xfId="1116"/>
    <cellStyle name="Millares 34 3" xfId="1117"/>
    <cellStyle name="Millares 35" xfId="1118"/>
    <cellStyle name="Millares 35 2" xfId="1119"/>
    <cellStyle name="Millares 35 3" xfId="1120"/>
    <cellStyle name="Millares 36" xfId="1121"/>
    <cellStyle name="Millares 36 2" xfId="1122"/>
    <cellStyle name="Millares 36 3" xfId="1123"/>
    <cellStyle name="Millares 37" xfId="1124"/>
    <cellStyle name="Millares 37 2" xfId="1125"/>
    <cellStyle name="Millares 37 3" xfId="1126"/>
    <cellStyle name="Millares 38" xfId="1127"/>
    <cellStyle name="Millares 38 2" xfId="1128"/>
    <cellStyle name="Millares 38 3" xfId="1129"/>
    <cellStyle name="Millares 39" xfId="1130"/>
    <cellStyle name="Millares 39 2" xfId="1131"/>
    <cellStyle name="Millares 39 3" xfId="1132"/>
    <cellStyle name="Millares 3_destino" xfId="1133"/>
    <cellStyle name="Millares 4" xfId="1134"/>
    <cellStyle name="Millares 4 10" xfId="1135"/>
    <cellStyle name="Millares 4 11" xfId="1136"/>
    <cellStyle name="Millares 4 12" xfId="1137"/>
    <cellStyle name="Millares 4 13" xfId="1138"/>
    <cellStyle name="Millares 4 2" xfId="1139"/>
    <cellStyle name="Millares 4 2 2" xfId="1140"/>
    <cellStyle name="Millares 4 2 2 2" xfId="1141"/>
    <cellStyle name="Millares 4 2 2 3" xfId="1142"/>
    <cellStyle name="Millares 4 2 2 4" xfId="1143"/>
    <cellStyle name="Millares 4 2 3" xfId="1144"/>
    <cellStyle name="Millares 4 2 4" xfId="1145"/>
    <cellStyle name="Millares 4 2 5" xfId="1146"/>
    <cellStyle name="Millares 4 2 6" xfId="1147"/>
    <cellStyle name="Millares 4 2_destino" xfId="1148"/>
    <cellStyle name="Millares 4 3" xfId="1149"/>
    <cellStyle name="Millares 4 3 2" xfId="1150"/>
    <cellStyle name="Millares 4 3 2 2" xfId="1151"/>
    <cellStyle name="Millares 4 3 2 3" xfId="1152"/>
    <cellStyle name="Millares 4 3 2 4" xfId="1153"/>
    <cellStyle name="Millares 4 3 3" xfId="1154"/>
    <cellStyle name="Millares 4 3 4" xfId="1155"/>
    <cellStyle name="Millares 4 3 5" xfId="1156"/>
    <cellStyle name="Millares 4 3 6" xfId="1157"/>
    <cellStyle name="Millares 4 4" xfId="1158"/>
    <cellStyle name="Millares 4 4 2" xfId="1159"/>
    <cellStyle name="Millares 4 4 3" xfId="1160"/>
    <cellStyle name="Millares 4 4 4" xfId="1161"/>
    <cellStyle name="Millares 4 5" xfId="1162"/>
    <cellStyle name="Millares 4 5 2" xfId="1163"/>
    <cellStyle name="Millares 4 5 3" xfId="1164"/>
    <cellStyle name="Millares 4 5 4" xfId="1165"/>
    <cellStyle name="Millares 4 6" xfId="1166"/>
    <cellStyle name="Millares 4 6 2" xfId="1167"/>
    <cellStyle name="Millares 4 7" xfId="1168"/>
    <cellStyle name="Millares 4 7 2" xfId="1169"/>
    <cellStyle name="Millares 4 8" xfId="1170"/>
    <cellStyle name="Millares 4 8 2" xfId="1171"/>
    <cellStyle name="Millares 4 9" xfId="1172"/>
    <cellStyle name="Millares 40" xfId="1173"/>
    <cellStyle name="Millares 40 2" xfId="1174"/>
    <cellStyle name="Millares 40 3" xfId="1175"/>
    <cellStyle name="Millares 41" xfId="1176"/>
    <cellStyle name="Millares 41 2" xfId="1177"/>
    <cellStyle name="Millares 41 3" xfId="1178"/>
    <cellStyle name="Millares 42" xfId="1179"/>
    <cellStyle name="Millares 42 2" xfId="1180"/>
    <cellStyle name="Millares 42 3" xfId="1181"/>
    <cellStyle name="Millares 43" xfId="1182"/>
    <cellStyle name="Millares 43 2" xfId="1183"/>
    <cellStyle name="Millares 43 3" xfId="1184"/>
    <cellStyle name="Millares 44" xfId="1185"/>
    <cellStyle name="Millares 44 2" xfId="1186"/>
    <cellStyle name="Millares 45" xfId="1187"/>
    <cellStyle name="Millares 45 2" xfId="1188"/>
    <cellStyle name="Millares 46" xfId="1189"/>
    <cellStyle name="Millares 46 2" xfId="1190"/>
    <cellStyle name="Millares 47" xfId="1191"/>
    <cellStyle name="Millares 47 2" xfId="1192"/>
    <cellStyle name="Millares 48" xfId="1193"/>
    <cellStyle name="Millares 48 2" xfId="1194"/>
    <cellStyle name="Millares 49" xfId="1195"/>
    <cellStyle name="Millares 49 2" xfId="1196"/>
    <cellStyle name="Millares 4_destino" xfId="1197"/>
    <cellStyle name="Millares 5" xfId="1198"/>
    <cellStyle name="Millares 5 10" xfId="1199"/>
    <cellStyle name="Millares 5 10 2" xfId="1200"/>
    <cellStyle name="Millares 5 11" xfId="1201"/>
    <cellStyle name="Millares 5 11 2" xfId="1202"/>
    <cellStyle name="Millares 5 12" xfId="1203"/>
    <cellStyle name="Millares 5 13" xfId="1204"/>
    <cellStyle name="Millares 5 14" xfId="1205"/>
    <cellStyle name="Millares 5 15" xfId="1206"/>
    <cellStyle name="Millares 5 16" xfId="1207"/>
    <cellStyle name="Millares 5 17" xfId="1208"/>
    <cellStyle name="Millares 5 18" xfId="1209"/>
    <cellStyle name="Millares 5 19" xfId="1210"/>
    <cellStyle name="Millares 5 2" xfId="1211"/>
    <cellStyle name="Millares 5 2 2" xfId="1212"/>
    <cellStyle name="Millares 5 2 2 2" xfId="1213"/>
    <cellStyle name="Millares 5 2 3" xfId="1214"/>
    <cellStyle name="Millares 5 2 4" xfId="1215"/>
    <cellStyle name="Millares 5 2 5" xfId="1216"/>
    <cellStyle name="Millares 5 2 6" xfId="1217"/>
    <cellStyle name="Millares 5 2 7" xfId="1218"/>
    <cellStyle name="Millares 5 2 8" xfId="1219"/>
    <cellStyle name="Millares 5 20" xfId="1220"/>
    <cellStyle name="Millares 5 21" xfId="1221"/>
    <cellStyle name="Millares 5 22" xfId="1222"/>
    <cellStyle name="Millares 5 23" xfId="1223"/>
    <cellStyle name="Millares 5 24" xfId="1224"/>
    <cellStyle name="Millares 5 25" xfId="1225"/>
    <cellStyle name="Millares 5 26" xfId="1226"/>
    <cellStyle name="Millares 5 27" xfId="1227"/>
    <cellStyle name="Millares 5 2_destino" xfId="1228"/>
    <cellStyle name="Millares 5 3" xfId="1229"/>
    <cellStyle name="Millares 5 3 2" xfId="1230"/>
    <cellStyle name="Millares 5 3 3" xfId="1231"/>
    <cellStyle name="Millares 5 4" xfId="1232"/>
    <cellStyle name="Millares 5 4 2" xfId="1233"/>
    <cellStyle name="Millares 5 5" xfId="1234"/>
    <cellStyle name="Millares 5 5 2" xfId="1235"/>
    <cellStyle name="Millares 5 6" xfId="1236"/>
    <cellStyle name="Millares 5 6 2" xfId="1237"/>
    <cellStyle name="Millares 5 7" xfId="1238"/>
    <cellStyle name="Millares 5 7 2" xfId="1239"/>
    <cellStyle name="Millares 5 8" xfId="1240"/>
    <cellStyle name="Millares 5 8 2" xfId="1241"/>
    <cellStyle name="Millares 5 9" xfId="1242"/>
    <cellStyle name="Millares 5 9 2" xfId="1243"/>
    <cellStyle name="Millares 50" xfId="1244"/>
    <cellStyle name="Millares 51" xfId="1245"/>
    <cellStyle name="Millares 51 2" xfId="1246"/>
    <cellStyle name="Millares 52" xfId="1247"/>
    <cellStyle name="Millares 52 2" xfId="1248"/>
    <cellStyle name="Millares 53" xfId="1249"/>
    <cellStyle name="Millares 53 2" xfId="1250"/>
    <cellStyle name="Millares 54" xfId="1251"/>
    <cellStyle name="Millares 54 2" xfId="1252"/>
    <cellStyle name="Millares 55" xfId="1253"/>
    <cellStyle name="Millares 55 2" xfId="1254"/>
    <cellStyle name="Millares 56" xfId="1255"/>
    <cellStyle name="Millares 56 2" xfId="1256"/>
    <cellStyle name="Millares 57" xfId="1257"/>
    <cellStyle name="Millares 57 2" xfId="1258"/>
    <cellStyle name="Millares 58" xfId="1259"/>
    <cellStyle name="Millares 58 2" xfId="1260"/>
    <cellStyle name="Millares 59" xfId="1261"/>
    <cellStyle name="Millares 59 2" xfId="1262"/>
    <cellStyle name="Millares 5_destino" xfId="1263"/>
    <cellStyle name="Millares 6" xfId="1264"/>
    <cellStyle name="Millares 6 2" xfId="1265"/>
    <cellStyle name="Millares 6 2 2" xfId="1266"/>
    <cellStyle name="Millares 6 2 3" xfId="1267"/>
    <cellStyle name="Millares 6 2 4" xfId="1268"/>
    <cellStyle name="Millares 6 2 5" xfId="1269"/>
    <cellStyle name="Millares 6 3" xfId="1270"/>
    <cellStyle name="Millares 6 3 2" xfId="1271"/>
    <cellStyle name="Millares 6 3 3" xfId="1272"/>
    <cellStyle name="Millares 6 3 4" xfId="1273"/>
    <cellStyle name="Millares 6 4" xfId="1274"/>
    <cellStyle name="Millares 6 5" xfId="1275"/>
    <cellStyle name="Millares 6 6" xfId="1276"/>
    <cellStyle name="Millares 6 7" xfId="1277"/>
    <cellStyle name="Millares 6 8" xfId="1278"/>
    <cellStyle name="Millares 60" xfId="1279"/>
    <cellStyle name="Millares 60 2" xfId="1280"/>
    <cellStyle name="Millares 61" xfId="1281"/>
    <cellStyle name="Millares 61 2" xfId="1282"/>
    <cellStyle name="Millares 62" xfId="1283"/>
    <cellStyle name="Millares 62 2" xfId="1284"/>
    <cellStyle name="Millares 63" xfId="1285"/>
    <cellStyle name="Millares 63 2" xfId="1286"/>
    <cellStyle name="Millares 64" xfId="1287"/>
    <cellStyle name="Millares 64 2" xfId="1288"/>
    <cellStyle name="Millares 65" xfId="1289"/>
    <cellStyle name="Millares 65 2" xfId="1290"/>
    <cellStyle name="Millares 66" xfId="1291"/>
    <cellStyle name="Millares 66 2" xfId="1292"/>
    <cellStyle name="Millares 67" xfId="1293"/>
    <cellStyle name="Millares 67 2" xfId="1294"/>
    <cellStyle name="Millares 68" xfId="1295"/>
    <cellStyle name="Millares 68 2" xfId="1296"/>
    <cellStyle name="Millares 69" xfId="1297"/>
    <cellStyle name="Millares 69 2" xfId="1298"/>
    <cellStyle name="Millares 6_destino" xfId="1299"/>
    <cellStyle name="Millares 7" xfId="1300"/>
    <cellStyle name="Millares 7 2" xfId="1301"/>
    <cellStyle name="Millares 7 2 2" xfId="1302"/>
    <cellStyle name="Millares 7 3" xfId="1303"/>
    <cellStyle name="Millares 7 3 2" xfId="1304"/>
    <cellStyle name="Millares 7 4" xfId="1305"/>
    <cellStyle name="Millares 7 5" xfId="1306"/>
    <cellStyle name="Millares 7 6" xfId="1307"/>
    <cellStyle name="Millares 70" xfId="1308"/>
    <cellStyle name="Millares 70 2" xfId="1309"/>
    <cellStyle name="Millares 71" xfId="1310"/>
    <cellStyle name="Millares 71 2" xfId="1311"/>
    <cellStyle name="Millares 72" xfId="1312"/>
    <cellStyle name="Millares 72 2" xfId="1313"/>
    <cellStyle name="Millares 73" xfId="1314"/>
    <cellStyle name="Millares 73 2" xfId="1315"/>
    <cellStyle name="Millares 74" xfId="1316"/>
    <cellStyle name="Millares 74 2" xfId="1317"/>
    <cellStyle name="Millares 75" xfId="1318"/>
    <cellStyle name="Millares 75 2" xfId="1319"/>
    <cellStyle name="Millares 76" xfId="1320"/>
    <cellStyle name="Millares 76 2" xfId="1321"/>
    <cellStyle name="Millares 77" xfId="1322"/>
    <cellStyle name="Millares 77 2" xfId="1323"/>
    <cellStyle name="Millares 78" xfId="1324"/>
    <cellStyle name="Millares 78 2" xfId="1325"/>
    <cellStyle name="Millares 79" xfId="1326"/>
    <cellStyle name="Millares 79 2" xfId="1327"/>
    <cellStyle name="Millares 8" xfId="1328"/>
    <cellStyle name="Millares 8 2" xfId="1329"/>
    <cellStyle name="Millares 8 2 2" xfId="1330"/>
    <cellStyle name="Millares 8 3" xfId="1331"/>
    <cellStyle name="Millares 8 3 2" xfId="1332"/>
    <cellStyle name="Millares 8 4" xfId="1333"/>
    <cellStyle name="Millares 8 5" xfId="1334"/>
    <cellStyle name="Millares 80" xfId="1335"/>
    <cellStyle name="Millares 80 2" xfId="1336"/>
    <cellStyle name="Millares 81" xfId="1337"/>
    <cellStyle name="Millares 81 2" xfId="1338"/>
    <cellStyle name="Millares 82" xfId="1339"/>
    <cellStyle name="Millares 82 2" xfId="1340"/>
    <cellStyle name="Millares 83" xfId="1341"/>
    <cellStyle name="Millares 83 2" xfId="1342"/>
    <cellStyle name="Millares 84" xfId="1343"/>
    <cellStyle name="Millares 84 2" xfId="1344"/>
    <cellStyle name="Millares 85" xfId="1345"/>
    <cellStyle name="Millares 85 2" xfId="1346"/>
    <cellStyle name="Millares 86" xfId="1347"/>
    <cellStyle name="Millares 86 2" xfId="1348"/>
    <cellStyle name="Millares 87" xfId="1349"/>
    <cellStyle name="Millares 87 2" xfId="1350"/>
    <cellStyle name="Millares 88" xfId="1351"/>
    <cellStyle name="Millares 88 2" xfId="1352"/>
    <cellStyle name="Millares 89" xfId="1353"/>
    <cellStyle name="Millares 89 2" xfId="1354"/>
    <cellStyle name="Millares 9" xfId="1355"/>
    <cellStyle name="Millares 9 2" xfId="1356"/>
    <cellStyle name="Millares 9 2 2" xfId="1357"/>
    <cellStyle name="Millares 9 2 3" xfId="1358"/>
    <cellStyle name="Millares 9 3" xfId="1359"/>
    <cellStyle name="Millares 9 3 2" xfId="1360"/>
    <cellStyle name="Millares 9 4" xfId="1361"/>
    <cellStyle name="Millares 9 5" xfId="1362"/>
    <cellStyle name="Millares 9 6" xfId="1363"/>
    <cellStyle name="Millares 90" xfId="1364"/>
    <cellStyle name="Millares 90 2" xfId="1365"/>
    <cellStyle name="Millares 91" xfId="1366"/>
    <cellStyle name="Millares 91 2" xfId="1367"/>
    <cellStyle name="Millares 92" xfId="1368"/>
    <cellStyle name="Millares 92 2" xfId="1369"/>
    <cellStyle name="Millares 93" xfId="1370"/>
    <cellStyle name="Millares 93 2" xfId="1371"/>
    <cellStyle name="Millares 94" xfId="1372"/>
    <cellStyle name="Millares 94 2" xfId="1373"/>
    <cellStyle name="Millares 95" xfId="1374"/>
    <cellStyle name="Millares 95 2" xfId="1375"/>
    <cellStyle name="Millares 96" xfId="1376"/>
    <cellStyle name="Millares 96 2" xfId="1377"/>
    <cellStyle name="Millares 97" xfId="1378"/>
    <cellStyle name="Millares 97 2" xfId="1379"/>
    <cellStyle name="Millares 98" xfId="1380"/>
    <cellStyle name="Millares 98 2" xfId="1381"/>
    <cellStyle name="Millares 99" xfId="1382"/>
    <cellStyle name="Millares 9_destino" xfId="1383"/>
    <cellStyle name="Millares [0] 5" xfId="1384"/>
    <cellStyle name="Millares [0] 5 10" xfId="1385"/>
    <cellStyle name="Millares [0] 5 11" xfId="1386"/>
    <cellStyle name="Millares [0] 5 12" xfId="1387"/>
    <cellStyle name="Millares [0] 5 13" xfId="1388"/>
    <cellStyle name="Millares [0] 5 2" xfId="1389"/>
    <cellStyle name="Millares [0] 5 2 2" xfId="1390"/>
    <cellStyle name="Millares [0] 5 2 3" xfId="1391"/>
    <cellStyle name="Millares [0] 5 2 4" xfId="1392"/>
    <cellStyle name="Millares [0] 5 2 5" xfId="1393"/>
    <cellStyle name="Millares [0] 5 2 6" xfId="1394"/>
    <cellStyle name="Millares [0] 5 2 7" xfId="1395"/>
    <cellStyle name="Millares [0] 5 3" xfId="1396"/>
    <cellStyle name="Millares [0] 5 3 2" xfId="1397"/>
    <cellStyle name="Millares [0] 5 3 3" xfId="1398"/>
    <cellStyle name="Millares [0] 5 3 4" xfId="1399"/>
    <cellStyle name="Millares [0] 5 3 5" xfId="1400"/>
    <cellStyle name="Millares [0] 5 3 6" xfId="1401"/>
    <cellStyle name="Millares [0] 5 3 7" xfId="1402"/>
    <cellStyle name="Millares [0] 5 4" xfId="1403"/>
    <cellStyle name="Millares [0] 5 4 2" xfId="1404"/>
    <cellStyle name="Millares [0] 5 4 3" xfId="1405"/>
    <cellStyle name="Millares [0] 5 4 4" xfId="1406"/>
    <cellStyle name="Millares [0] 5 4 5" xfId="1407"/>
    <cellStyle name="Millares [0] 5 4 6" xfId="1408"/>
    <cellStyle name="Millares [0] 5 4 7" xfId="1409"/>
    <cellStyle name="Millares [0] 5 5" xfId="1410"/>
    <cellStyle name="Millares [0] 5 5 2" xfId="1411"/>
    <cellStyle name="Millares [0] 5 5 3" xfId="1412"/>
    <cellStyle name="Millares [0] 5 5 4" xfId="1413"/>
    <cellStyle name="Millares [0] 5 5 5" xfId="1414"/>
    <cellStyle name="Millares [0] 5 5 6" xfId="1415"/>
    <cellStyle name="Millares [0] 5 5 7" xfId="1416"/>
    <cellStyle name="Millares [0] 5 6" xfId="1417"/>
    <cellStyle name="Millares [0] 5 6 2" xfId="1418"/>
    <cellStyle name="Millares [0] 5 6 3" xfId="1419"/>
    <cellStyle name="Millares [0] 5 6 4" xfId="1420"/>
    <cellStyle name="Millares [0] 5 6 5" xfId="1421"/>
    <cellStyle name="Millares [0] 5 6 6" xfId="1422"/>
    <cellStyle name="Millares [0] 5 6 7" xfId="1423"/>
    <cellStyle name="Millares [0] 5 7" xfId="1424"/>
    <cellStyle name="Millares [0] 5 7 2" xfId="1425"/>
    <cellStyle name="Millares [0] 5 7 3" xfId="1426"/>
    <cellStyle name="Millares [0] 5 7 4" xfId="1427"/>
    <cellStyle name="Millares [0] 5 7 5" xfId="1428"/>
    <cellStyle name="Millares [0] 5 7 6" xfId="1429"/>
    <cellStyle name="Millares [0] 5 7 7" xfId="1430"/>
    <cellStyle name="Millares [0] 5 8" xfId="1431"/>
    <cellStyle name="Millares [0] 5 9" xfId="1432"/>
    <cellStyle name="Milliers [0]_AGF International 3Q2003" xfId="1433"/>
    <cellStyle name="Milliers_AGF International 3Q2003" xfId="1434"/>
    <cellStyle name="Monetario" xfId="1435"/>
    <cellStyle name="Monétaire [0]_AGF International 3Q2003" xfId="1436"/>
    <cellStyle name="Monétaire_AGF International 3Q2003" xfId="1437"/>
    <cellStyle name="Neutral 2" xfId="1438"/>
    <cellStyle name="Neutral 2 2" xfId="1439"/>
    <cellStyle name="Neutral 2 3" xfId="1440"/>
    <cellStyle name="Neutral 2 4" xfId="1441"/>
    <cellStyle name="Neutral 2 5" xfId="1442"/>
    <cellStyle name="Neutral 3" xfId="1443"/>
    <cellStyle name="Neutral 4" xfId="1444"/>
    <cellStyle name="Neutral 5" xfId="1445"/>
    <cellStyle name="no shading" xfId="1446"/>
    <cellStyle name="No-definido" xfId="1447"/>
    <cellStyle name="Normal 10" xfId="1448"/>
    <cellStyle name="Normal 10 2" xfId="1449"/>
    <cellStyle name="Normal 10 2 2" xfId="1450"/>
    <cellStyle name="Normal 10 2 3" xfId="1451"/>
    <cellStyle name="Normal 10 3" xfId="1452"/>
    <cellStyle name="Normal 11" xfId="1453"/>
    <cellStyle name="Normal 11 10" xfId="1454"/>
    <cellStyle name="Normal 11 11" xfId="1455"/>
    <cellStyle name="Normal 11 12" xfId="1456"/>
    <cellStyle name="Normal 11 13" xfId="1457"/>
    <cellStyle name="Normal 11 14" xfId="1458"/>
    <cellStyle name="Normal 11 2" xfId="1459"/>
    <cellStyle name="Normal 11 2 2" xfId="1460"/>
    <cellStyle name="Normal 11 2 3" xfId="1461"/>
    <cellStyle name="Normal 11 2 4" xfId="1462"/>
    <cellStyle name="Normal 11 2 5" xfId="1463"/>
    <cellStyle name="Normal 11 2 6" xfId="1464"/>
    <cellStyle name="Normal 11 2 7" xfId="1465"/>
    <cellStyle name="Normal 11 2 8" xfId="1466"/>
    <cellStyle name="Normal 11 3" xfId="1467"/>
    <cellStyle name="Normal 11 3 2" xfId="1468"/>
    <cellStyle name="Normal 11 3 3" xfId="1469"/>
    <cellStyle name="Normal 11 3 4" xfId="1470"/>
    <cellStyle name="Normal 11 3 5" xfId="1471"/>
    <cellStyle name="Normal 11 3 6" xfId="1472"/>
    <cellStyle name="Normal 11 3 7" xfId="1473"/>
    <cellStyle name="Normal 11 4" xfId="1474"/>
    <cellStyle name="Normal 11 4 2" xfId="1475"/>
    <cellStyle name="Normal 11 4 3" xfId="1476"/>
    <cellStyle name="Normal 11 4 4" xfId="1477"/>
    <cellStyle name="Normal 11 4 5" xfId="1478"/>
    <cellStyle name="Normal 11 4 6" xfId="1479"/>
    <cellStyle name="Normal 11 4 7" xfId="1480"/>
    <cellStyle name="Normal 11 5" xfId="1481"/>
    <cellStyle name="Normal 11 5 2" xfId="1482"/>
    <cellStyle name="Normal 11 5 3" xfId="1483"/>
    <cellStyle name="Normal 11 5 4" xfId="1484"/>
    <cellStyle name="Normal 11 5 5" xfId="1485"/>
    <cellStyle name="Normal 11 5 6" xfId="1486"/>
    <cellStyle name="Normal 11 5 7" xfId="1487"/>
    <cellStyle name="Normal 11 6" xfId="1488"/>
    <cellStyle name="Normal 11 7" xfId="1489"/>
    <cellStyle name="Normal 11 8" xfId="1490"/>
    <cellStyle name="Normal 11 9" xfId="1491"/>
    <cellStyle name="Normal 12" xfId="1492"/>
    <cellStyle name="Normal 12 10" xfId="1493"/>
    <cellStyle name="Normal 12 11" xfId="1494"/>
    <cellStyle name="Normal 12 12" xfId="1495"/>
    <cellStyle name="Normal 12 2" xfId="1496"/>
    <cellStyle name="Normal 12 2 2" xfId="1497"/>
    <cellStyle name="Normal 12 2 2 2" xfId="1498"/>
    <cellStyle name="Normal 12 2 3" xfId="1499"/>
    <cellStyle name="Normal 12 2 3 2" xfId="1500"/>
    <cellStyle name="Normal 12 2 4" xfId="1501"/>
    <cellStyle name="Normal 12 3" xfId="1502"/>
    <cellStyle name="Normal 12 4" xfId="1503"/>
    <cellStyle name="Normal 12 4 2" xfId="1504"/>
    <cellStyle name="Normal 12 5" xfId="1505"/>
    <cellStyle name="Normal 12 5 2" xfId="1506"/>
    <cellStyle name="Normal 12 6" xfId="1507"/>
    <cellStyle name="Normal 12 7" xfId="1508"/>
    <cellStyle name="Normal 12 8" xfId="1509"/>
    <cellStyle name="Normal 12 8 2" xfId="1510"/>
    <cellStyle name="Normal 12 9" xfId="1511"/>
    <cellStyle name="Normal 13" xfId="1512"/>
    <cellStyle name="Normal 13 10" xfId="1513"/>
    <cellStyle name="Normal 13 11" xfId="1514"/>
    <cellStyle name="Normal 13 12" xfId="1515"/>
    <cellStyle name="Normal 13 13" xfId="1516"/>
    <cellStyle name="Normal 13 14" xfId="1517"/>
    <cellStyle name="Normal 13 2" xfId="1518"/>
    <cellStyle name="Normal 13 2 2" xfId="1519"/>
    <cellStyle name="Normal 13 2 3" xfId="1520"/>
    <cellStyle name="Normal 13 2 4" xfId="1521"/>
    <cellStyle name="Normal 13 2 5" xfId="1522"/>
    <cellStyle name="Normal 13 2 6" xfId="1523"/>
    <cellStyle name="Normal 13 2 7" xfId="1524"/>
    <cellStyle name="Normal 13 2 8" xfId="1525"/>
    <cellStyle name="Normal 13 3" xfId="1526"/>
    <cellStyle name="Normal 13 4" xfId="1527"/>
    <cellStyle name="Normal 13 5" xfId="1528"/>
    <cellStyle name="Normal 13 6" xfId="1529"/>
    <cellStyle name="Normal 13 7" xfId="1530"/>
    <cellStyle name="Normal 13 8" xfId="1531"/>
    <cellStyle name="Normal 13 9" xfId="1532"/>
    <cellStyle name="Normal 14" xfId="1533"/>
    <cellStyle name="Normal 14 10" xfId="1534"/>
    <cellStyle name="Normal 14 11" xfId="1535"/>
    <cellStyle name="Normal 14 12" xfId="1536"/>
    <cellStyle name="Normal 14 13" xfId="1537"/>
    <cellStyle name="Normal 14 14" xfId="1538"/>
    <cellStyle name="Normal 14 15" xfId="1539"/>
    <cellStyle name="Normal 14 2" xfId="1540"/>
    <cellStyle name="Normal 14 2 2" xfId="1541"/>
    <cellStyle name="Normal 14 3" xfId="1542"/>
    <cellStyle name="Normal 14 4" xfId="1543"/>
    <cellStyle name="Normal 14 5" xfId="1544"/>
    <cellStyle name="Normal 14 6" xfId="1545"/>
    <cellStyle name="Normal 14 7" xfId="1546"/>
    <cellStyle name="Normal 14 8" xfId="1547"/>
    <cellStyle name="Normal 14 9" xfId="1548"/>
    <cellStyle name="Normal 15" xfId="1549"/>
    <cellStyle name="Normal 15 2" xfId="1550"/>
    <cellStyle name="Normal 15 2 2" xfId="1551"/>
    <cellStyle name="Normal 15 3" xfId="1552"/>
    <cellStyle name="Normal 15 3 2" xfId="1553"/>
    <cellStyle name="Normal 15 4" xfId="1554"/>
    <cellStyle name="Normal 16" xfId="1555"/>
    <cellStyle name="Normal 16 2" xfId="1556"/>
    <cellStyle name="Normal 16 2 2" xfId="0"/>
    <cellStyle name="Normal 16 3" xfId="0"/>
    <cellStyle name="Normal 16 4" xfId="0"/>
    <cellStyle name="Normal 17" xfId="0"/>
    <cellStyle name="Normal 17 2" xfId="0"/>
    <cellStyle name="Normal 17 3" xfId="0"/>
    <cellStyle name="Normal 17 4" xfId="0"/>
    <cellStyle name="Normal 17 5" xfId="0"/>
    <cellStyle name="Normal 18" xfId="0"/>
    <cellStyle name="Normal 19" xfId="0"/>
    <cellStyle name="Normal 19 2" xfId="0"/>
    <cellStyle name="Normal 19 3" xfId="0"/>
    <cellStyle name="Normal 2" xfId="0"/>
    <cellStyle name="Normal 2 10" xfId="0"/>
    <cellStyle name="Normal 2 10 2" xfId="0"/>
    <cellStyle name="Normal 2 11" xfId="0"/>
    <cellStyle name="Normal 2 12" xfId="0"/>
    <cellStyle name="Normal 2 12 2" xfId="0"/>
    <cellStyle name="Normal 2 12 3" xfId="0"/>
    <cellStyle name="Normal 2 13" xfId="0"/>
    <cellStyle name="Normal 2 14" xfId="0"/>
    <cellStyle name="Normal 2 15" xfId="0"/>
    <cellStyle name="Normal 2 16" xfId="0"/>
    <cellStyle name="Normal 2 17" xfId="0"/>
    <cellStyle name="Normal 2 18" xfId="0"/>
    <cellStyle name="Normal 2 19" xfId="0"/>
    <cellStyle name="Normal 2 2" xfId="0"/>
    <cellStyle name="Normal 2 2 10" xfId="0"/>
    <cellStyle name="Normal 2 2 2" xfId="0"/>
    <cellStyle name="Normal 2 2 2 2" xfId="0"/>
    <cellStyle name="Normal 2 2 2 2 2" xfId="0"/>
    <cellStyle name="Normal 2 2 2 3" xfId="0"/>
    <cellStyle name="Normal 2 2 2 4" xfId="0"/>
    <cellStyle name="Normal 2 2 3" xfId="0"/>
    <cellStyle name="Normal 2 2 4" xfId="0"/>
    <cellStyle name="Normal 2 2 5" xfId="0"/>
    <cellStyle name="Normal 2 2 6" xfId="0"/>
    <cellStyle name="Normal 2 2 7" xfId="0"/>
    <cellStyle name="Normal 2 2 8" xfId="0"/>
    <cellStyle name="Normal 2 2 8 2" xfId="0"/>
    <cellStyle name="Normal 2 2 9" xfId="0"/>
    <cellStyle name="Normal 2 2 9 2" xfId="0"/>
    <cellStyle name="Normal 2 20" xfId="0"/>
    <cellStyle name="Normal 2 21" xfId="0"/>
    <cellStyle name="Normal 2 21 2" xfId="0"/>
    <cellStyle name="Normal 2 22" xfId="0"/>
    <cellStyle name="Normal 2 23" xfId="0"/>
    <cellStyle name="Normal 2 2_destino" xfId="0"/>
    <cellStyle name="Normal 2 3" xfId="0"/>
    <cellStyle name="Normal 2 3 2" xfId="0"/>
    <cellStyle name="Normal 2 3 2 2" xfId="0"/>
    <cellStyle name="Normal 2 3 2 2 2" xfId="0"/>
    <cellStyle name="Normal 2 3 3" xfId="0"/>
    <cellStyle name="Normal 2 3 3 2" xfId="0"/>
    <cellStyle name="Normal 2 3 4" xfId="0"/>
    <cellStyle name="Normal 2 3 5" xfId="0"/>
    <cellStyle name="Normal 2 3 6" xfId="0"/>
    <cellStyle name="Normal 2 3 7" xfId="0"/>
    <cellStyle name="Normal 2 4" xfId="0"/>
    <cellStyle name="Normal 2 4 2" xfId="0"/>
    <cellStyle name="Normal 2 4 2 2" xfId="0"/>
    <cellStyle name="Normal 2 4 3" xfId="0"/>
    <cellStyle name="Normal 2 5" xfId="0"/>
    <cellStyle name="Normal 2 5 2" xfId="0"/>
    <cellStyle name="Normal 2 5 2 2" xfId="0"/>
    <cellStyle name="Normal 2 5 3" xfId="0"/>
    <cellStyle name="Normal 2 6" xfId="0"/>
    <cellStyle name="Normal 2 6 2" xfId="0"/>
    <cellStyle name="Normal 2 6 2 2" xfId="0"/>
    <cellStyle name="Normal 2 6 2 3" xfId="0"/>
    <cellStyle name="Normal 2 6 3" xfId="0"/>
    <cellStyle name="Normal 2 7" xfId="0"/>
    <cellStyle name="Normal 2 7 2" xfId="0"/>
    <cellStyle name="Normal 2 7 2 2" xfId="0"/>
    <cellStyle name="Normal 2 7 3" xfId="0"/>
    <cellStyle name="Normal 2 8" xfId="0"/>
    <cellStyle name="Normal 2 8 2" xfId="0"/>
    <cellStyle name="Normal 2 8 2 2" xfId="0"/>
    <cellStyle name="Normal 2 8 3" xfId="0"/>
    <cellStyle name="Normal 2 9" xfId="0"/>
    <cellStyle name="Normal 2 9 2" xfId="0"/>
    <cellStyle name="Normal 2 9 3" xfId="0"/>
    <cellStyle name="Normal 20" xfId="0"/>
    <cellStyle name="Normal 20 2" xfId="0"/>
    <cellStyle name="Normal 21" xfId="0"/>
    <cellStyle name="Normal 21 2" xfId="0"/>
    <cellStyle name="Normal 21 2 2" xfId="0"/>
    <cellStyle name="Normal 21 3" xfId="0"/>
    <cellStyle name="Normal 22" xfId="0"/>
    <cellStyle name="Normal 22 2" xfId="0"/>
    <cellStyle name="Normal 22 3" xfId="0"/>
    <cellStyle name="Normal 23" xfId="0"/>
    <cellStyle name="Normal 23 2" xfId="0"/>
    <cellStyle name="Normal 23 3" xfId="0"/>
    <cellStyle name="Normal 24" xfId="0"/>
    <cellStyle name="Normal 24 2" xfId="0"/>
    <cellStyle name="Normal 24 3" xfId="0"/>
    <cellStyle name="Normal 25" xfId="0"/>
    <cellStyle name="Normal 25 2" xfId="0"/>
    <cellStyle name="Normal 25 3" xfId="0"/>
    <cellStyle name="Normal 25 4" xfId="0"/>
    <cellStyle name="Normal 26" xfId="0"/>
    <cellStyle name="Normal 26 2" xfId="0"/>
    <cellStyle name="Normal 26 3" xfId="0"/>
    <cellStyle name="Normal 27" xfId="0"/>
    <cellStyle name="Normal 27 2" xfId="0"/>
    <cellStyle name="Normal 28" xfId="0"/>
    <cellStyle name="Normal 28 2" xfId="0"/>
    <cellStyle name="Normal 29" xfId="0"/>
    <cellStyle name="Normal 29 2" xfId="0"/>
    <cellStyle name="Normal 2_destino" xfId="0"/>
    <cellStyle name="Normal 3" xfId="0"/>
    <cellStyle name="Normal 3 2" xfId="0"/>
    <cellStyle name="Normal 3 2 2" xfId="0"/>
    <cellStyle name="Normal 3 2 2 2" xfId="0"/>
    <cellStyle name="Normal 3 2 3" xfId="0"/>
    <cellStyle name="Normal 3 2 4" xfId="0"/>
    <cellStyle name="Normal 3 2 4 2" xfId="0"/>
    <cellStyle name="Normal 3 2 5" xfId="0"/>
    <cellStyle name="Normal 3 2 6" xfId="0"/>
    <cellStyle name="Normal 3 2 6 2" xfId="0"/>
    <cellStyle name="Normal 3 3" xfId="0"/>
    <cellStyle name="Normal 3 3 2" xfId="0"/>
    <cellStyle name="Normal 3 3 3" xfId="0"/>
    <cellStyle name="Normal 3 4" xfId="0"/>
    <cellStyle name="Normal 3 4 2" xfId="0"/>
    <cellStyle name="Normal 3 4 3" xfId="0"/>
    <cellStyle name="Normal 3 5" xfId="0"/>
    <cellStyle name="Normal 3 5 2" xfId="0"/>
    <cellStyle name="Normal 3 5 3" xfId="0"/>
    <cellStyle name="Normal 3 6" xfId="0"/>
    <cellStyle name="Normal 3 6 2" xfId="0"/>
    <cellStyle name="Normal 3 6 3" xfId="0"/>
    <cellStyle name="Normal 3 7" xfId="0"/>
    <cellStyle name="Normal 3 8" xfId="0"/>
    <cellStyle name="Normal 30" xfId="0"/>
    <cellStyle name="Normal 30 2" xfId="0"/>
    <cellStyle name="Normal 31" xfId="0"/>
    <cellStyle name="Normal 31 2" xfId="0"/>
    <cellStyle name="Normal 32" xfId="0"/>
    <cellStyle name="Normal 3_destino" xfId="0"/>
    <cellStyle name="Normal 4" xfId="0"/>
    <cellStyle name="Normal 4 10" xfId="0"/>
    <cellStyle name="Normal 4 10 2" xfId="0"/>
    <cellStyle name="Normal 4 11" xfId="0"/>
    <cellStyle name="Normal 4 11 2" xfId="0"/>
    <cellStyle name="Normal 4 12" xfId="0"/>
    <cellStyle name="Normal 4 12 2" xfId="0"/>
    <cellStyle name="Normal 4 13" xfId="0"/>
    <cellStyle name="Normal 4 14" xfId="0"/>
    <cellStyle name="Normal 4 15" xfId="0"/>
    <cellStyle name="Normal 4 2" xfId="0"/>
    <cellStyle name="Normal 4 2 2" xfId="0"/>
    <cellStyle name="Normal 4 2 2 2" xfId="0"/>
    <cellStyle name="Normal 4 2 2 2 2" xfId="0"/>
    <cellStyle name="Normal 4 2 2 2 2 2" xfId="0"/>
    <cellStyle name="Normal 4 2 2 3" xfId="0"/>
    <cellStyle name="Normal 4 2 2 3 2" xfId="0"/>
    <cellStyle name="Normal 4 2 2 4" xfId="0"/>
    <cellStyle name="Normal 4 2 2 5" xfId="0"/>
    <cellStyle name="Normal 4 2 2 6" xfId="0"/>
    <cellStyle name="Normal 4 2 3" xfId="0"/>
    <cellStyle name="Normal 4 2 3 2" xfId="0"/>
    <cellStyle name="Normal 4 2 4" xfId="0"/>
    <cellStyle name="Normal 4 2 5" xfId="0"/>
    <cellStyle name="Normal 4 2 5 2" xfId="0"/>
    <cellStyle name="Normal 4 2 5 2 2" xfId="0"/>
    <cellStyle name="Normal 4 2 6" xfId="0"/>
    <cellStyle name="Normal 4 2 7" xfId="0"/>
    <cellStyle name="Normal 4 3" xfId="0"/>
    <cellStyle name="Normal 4 3 2" xfId="0"/>
    <cellStyle name="Normal 4 3 2 2" xfId="0"/>
    <cellStyle name="Normal 4 3 3" xfId="0"/>
    <cellStyle name="Normal 4 4" xfId="0"/>
    <cellStyle name="Normal 4 4 2" xfId="0"/>
    <cellStyle name="Normal 4 4 2 2" xfId="0"/>
    <cellStyle name="Normal 4 4 2 3" xfId="0"/>
    <cellStyle name="Normal 4 4 3" xfId="0"/>
    <cellStyle name="Normal 4 4 3 2" xfId="0"/>
    <cellStyle name="Normal 4 4 4" xfId="0"/>
    <cellStyle name="Normal 4 4 5" xfId="0"/>
    <cellStyle name="Normal 4 4 6" xfId="0"/>
    <cellStyle name="Normal 4 4 7" xfId="0"/>
    <cellStyle name="Normal 4 4 8" xfId="0"/>
    <cellStyle name="Normal 4 4 9" xfId="0"/>
    <cellStyle name="Normal 4 5" xfId="0"/>
    <cellStyle name="Normal 4 5 2" xfId="0"/>
    <cellStyle name="Normal 4 5 3" xfId="0"/>
    <cellStyle name="Normal 4 5 4" xfId="0"/>
    <cellStyle name="Normal 4 5 5" xfId="0"/>
    <cellStyle name="Normal 4 5 6" xfId="0"/>
    <cellStyle name="Normal 4 5 7" xfId="0"/>
    <cellStyle name="Normal 4 5 8" xfId="0"/>
    <cellStyle name="Normal 4 6" xfId="0"/>
    <cellStyle name="Normal 4 6 2" xfId="0"/>
    <cellStyle name="Normal 4 6 3" xfId="0"/>
    <cellStyle name="Normal 4 6 4" xfId="0"/>
    <cellStyle name="Normal 4 6 5" xfId="0"/>
    <cellStyle name="Normal 4 6 6" xfId="0"/>
    <cellStyle name="Normal 4 6 7" xfId="0"/>
    <cellStyle name="Normal 4 6 8" xfId="0"/>
    <cellStyle name="Normal 4 7" xfId="0"/>
    <cellStyle name="Normal 4 7 2" xfId="0"/>
    <cellStyle name="Normal 4 7 3" xfId="0"/>
    <cellStyle name="Normal 4 7 4" xfId="0"/>
    <cellStyle name="Normal 4 7 5" xfId="0"/>
    <cellStyle name="Normal 4 7 6" xfId="0"/>
    <cellStyle name="Normal 4 7 7" xfId="0"/>
    <cellStyle name="Normal 4 7 8" xfId="0"/>
    <cellStyle name="Normal 4 8" xfId="0"/>
    <cellStyle name="Normal 4 8 2" xfId="0"/>
    <cellStyle name="Normal 4 9" xfId="0"/>
    <cellStyle name="Normal 4 9 2" xfId="0"/>
    <cellStyle name="Normal 4_imptos" xfId="0"/>
    <cellStyle name="Normal 5" xfId="0"/>
    <cellStyle name="Normal 5 2" xfId="0"/>
    <cellStyle name="Normal 5 2 2" xfId="0"/>
    <cellStyle name="Normal 5 2 2 2" xfId="0"/>
    <cellStyle name="Normal 5 2 3" xfId="0"/>
    <cellStyle name="Normal 5 2 4" xfId="0"/>
    <cellStyle name="Normal 5 3" xfId="0"/>
    <cellStyle name="Normal 5 3 2" xfId="0"/>
    <cellStyle name="Normal 5 3 3" xfId="0"/>
    <cellStyle name="Normal 5 3 4" xfId="0"/>
    <cellStyle name="Normal 5 4" xfId="0"/>
    <cellStyle name="Normal 5 5" xfId="0"/>
    <cellStyle name="Normal 5 6" xfId="0"/>
    <cellStyle name="Normal 5 7" xfId="0"/>
    <cellStyle name="Normal 5 7 2" xfId="0"/>
    <cellStyle name="Normal 5 8" xfId="0"/>
    <cellStyle name="Normal 5_CCNN2003-2010_Cap_1" xfId="0"/>
    <cellStyle name="Normal 6" xfId="0"/>
    <cellStyle name="Normal 6 10" xfId="0"/>
    <cellStyle name="Normal 6 10 2" xfId="0"/>
    <cellStyle name="Normal 6 11" xfId="0"/>
    <cellStyle name="Normal 6 12" xfId="0"/>
    <cellStyle name="Normal 6 13" xfId="0"/>
    <cellStyle name="Normal 6 14" xfId="0"/>
    <cellStyle name="Normal 6 15" xfId="0"/>
    <cellStyle name="Normal 6 2" xfId="0"/>
    <cellStyle name="Normal 6 2 2" xfId="0"/>
    <cellStyle name="Normal 6 2 2 2" xfId="0"/>
    <cellStyle name="Normal 6 2 2 3" xfId="0"/>
    <cellStyle name="Normal 6 2 3" xfId="0"/>
    <cellStyle name="Normal 6 2 3 2" xfId="0"/>
    <cellStyle name="Normal 6 2 4" xfId="0"/>
    <cellStyle name="Normal 6 2 4 2" xfId="0"/>
    <cellStyle name="Normal 6 2 5" xfId="0"/>
    <cellStyle name="Normal 6 2 6" xfId="0"/>
    <cellStyle name="Normal 6 2 7" xfId="0"/>
    <cellStyle name="Normal 6 3" xfId="0"/>
    <cellStyle name="Normal 6 3 2" xfId="0"/>
    <cellStyle name="Normal 6 3 2 2" xfId="0"/>
    <cellStyle name="Normal 6 3 2 3" xfId="0"/>
    <cellStyle name="Normal 6 3 3" xfId="0"/>
    <cellStyle name="Normal 6 3 4" xfId="0"/>
    <cellStyle name="Normal 6 3 5" xfId="0"/>
    <cellStyle name="Normal 6 3 6" xfId="0"/>
    <cellStyle name="Normal 6 3 7" xfId="0"/>
    <cellStyle name="Normal 6 4" xfId="0"/>
    <cellStyle name="Normal 6 4 2" xfId="0"/>
    <cellStyle name="Normal 6 4 2 2" xfId="0"/>
    <cellStyle name="Normal 6 4 2 3" xfId="0"/>
    <cellStyle name="Normal 6 4 3" xfId="0"/>
    <cellStyle name="Normal 6 4 3 2" xfId="0"/>
    <cellStyle name="Normal 6 4 4" xfId="0"/>
    <cellStyle name="Normal 6 4 5" xfId="0"/>
    <cellStyle name="Normal 6 4 6" xfId="0"/>
    <cellStyle name="Normal 6 4 7" xfId="0"/>
    <cellStyle name="Normal 6 5" xfId="0"/>
    <cellStyle name="Normal 6 5 2" xfId="0"/>
    <cellStyle name="Normal 6 5 3" xfId="0"/>
    <cellStyle name="Normal 6 5 4" xfId="0"/>
    <cellStyle name="Normal 6 5 5" xfId="0"/>
    <cellStyle name="Normal 6 5 6" xfId="0"/>
    <cellStyle name="Normal 6 5 7" xfId="0"/>
    <cellStyle name="Normal 6 6" xfId="0"/>
    <cellStyle name="Normal 6 6 2" xfId="0"/>
    <cellStyle name="Normal 6 6 3" xfId="0"/>
    <cellStyle name="Normal 6 6 4" xfId="0"/>
    <cellStyle name="Normal 6 6 5" xfId="0"/>
    <cellStyle name="Normal 6 6 6" xfId="0"/>
    <cellStyle name="Normal 6 6 7" xfId="0"/>
    <cellStyle name="Normal 6 7" xfId="0"/>
    <cellStyle name="Normal 6 7 10" xfId="0"/>
    <cellStyle name="Normal 6 7 2" xfId="0"/>
    <cellStyle name="Normal 6 7 3" xfId="0"/>
    <cellStyle name="Normal 6 7 4" xfId="0"/>
    <cellStyle name="Normal 6 7 5" xfId="0"/>
    <cellStyle name="Normal 6 7 6" xfId="0"/>
    <cellStyle name="Normal 6 7 7" xfId="0"/>
    <cellStyle name="Normal 6 7 8" xfId="0"/>
    <cellStyle name="Normal 6 7 9" xfId="0"/>
    <cellStyle name="Normal 6 8" xfId="0"/>
    <cellStyle name="Normal 6 8 2" xfId="0"/>
    <cellStyle name="Normal 6 8 3" xfId="0"/>
    <cellStyle name="Normal 6 8 4" xfId="0"/>
    <cellStyle name="Normal 6 9" xfId="0"/>
    <cellStyle name="Normal 6 9 2" xfId="0"/>
    <cellStyle name="Normal 6_destino" xfId="0"/>
    <cellStyle name="Normal 7" xfId="0"/>
    <cellStyle name="Normal 7 2" xfId="0"/>
    <cellStyle name="Normal 7 2 2" xfId="0"/>
    <cellStyle name="Normal 7 2 2 2" xfId="0"/>
    <cellStyle name="Normal 7 2 2 2 2" xfId="0"/>
    <cellStyle name="Normal 7 2 3" xfId="0"/>
    <cellStyle name="Normal 7 2 3 2" xfId="0"/>
    <cellStyle name="Normal 7 2 4" xfId="0"/>
    <cellStyle name="Normal 7 2 5" xfId="0"/>
    <cellStyle name="Normal 7 2_destino" xfId="0"/>
    <cellStyle name="Normal 7 3" xfId="0"/>
    <cellStyle name="Normal 7 3 2" xfId="0"/>
    <cellStyle name="Normal 7 4" xfId="0"/>
    <cellStyle name="Normal 7 5" xfId="0"/>
    <cellStyle name="Normal 8" xfId="0"/>
    <cellStyle name="Normal 8 2" xfId="0"/>
    <cellStyle name="Normal 8 2 2" xfId="0"/>
    <cellStyle name="Normal 8 2 3" xfId="0"/>
    <cellStyle name="Normal 8 3" xfId="0"/>
    <cellStyle name="Normal 8 3 2" xfId="0"/>
    <cellStyle name="Normal 8 3 3" xfId="0"/>
    <cellStyle name="Normal 8 3 4" xfId="0"/>
    <cellStyle name="Normal 8 4" xfId="0"/>
    <cellStyle name="Normal 8 5" xfId="0"/>
    <cellStyle name="Normal 8 6" xfId="0"/>
    <cellStyle name="Normal 8 7" xfId="0"/>
    <cellStyle name="Normal 8_destino" xfId="0"/>
    <cellStyle name="Normal 9" xfId="0"/>
    <cellStyle name="Normal 9 2" xfId="0"/>
    <cellStyle name="Normal 9 2 2" xfId="0"/>
    <cellStyle name="Normal 9 3" xfId="0"/>
    <cellStyle name="Normal 9 3 2" xfId="0"/>
    <cellStyle name="Normal 9 4" xfId="0"/>
    <cellStyle name="Normal 9 5" xfId="0"/>
    <cellStyle name="Normal_00_Glosa" xfId="0"/>
    <cellStyle name="Normal_consulta212 2" xfId="0"/>
    <cellStyle name="Normal_consulta212 5" xfId="0"/>
    <cellStyle name="Normal_DESEST97" xfId="0"/>
    <cellStyle name="Normal_MIP_73x73_0713" xfId="0"/>
    <cellStyle name="normální_Allianz Pojistovna" xfId="0"/>
    <cellStyle name="Notas 2" xfId="0"/>
    <cellStyle name="Notas 2 2" xfId="0"/>
    <cellStyle name="Notas 2 2 2" xfId="0"/>
    <cellStyle name="Notas 2 3" xfId="0"/>
    <cellStyle name="Notas 2 3 2" xfId="0"/>
    <cellStyle name="Notas 2 4" xfId="0"/>
    <cellStyle name="Notas 2 5" xfId="0"/>
    <cellStyle name="Notas 3" xfId="0"/>
    <cellStyle name="Notas 3 2" xfId="0"/>
    <cellStyle name="Notas 3 3" xfId="0"/>
    <cellStyle name="Notas 4" xfId="0"/>
    <cellStyle name="Notas 4 2" xfId="0"/>
    <cellStyle name="Notas 5" xfId="0"/>
    <cellStyle name="Notas 5 2" xfId="0"/>
    <cellStyle name="Note 5" xfId="0"/>
    <cellStyle name="Output" xfId="0"/>
    <cellStyle name="pablo" xfId="0"/>
    <cellStyle name="Porcentaje 2" xfId="0"/>
    <cellStyle name="Porcentaje 2 2" xfId="0"/>
    <cellStyle name="Porcentaje 2 2 2" xfId="0"/>
    <cellStyle name="Porcentaje 2 2 3" xfId="0"/>
    <cellStyle name="Porcentaje 2 3" xfId="0"/>
    <cellStyle name="Porcentaje 2 4" xfId="0"/>
    <cellStyle name="Porcentaje 3" xfId="0"/>
    <cellStyle name="Porcentaje 3 2" xfId="0"/>
    <cellStyle name="Porcentaje 3 3" xfId="0"/>
    <cellStyle name="Porcentaje 3 4" xfId="0"/>
    <cellStyle name="Porcentaje 3 5" xfId="0"/>
    <cellStyle name="Porcentaje 3 6" xfId="0"/>
    <cellStyle name="Porcentaje 4" xfId="0"/>
    <cellStyle name="Porcentaje 4 2" xfId="0"/>
    <cellStyle name="Porcentaje 5" xfId="0"/>
    <cellStyle name="Porcentaje 5 2" xfId="0"/>
    <cellStyle name="Porcentaje 5 3" xfId="0"/>
    <cellStyle name="Porcentaje 6" xfId="0"/>
    <cellStyle name="Porcentaje 6 2" xfId="0"/>
    <cellStyle name="Porcentaje 7" xfId="0"/>
    <cellStyle name="Porcentual" xfId="0"/>
    <cellStyle name="Porcentual 2" xfId="0"/>
    <cellStyle name="Porcentual 2 2" xfId="0"/>
    <cellStyle name="Porcentual 2 2 2" xfId="0"/>
    <cellStyle name="Porcentual 2 2 2 2" xfId="0"/>
    <cellStyle name="Porcentual 2 2 2 3" xfId="0"/>
    <cellStyle name="Porcentual 2 2 3" xfId="0"/>
    <cellStyle name="Porcentual 2 2 3 2" xfId="0"/>
    <cellStyle name="Porcentual 2 2 3 3" xfId="0"/>
    <cellStyle name="Porcentual 2 2 4" xfId="0"/>
    <cellStyle name="Porcentual 2 2 5" xfId="0"/>
    <cellStyle name="Porcentual 2 2 6" xfId="0"/>
    <cellStyle name="Porcentual 2 3" xfId="0"/>
    <cellStyle name="Porcentual 2 3 2" xfId="0"/>
    <cellStyle name="Porcentual 2 3 3" xfId="0"/>
    <cellStyle name="Porcentual 2 4" xfId="0"/>
    <cellStyle name="Porcentual 2 4 2" xfId="0"/>
    <cellStyle name="Porcentual 2 4 3" xfId="0"/>
    <cellStyle name="Porcentual 2 5" xfId="0"/>
    <cellStyle name="Porcentual 2 5 2" xfId="0"/>
    <cellStyle name="Porcentual 2 5 3" xfId="0"/>
    <cellStyle name="Porcentual 2 6" xfId="0"/>
    <cellStyle name="Porcentual 2 6 2" xfId="0"/>
    <cellStyle name="Porcentual 2 6 3" xfId="0"/>
    <cellStyle name="Porcentual 2 7" xfId="0"/>
    <cellStyle name="Porcentual 3" xfId="0"/>
    <cellStyle name="Porcentual 3 2" xfId="0"/>
    <cellStyle name="Porcentual 4" xfId="0"/>
    <cellStyle name="Porcentual 4 2" xfId="0"/>
    <cellStyle name="Porcentual 4 2 2" xfId="0"/>
    <cellStyle name="Porcentual 4 3" xfId="0"/>
    <cellStyle name="Porcentual 4 3 2" xfId="0"/>
    <cellStyle name="Porcentual 4 4" xfId="0"/>
    <cellStyle name="Porcentual 5" xfId="0"/>
    <cellStyle name="Salida 2" xfId="0"/>
    <cellStyle name="Salida 2 2" xfId="0"/>
    <cellStyle name="Salida 2 3" xfId="0"/>
    <cellStyle name="Salida 2 4" xfId="0"/>
    <cellStyle name="Salida 2 5" xfId="0"/>
    <cellStyle name="Salida 3" xfId="0"/>
    <cellStyle name="Salida 4" xfId="0"/>
    <cellStyle name="Salida 5" xfId="0"/>
    <cellStyle name="SAPBEXstdItem" xfId="0"/>
    <cellStyle name="SAPBEXtitle" xfId="0"/>
    <cellStyle name="standard" xfId="0"/>
    <cellStyle name="Texto de advertencia 2" xfId="0"/>
    <cellStyle name="Texto de advertencia 2 2" xfId="0"/>
    <cellStyle name="Texto de advertencia 2 3" xfId="0"/>
    <cellStyle name="Texto de advertencia 2 4" xfId="0"/>
    <cellStyle name="Texto de advertencia 2 5" xfId="0"/>
    <cellStyle name="Texto de advertencia 3" xfId="0"/>
    <cellStyle name="Texto de advertencia 4" xfId="0"/>
    <cellStyle name="Texto de advertencia 5" xfId="0"/>
    <cellStyle name="Texto explicativo 2" xfId="0"/>
    <cellStyle name="Texto explicativo 2 2" xfId="0"/>
    <cellStyle name="Texto explicativo 2 3" xfId="0"/>
    <cellStyle name="Texto explicativo 2 4" xfId="0"/>
    <cellStyle name="Texto explicativo 2 5" xfId="0"/>
    <cellStyle name="Texto explicativo 3" xfId="0"/>
    <cellStyle name="Texto explicativo 4" xfId="0"/>
    <cellStyle name="Texto explicativo 5" xfId="0"/>
    <cellStyle name="Title" xfId="0"/>
    <cellStyle name="Total 2" xfId="0"/>
    <cellStyle name="Total 2 2" xfId="0"/>
    <cellStyle name="Total 2 3" xfId="0"/>
    <cellStyle name="Total 2 4" xfId="0"/>
    <cellStyle name="Total 2 5" xfId="0"/>
    <cellStyle name="Total 3" xfId="0"/>
    <cellStyle name="Total 4" xfId="0"/>
    <cellStyle name="Total 5" xfId="0"/>
    <cellStyle name="Título 1 2" xfId="0"/>
    <cellStyle name="Título 1 2 2" xfId="0"/>
    <cellStyle name="Título 1 2 3" xfId="0"/>
    <cellStyle name="Título 1 2 4" xfId="0"/>
    <cellStyle name="Título 1 2 5" xfId="0"/>
    <cellStyle name="Título 1 3" xfId="0"/>
    <cellStyle name="Título 1 3 2" xfId="0"/>
    <cellStyle name="Título 1 4" xfId="0"/>
    <cellStyle name="Título 1 4 2" xfId="0"/>
    <cellStyle name="Título 1 5" xfId="0"/>
    <cellStyle name="Título 1 5 2" xfId="0"/>
    <cellStyle name="Título 1 6" xfId="0"/>
    <cellStyle name="Título 2 2" xfId="0"/>
    <cellStyle name="Título 2 2 2" xfId="0"/>
    <cellStyle name="Título 2 2 3" xfId="0"/>
    <cellStyle name="Título 2 2 4" xfId="0"/>
    <cellStyle name="Título 2 2 5" xfId="0"/>
    <cellStyle name="Título 2 3" xfId="0"/>
    <cellStyle name="Título 2 4" xfId="0"/>
    <cellStyle name="Título 2 5" xfId="0"/>
    <cellStyle name="Título 3 2" xfId="0"/>
    <cellStyle name="Título 3 2 2" xfId="0"/>
    <cellStyle name="Título 3 2 3" xfId="0"/>
    <cellStyle name="Título 3 2 4" xfId="0"/>
    <cellStyle name="Título 3 2 5" xfId="0"/>
    <cellStyle name="Título 3 3" xfId="0"/>
    <cellStyle name="Título 3 4" xfId="0"/>
    <cellStyle name="Título 3 5" xfId="0"/>
    <cellStyle name="Título 4" xfId="0"/>
    <cellStyle name="Título 4 2" xfId="0"/>
    <cellStyle name="Título 4 3" xfId="0"/>
    <cellStyle name="Título 4 4" xfId="0"/>
    <cellStyle name="Título 4 5" xfId="0"/>
    <cellStyle name="Título 5" xfId="0"/>
    <cellStyle name="Título 6" xfId="0"/>
    <cellStyle name="Título 7" xfId="0"/>
    <cellStyle name="Undefiniert" xfId="0"/>
    <cellStyle name="Warning Text" xfId="0"/>
    <cellStyle name="Währung [0]_Tax Losses 00-01 February 1" xfId="0"/>
    <cellStyle name="Währung_Tax Losses 00-01 February 1" xfId="0"/>
    <cellStyle name="Énfasis1 2" xfId="0"/>
    <cellStyle name="Énfasis1 2 2" xfId="0"/>
    <cellStyle name="Énfasis1 2 3" xfId="0"/>
    <cellStyle name="Énfasis1 2 4" xfId="0"/>
    <cellStyle name="Énfasis1 2 5" xfId="0"/>
    <cellStyle name="Énfasis1 3" xfId="0"/>
    <cellStyle name="Énfasis1 4" xfId="0"/>
    <cellStyle name="Énfasis1 5" xfId="0"/>
    <cellStyle name="Énfasis2 2" xfId="0"/>
    <cellStyle name="Énfasis2 2 2" xfId="0"/>
    <cellStyle name="Énfasis2 2 3" xfId="0"/>
    <cellStyle name="Énfasis2 2 4" xfId="0"/>
    <cellStyle name="Énfasis2 2 5" xfId="0"/>
    <cellStyle name="Énfasis2 3" xfId="0"/>
    <cellStyle name="Énfasis2 4" xfId="0"/>
    <cellStyle name="Énfasis2 5" xfId="0"/>
    <cellStyle name="Énfasis3 2" xfId="0"/>
    <cellStyle name="Énfasis3 2 2" xfId="0"/>
    <cellStyle name="Énfasis3 2 3" xfId="0"/>
    <cellStyle name="Énfasis3 2 4" xfId="0"/>
    <cellStyle name="Énfasis3 2 5" xfId="0"/>
    <cellStyle name="Énfasis3 3" xfId="0"/>
    <cellStyle name="Énfasis3 4" xfId="0"/>
    <cellStyle name="Énfasis3 5" xfId="0"/>
    <cellStyle name="Énfasis4 2" xfId="0"/>
    <cellStyle name="Énfasis4 2 2" xfId="0"/>
    <cellStyle name="Énfasis4 2 3" xfId="0"/>
    <cellStyle name="Énfasis4 2 4" xfId="0"/>
    <cellStyle name="Énfasis4 2 5" xfId="0"/>
    <cellStyle name="Énfasis4 3" xfId="0"/>
    <cellStyle name="Énfasis4 4" xfId="0"/>
    <cellStyle name="Énfasis4 5" xfId="0"/>
    <cellStyle name="Énfasis5 2" xfId="0"/>
    <cellStyle name="Énfasis5 2 2" xfId="0"/>
    <cellStyle name="Énfasis5 2 3" xfId="0"/>
    <cellStyle name="Énfasis5 2 4" xfId="0"/>
    <cellStyle name="Énfasis5 2 5" xfId="0"/>
    <cellStyle name="Énfasis5 3" xfId="0"/>
    <cellStyle name="Énfasis5 4" xfId="0"/>
    <cellStyle name="Énfasis5 5" xfId="0"/>
    <cellStyle name="Énfasis6 2" xfId="0"/>
    <cellStyle name="Énfasis6 2 2" xfId="0"/>
    <cellStyle name="Énfasis6 2 3" xfId="0"/>
    <cellStyle name="Énfasis6 2 4" xfId="0"/>
    <cellStyle name="Énfasis6 2 5" xfId="0"/>
    <cellStyle name="Énfasis6 3" xfId="0"/>
    <cellStyle name="Énfasis6 4" xfId="0"/>
    <cellStyle name="Énfasis6 5" xfId="0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CD5B5"/>
      <rgbColor rgb="FFFDEADA"/>
      <rgbColor rgb="FFB9CDE5"/>
      <rgbColor rgb="FF800000"/>
      <rgbColor rgb="FF008000"/>
      <rgbColor rgb="FF000080"/>
      <rgbColor rgb="FFCCC1DA"/>
      <rgbColor rgb="FF800080"/>
      <rgbColor rgb="FF1F497D"/>
      <rgbColor rgb="FFC0C0C0"/>
      <rgbColor rgb="FF808080"/>
      <rgbColor rgb="FFB2B2B2"/>
      <rgbColor rgb="FFF2DCD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D7E4BD"/>
      <rgbColor rgb="FFDCE6F2"/>
      <rgbColor rgb="FF800080"/>
      <rgbColor rgb="FF800000"/>
      <rgbColor rgb="FFEBF1DE"/>
      <rgbColor rgb="FF0000FF"/>
      <rgbColor rgb="FFB7DEE8"/>
      <rgbColor rgb="FFDBEEF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E6B9B8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E6E0EC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19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4.71"/>
    <col collapsed="false" customWidth="true" hidden="false" outlineLevel="0" max="3" min="3" style="0" width="68.29"/>
  </cols>
  <sheetData>
    <row r="3" customFormat="false" ht="15" hidden="false" customHeight="false" outlineLevel="0" collapsed="false">
      <c r="B3" s="1" t="s">
        <v>0</v>
      </c>
    </row>
    <row r="4" customFormat="false" ht="15" hidden="false" customHeight="false" outlineLevel="0" collapsed="false">
      <c r="B4" s="1" t="s">
        <v>1</v>
      </c>
      <c r="C4" s="2"/>
      <c r="D4" s="3"/>
      <c r="E4" s="3"/>
      <c r="F4" s="3"/>
    </row>
    <row r="5" customFormat="false" ht="15" hidden="false" customHeight="false" outlineLevel="0" collapsed="false">
      <c r="B5" s="4"/>
      <c r="C5" s="4"/>
      <c r="D5" s="3"/>
      <c r="E5" s="3"/>
      <c r="F5" s="3"/>
    </row>
    <row r="6" customFormat="false" ht="15" hidden="false" customHeight="false" outlineLevel="0" collapsed="false">
      <c r="B6" s="2"/>
      <c r="C6" s="2"/>
      <c r="D6" s="3"/>
      <c r="E6" s="3"/>
      <c r="F6" s="3"/>
    </row>
    <row r="7" customFormat="false" ht="15" hidden="false" customHeight="false" outlineLevel="0" collapsed="false">
      <c r="B7" s="1" t="s">
        <v>2</v>
      </c>
      <c r="C7" s="5" t="s">
        <v>3</v>
      </c>
      <c r="D7" s="3"/>
      <c r="E7" s="3"/>
      <c r="F7" s="3"/>
    </row>
    <row r="8" customFormat="false" ht="15" hidden="false" customHeight="false" outlineLevel="0" collapsed="false">
      <c r="B8" s="6"/>
      <c r="C8" s="7"/>
      <c r="D8" s="3"/>
      <c r="E8" s="3"/>
      <c r="F8" s="3"/>
    </row>
    <row r="9" customFormat="false" ht="15" hidden="false" customHeight="false" outlineLevel="0" collapsed="false">
      <c r="B9" s="8"/>
      <c r="C9" s="8"/>
      <c r="D9" s="3"/>
      <c r="E9" s="3"/>
      <c r="F9" s="3"/>
    </row>
    <row r="10" customFormat="false" ht="15" hidden="false" customHeight="false" outlineLevel="0" collapsed="false">
      <c r="B10" s="8"/>
      <c r="C10" s="8"/>
      <c r="D10" s="3"/>
      <c r="E10" s="3"/>
      <c r="F10" s="3"/>
    </row>
    <row r="11" customFormat="false" ht="15" hidden="false" customHeight="false" outlineLevel="0" collapsed="false">
      <c r="B11" s="8" t="n">
        <v>1</v>
      </c>
      <c r="C11" s="9" t="s">
        <v>4</v>
      </c>
      <c r="D11" s="3"/>
      <c r="E11" s="3"/>
      <c r="F11" s="3"/>
    </row>
    <row r="12" customFormat="false" ht="15" hidden="false" customHeight="false" outlineLevel="0" collapsed="false">
      <c r="B12" s="8" t="n">
        <v>2</v>
      </c>
      <c r="C12" s="9" t="s">
        <v>5</v>
      </c>
      <c r="D12" s="3"/>
      <c r="E12" s="3"/>
      <c r="F12" s="3"/>
    </row>
    <row r="13" customFormat="false" ht="15" hidden="false" customHeight="false" outlineLevel="0" collapsed="false">
      <c r="B13" s="8" t="n">
        <v>3</v>
      </c>
      <c r="C13" s="9" t="s">
        <v>6</v>
      </c>
      <c r="D13" s="3"/>
      <c r="E13" s="3"/>
      <c r="F13" s="3"/>
    </row>
    <row r="14" customFormat="false" ht="15.75" hidden="false" customHeight="false" outlineLevel="0" collapsed="false">
      <c r="B14" s="8"/>
      <c r="C14" s="10"/>
      <c r="D14" s="3"/>
      <c r="E14" s="3"/>
      <c r="F14" s="3"/>
    </row>
    <row r="15" customFormat="false" ht="15.75" hidden="false" customHeight="false" outlineLevel="0" collapsed="false">
      <c r="B15" s="8"/>
      <c r="C15" s="8"/>
      <c r="D15" s="3"/>
      <c r="E15" s="3"/>
      <c r="F15" s="3"/>
    </row>
    <row r="16" customFormat="false" ht="15.75" hidden="false" customHeight="false" outlineLevel="0" collapsed="false">
      <c r="B16" s="11"/>
      <c r="C16" s="11"/>
    </row>
    <row r="17" customFormat="false" ht="15.75" hidden="false" customHeight="false" outlineLevel="0" collapsed="false">
      <c r="B17" s="11"/>
      <c r="C17" s="11"/>
    </row>
    <row r="18" customFormat="false" ht="15.75" hidden="false" customHeight="false" outlineLevel="0" collapsed="false">
      <c r="B18" s="11"/>
      <c r="C18" s="11"/>
    </row>
    <row r="19" customFormat="false" ht="15.75" hidden="false" customHeight="false" outlineLevel="0" collapsed="false">
      <c r="B19" s="11"/>
      <c r="C19" s="11"/>
    </row>
  </sheetData>
  <hyperlinks>
    <hyperlink ref="C11" location="'1'!A1" display="Matriz de insumo producto doméstica a precio básico"/>
    <hyperlink ref="C12" location="'2'!A1" display="Matriz de coeficientes directos"/>
    <hyperlink ref="C13" location="'3'!A1" display="Matriz de coeficientes directos e indirectos (matriz inversa de Leontief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4:E12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ColWidth="10.2890625" defaultRowHeight="12.75" zeroHeight="false" outlineLevelRow="0" outlineLevelCol="0"/>
  <cols>
    <col collapsed="false" customWidth="true" hidden="false" outlineLevel="0" max="1" min="1" style="12" width="9.29"/>
    <col collapsed="false" customWidth="true" hidden="false" outlineLevel="0" max="2" min="2" style="12" width="4.42"/>
    <col collapsed="false" customWidth="true" hidden="false" outlineLevel="0" max="3" min="3" style="12" width="50.71"/>
    <col collapsed="false" customWidth="true" hidden="false" outlineLevel="0" max="4" min="4" style="12" width="29.42"/>
    <col collapsed="false" customWidth="false" hidden="false" outlineLevel="0" max="16384" min="5" style="12" width="10.29"/>
  </cols>
  <sheetData>
    <row r="4" customFormat="false" ht="15" hidden="false" customHeight="false" outlineLevel="0" collapsed="false">
      <c r="B4" s="13" t="s">
        <v>7</v>
      </c>
    </row>
    <row r="6" customFormat="false" ht="12.75" hidden="false" customHeight="false" outlineLevel="0" collapsed="false">
      <c r="B6" s="14"/>
      <c r="C6" s="14"/>
    </row>
    <row r="7" customFormat="false" ht="12.75" hidden="false" customHeight="false" outlineLevel="0" collapsed="false">
      <c r="C7" s="15"/>
    </row>
    <row r="8" customFormat="false" ht="12.75" hidden="false" customHeight="false" outlineLevel="0" collapsed="false">
      <c r="B8" s="16" t="s">
        <v>8</v>
      </c>
      <c r="C8" s="17"/>
    </row>
    <row r="9" customFormat="false" ht="12.75" hidden="false" customHeight="false" outlineLevel="0" collapsed="false">
      <c r="B9" s="18"/>
      <c r="C9" s="15"/>
    </row>
    <row r="10" s="21" customFormat="true" ht="12.75" hidden="false" customHeight="false" outlineLevel="0" collapsed="false">
      <c r="A10" s="15"/>
      <c r="B10" s="19" t="n">
        <v>1</v>
      </c>
      <c r="C10" s="20" t="s">
        <v>9</v>
      </c>
      <c r="D10" s="12"/>
    </row>
    <row r="11" s="21" customFormat="true" ht="12.75" hidden="false" customHeight="false" outlineLevel="0" collapsed="false">
      <c r="A11" s="15"/>
      <c r="B11" s="19" t="n">
        <v>2</v>
      </c>
      <c r="C11" s="20" t="s">
        <v>10</v>
      </c>
      <c r="D11" s="12"/>
    </row>
    <row r="12" s="15" customFormat="true" ht="12.75" hidden="false" customHeight="false" outlineLevel="0" collapsed="false">
      <c r="B12" s="19" t="n">
        <v>3</v>
      </c>
      <c r="C12" s="20" t="s">
        <v>11</v>
      </c>
      <c r="D12" s="12"/>
      <c r="E12" s="21"/>
    </row>
    <row r="13" s="15" customFormat="true" ht="12.75" hidden="false" customHeight="false" outlineLevel="0" collapsed="false">
      <c r="B13" s="19" t="n">
        <v>4</v>
      </c>
      <c r="C13" s="20" t="s">
        <v>12</v>
      </c>
      <c r="D13" s="12"/>
      <c r="E13" s="21"/>
    </row>
    <row r="14" s="15" customFormat="true" ht="12.75" hidden="false" customHeight="false" outlineLevel="0" collapsed="false">
      <c r="A14" s="12"/>
      <c r="B14" s="19" t="n">
        <v>5</v>
      </c>
      <c r="C14" s="20" t="s">
        <v>13</v>
      </c>
      <c r="D14" s="12"/>
      <c r="E14" s="21"/>
    </row>
    <row r="15" s="15" customFormat="true" ht="12.75" hidden="false" customHeight="false" outlineLevel="0" collapsed="false">
      <c r="A15" s="12"/>
      <c r="B15" s="19" t="n">
        <v>6</v>
      </c>
      <c r="C15" s="20" t="s">
        <v>14</v>
      </c>
      <c r="D15" s="12"/>
      <c r="E15" s="21"/>
    </row>
    <row r="16" s="15" customFormat="true" ht="12.75" hidden="false" customHeight="false" outlineLevel="0" collapsed="false">
      <c r="A16" s="12"/>
      <c r="B16" s="19" t="n">
        <v>7</v>
      </c>
      <c r="C16" s="20" t="s">
        <v>15</v>
      </c>
      <c r="D16" s="12"/>
      <c r="E16" s="21"/>
    </row>
    <row r="17" s="15" customFormat="true" ht="12.75" hidden="false" customHeight="false" outlineLevel="0" collapsed="false">
      <c r="A17" s="12"/>
      <c r="B17" s="19" t="n">
        <v>8</v>
      </c>
      <c r="C17" s="20" t="s">
        <v>16</v>
      </c>
      <c r="D17" s="12"/>
      <c r="E17" s="21"/>
    </row>
    <row r="18" s="15" customFormat="true" ht="12.75" hidden="false" customHeight="false" outlineLevel="0" collapsed="false">
      <c r="A18" s="12"/>
      <c r="B18" s="19" t="n">
        <v>9</v>
      </c>
      <c r="C18" s="20" t="s">
        <v>17</v>
      </c>
      <c r="D18" s="12"/>
      <c r="E18" s="21"/>
    </row>
    <row r="19" s="15" customFormat="true" ht="12.75" hidden="false" customHeight="false" outlineLevel="0" collapsed="false">
      <c r="A19" s="12"/>
      <c r="B19" s="19" t="n">
        <v>10</v>
      </c>
      <c r="C19" s="19" t="s">
        <v>18</v>
      </c>
      <c r="D19" s="12"/>
      <c r="E19" s="21"/>
    </row>
    <row r="20" s="15" customFormat="true" ht="12.75" hidden="false" customHeight="false" outlineLevel="0" collapsed="false">
      <c r="A20" s="12"/>
      <c r="B20" s="19" t="n">
        <v>11</v>
      </c>
      <c r="C20" s="20" t="s">
        <v>19</v>
      </c>
      <c r="D20" s="12"/>
      <c r="E20" s="21"/>
    </row>
    <row r="21" s="15" customFormat="true" ht="12.75" hidden="false" customHeight="false" outlineLevel="0" collapsed="false">
      <c r="A21" s="12"/>
      <c r="B21" s="19" t="n">
        <v>12</v>
      </c>
      <c r="C21" s="20" t="s">
        <v>20</v>
      </c>
      <c r="D21" s="12"/>
      <c r="E21" s="21"/>
    </row>
    <row r="22" s="15" customFormat="true" ht="12.75" hidden="false" customHeight="false" outlineLevel="0" collapsed="false">
      <c r="A22" s="12"/>
      <c r="B22" s="19"/>
      <c r="C22" s="19"/>
      <c r="D22" s="12"/>
      <c r="E22" s="21"/>
    </row>
    <row r="23" s="15" customFormat="true" ht="12.75" hidden="false" customHeight="false" outlineLevel="0" collapsed="false">
      <c r="A23" s="12"/>
      <c r="B23" s="14"/>
      <c r="C23" s="14"/>
      <c r="D23" s="12"/>
      <c r="E23" s="21"/>
    </row>
    <row r="24" s="15" customFormat="true" ht="12.75" hidden="false" customHeight="false" outlineLevel="0" collapsed="false">
      <c r="A24" s="12"/>
      <c r="B24" s="12"/>
      <c r="C24" s="12"/>
      <c r="D24" s="12"/>
      <c r="E24" s="21"/>
    </row>
    <row r="25" s="15" customFormat="true" ht="12.75" hidden="false" customHeight="false" outlineLevel="0" collapsed="false">
      <c r="A25" s="12"/>
      <c r="B25" s="12"/>
      <c r="C25" s="12"/>
      <c r="D25" s="12"/>
      <c r="E25" s="21"/>
    </row>
    <row r="26" s="15" customFormat="true" ht="12.75" hidden="false" customHeight="false" outlineLevel="0" collapsed="false">
      <c r="A26" s="12"/>
      <c r="B26" s="12"/>
      <c r="C26" s="12"/>
      <c r="D26" s="12"/>
      <c r="E26" s="21"/>
    </row>
    <row r="27" s="15" customFormat="true" ht="12.75" hidden="false" customHeight="false" outlineLevel="0" collapsed="false">
      <c r="A27" s="12"/>
      <c r="B27" s="12"/>
      <c r="C27" s="12"/>
      <c r="D27" s="12"/>
      <c r="E27" s="21"/>
    </row>
    <row r="28" s="15" customFormat="true" ht="12.75" hidden="false" customHeight="false" outlineLevel="0" collapsed="false">
      <c r="A28" s="12"/>
      <c r="B28" s="12"/>
      <c r="C28" s="12"/>
      <c r="D28" s="12"/>
      <c r="E28" s="21"/>
    </row>
    <row r="29" s="15" customFormat="true" ht="12.75" hidden="false" customHeight="false" outlineLevel="0" collapsed="false">
      <c r="A29" s="12"/>
      <c r="B29" s="12"/>
      <c r="C29" s="12"/>
      <c r="D29" s="12"/>
      <c r="E29" s="21"/>
    </row>
    <row r="30" s="15" customFormat="true" ht="12.75" hidden="false" customHeight="false" outlineLevel="0" collapsed="false">
      <c r="A30" s="12"/>
      <c r="B30" s="12"/>
      <c r="C30" s="12"/>
      <c r="D30" s="12"/>
      <c r="E30" s="21"/>
    </row>
    <row r="31" s="15" customFormat="true" ht="12.75" hidden="false" customHeight="false" outlineLevel="0" collapsed="false">
      <c r="A31" s="12"/>
      <c r="B31" s="12"/>
      <c r="C31" s="12"/>
      <c r="D31" s="12"/>
      <c r="E31" s="21"/>
    </row>
    <row r="32" s="15" customFormat="true" ht="12.75" hidden="false" customHeight="false" outlineLevel="0" collapsed="false">
      <c r="A32" s="12"/>
      <c r="B32" s="12"/>
      <c r="C32" s="12"/>
      <c r="D32" s="12"/>
      <c r="E32" s="21"/>
    </row>
    <row r="33" s="15" customFormat="true" ht="12.75" hidden="false" customHeight="false" outlineLevel="0" collapsed="false">
      <c r="A33" s="12"/>
      <c r="B33" s="12"/>
      <c r="C33" s="12"/>
      <c r="D33" s="12"/>
      <c r="E33" s="21"/>
    </row>
    <row r="34" s="15" customFormat="true" ht="12.75" hidden="false" customHeight="false" outlineLevel="0" collapsed="false">
      <c r="A34" s="12"/>
      <c r="B34" s="12"/>
      <c r="C34" s="12"/>
      <c r="D34" s="12"/>
      <c r="E34" s="21"/>
    </row>
    <row r="35" s="15" customFormat="true" ht="12.75" hidden="false" customHeight="false" outlineLevel="0" collapsed="false">
      <c r="A35" s="12"/>
      <c r="B35" s="12"/>
      <c r="C35" s="12"/>
      <c r="D35" s="12"/>
      <c r="E35" s="21"/>
    </row>
    <row r="36" s="15" customFormat="true" ht="12.75" hidden="false" customHeight="false" outlineLevel="0" collapsed="false">
      <c r="A36" s="12"/>
      <c r="B36" s="12"/>
      <c r="C36" s="12"/>
      <c r="D36" s="12"/>
      <c r="E36" s="21"/>
    </row>
    <row r="37" s="15" customFormat="true" ht="12.75" hidden="false" customHeight="false" outlineLevel="0" collapsed="false">
      <c r="A37" s="12"/>
      <c r="B37" s="12"/>
      <c r="C37" s="12"/>
      <c r="D37" s="12"/>
      <c r="E37" s="21"/>
    </row>
    <row r="38" s="15" customFormat="true" ht="12.75" hidden="false" customHeight="false" outlineLevel="0" collapsed="false">
      <c r="A38" s="12"/>
      <c r="B38" s="12"/>
      <c r="C38" s="12"/>
      <c r="D38" s="12"/>
      <c r="E38" s="21"/>
    </row>
    <row r="39" s="15" customFormat="true" ht="12.75" hidden="false" customHeight="false" outlineLevel="0" collapsed="false">
      <c r="A39" s="12"/>
      <c r="B39" s="12"/>
      <c r="C39" s="12"/>
      <c r="D39" s="12"/>
      <c r="E39" s="21"/>
    </row>
    <row r="40" s="15" customFormat="true" ht="12.75" hidden="false" customHeight="false" outlineLevel="0" collapsed="false">
      <c r="A40" s="12"/>
      <c r="B40" s="12"/>
      <c r="C40" s="12"/>
      <c r="D40" s="12"/>
      <c r="E40" s="21"/>
    </row>
    <row r="41" s="15" customFormat="true" ht="12.75" hidden="false" customHeight="false" outlineLevel="0" collapsed="false">
      <c r="A41" s="12"/>
      <c r="B41" s="12"/>
      <c r="C41" s="12"/>
      <c r="D41" s="12"/>
      <c r="E41" s="21"/>
    </row>
    <row r="42" s="15" customFormat="true" ht="12.75" hidden="false" customHeight="false" outlineLevel="0" collapsed="false">
      <c r="A42" s="12"/>
      <c r="B42" s="12"/>
      <c r="C42" s="12"/>
      <c r="D42" s="12"/>
      <c r="E42" s="21"/>
    </row>
    <row r="43" s="15" customFormat="true" ht="12.75" hidden="false" customHeight="false" outlineLevel="0" collapsed="false">
      <c r="A43" s="12"/>
      <c r="B43" s="12"/>
      <c r="C43" s="12"/>
      <c r="D43" s="12"/>
      <c r="E43" s="21"/>
    </row>
    <row r="44" s="15" customFormat="true" ht="12.75" hidden="false" customHeight="false" outlineLevel="0" collapsed="false">
      <c r="A44" s="12"/>
      <c r="B44" s="12"/>
      <c r="C44" s="12"/>
      <c r="D44" s="12"/>
      <c r="E44" s="21"/>
    </row>
    <row r="45" s="15" customFormat="true" ht="12.75" hidden="false" customHeight="false" outlineLevel="0" collapsed="false">
      <c r="A45" s="12"/>
      <c r="B45" s="12"/>
      <c r="C45" s="12"/>
      <c r="D45" s="12"/>
      <c r="E45" s="21"/>
    </row>
    <row r="46" s="15" customFormat="true" ht="12.75" hidden="false" customHeight="false" outlineLevel="0" collapsed="false">
      <c r="A46" s="12"/>
      <c r="B46" s="12"/>
      <c r="C46" s="12"/>
      <c r="D46" s="12"/>
      <c r="E46" s="21"/>
    </row>
    <row r="47" s="15" customFormat="true" ht="12.75" hidden="false" customHeight="false" outlineLevel="0" collapsed="false">
      <c r="A47" s="12"/>
      <c r="B47" s="12"/>
      <c r="C47" s="12"/>
      <c r="D47" s="12"/>
      <c r="E47" s="21"/>
    </row>
    <row r="48" s="15" customFormat="true" ht="12.75" hidden="false" customHeight="false" outlineLevel="0" collapsed="false">
      <c r="A48" s="12"/>
      <c r="B48" s="12"/>
      <c r="C48" s="12"/>
      <c r="D48" s="12"/>
      <c r="E48" s="21"/>
    </row>
    <row r="49" s="15" customFormat="true" ht="12.75" hidden="false" customHeight="false" outlineLevel="0" collapsed="false">
      <c r="A49" s="12"/>
      <c r="B49" s="12"/>
      <c r="C49" s="12"/>
      <c r="D49" s="12"/>
      <c r="E49" s="21"/>
    </row>
    <row r="50" s="15" customFormat="true" ht="12.75" hidden="false" customHeight="false" outlineLevel="0" collapsed="false">
      <c r="A50" s="12"/>
      <c r="B50" s="12"/>
      <c r="C50" s="12"/>
      <c r="D50" s="12"/>
      <c r="E50" s="21"/>
    </row>
    <row r="51" s="15" customFormat="true" ht="12.75" hidden="false" customHeight="false" outlineLevel="0" collapsed="false">
      <c r="A51" s="12"/>
      <c r="B51" s="12"/>
      <c r="C51" s="12"/>
      <c r="D51" s="12"/>
      <c r="E51" s="21"/>
    </row>
    <row r="52" s="15" customFormat="true" ht="12.75" hidden="false" customHeight="false" outlineLevel="0" collapsed="false">
      <c r="A52" s="12"/>
      <c r="B52" s="12"/>
      <c r="C52" s="12"/>
      <c r="D52" s="12"/>
      <c r="E52" s="21"/>
    </row>
    <row r="53" s="15" customFormat="true" ht="12.75" hidden="false" customHeight="false" outlineLevel="0" collapsed="false">
      <c r="A53" s="12"/>
      <c r="B53" s="12"/>
      <c r="C53" s="12"/>
      <c r="D53" s="12"/>
      <c r="E53" s="21"/>
    </row>
    <row r="54" s="15" customFormat="true" ht="12.75" hidden="false" customHeight="false" outlineLevel="0" collapsed="false">
      <c r="A54" s="12"/>
      <c r="B54" s="12"/>
      <c r="C54" s="12"/>
      <c r="D54" s="12"/>
      <c r="E54" s="21"/>
    </row>
    <row r="55" s="15" customFormat="true" ht="12.75" hidden="false" customHeight="false" outlineLevel="0" collapsed="false">
      <c r="A55" s="12"/>
      <c r="B55" s="12"/>
      <c r="C55" s="12"/>
      <c r="D55" s="12"/>
      <c r="E55" s="21"/>
    </row>
    <row r="56" s="15" customFormat="true" ht="12.75" hidden="false" customHeight="false" outlineLevel="0" collapsed="false">
      <c r="A56" s="12"/>
      <c r="B56" s="12"/>
      <c r="C56" s="12"/>
      <c r="D56" s="12"/>
      <c r="E56" s="21"/>
    </row>
    <row r="57" s="15" customFormat="true" ht="12.75" hidden="false" customHeight="false" outlineLevel="0" collapsed="false">
      <c r="A57" s="12"/>
      <c r="B57" s="12"/>
      <c r="C57" s="12"/>
      <c r="D57" s="12"/>
      <c r="E57" s="21"/>
    </row>
    <row r="58" s="15" customFormat="true" ht="12.75" hidden="false" customHeight="false" outlineLevel="0" collapsed="false">
      <c r="A58" s="12"/>
      <c r="B58" s="12"/>
      <c r="C58" s="12"/>
      <c r="D58" s="12"/>
      <c r="E58" s="21"/>
    </row>
    <row r="59" s="15" customFormat="true" ht="12.75" hidden="false" customHeight="false" outlineLevel="0" collapsed="false">
      <c r="A59" s="12"/>
      <c r="B59" s="12"/>
      <c r="C59" s="12"/>
      <c r="D59" s="12"/>
      <c r="E59" s="21"/>
    </row>
    <row r="60" s="15" customFormat="true" ht="12.75" hidden="false" customHeight="false" outlineLevel="0" collapsed="false">
      <c r="A60" s="12"/>
      <c r="B60" s="12"/>
      <c r="C60" s="12"/>
      <c r="D60" s="12"/>
      <c r="E60" s="21"/>
    </row>
    <row r="61" s="15" customFormat="true" ht="12.75" hidden="false" customHeight="false" outlineLevel="0" collapsed="false">
      <c r="A61" s="12"/>
      <c r="B61" s="12"/>
      <c r="C61" s="12"/>
      <c r="D61" s="12"/>
      <c r="E61" s="21"/>
    </row>
    <row r="62" s="15" customFormat="true" ht="12.75" hidden="false" customHeight="false" outlineLevel="0" collapsed="false">
      <c r="A62" s="12"/>
      <c r="B62" s="12"/>
      <c r="C62" s="12"/>
      <c r="D62" s="12"/>
      <c r="E62" s="21"/>
    </row>
    <row r="63" s="15" customFormat="true" ht="12.75" hidden="false" customHeight="false" outlineLevel="0" collapsed="false">
      <c r="A63" s="12"/>
      <c r="B63" s="12"/>
      <c r="C63" s="12"/>
      <c r="D63" s="12"/>
      <c r="E63" s="21"/>
    </row>
    <row r="64" s="15" customFormat="true" ht="12.75" hidden="false" customHeight="false" outlineLevel="0" collapsed="false">
      <c r="A64" s="12"/>
      <c r="B64" s="12"/>
      <c r="C64" s="12"/>
      <c r="D64" s="12"/>
      <c r="E64" s="21"/>
    </row>
    <row r="65" s="15" customFormat="true" ht="12.75" hidden="false" customHeight="false" outlineLevel="0" collapsed="false">
      <c r="A65" s="12"/>
      <c r="B65" s="12"/>
      <c r="C65" s="12"/>
      <c r="D65" s="12"/>
      <c r="E65" s="21"/>
    </row>
    <row r="66" s="15" customFormat="true" ht="12.75" hidden="false" customHeight="false" outlineLevel="0" collapsed="false">
      <c r="A66" s="12"/>
      <c r="B66" s="12"/>
      <c r="C66" s="12"/>
      <c r="D66" s="12"/>
      <c r="E66" s="21"/>
    </row>
    <row r="67" s="15" customFormat="true" ht="12.75" hidden="false" customHeight="false" outlineLevel="0" collapsed="false">
      <c r="A67" s="12"/>
      <c r="B67" s="12"/>
      <c r="C67" s="12"/>
      <c r="D67" s="12"/>
      <c r="E67" s="21"/>
    </row>
    <row r="68" s="15" customFormat="true" ht="12.75" hidden="false" customHeight="false" outlineLevel="0" collapsed="false">
      <c r="A68" s="12"/>
      <c r="B68" s="12"/>
      <c r="C68" s="12"/>
      <c r="D68" s="12"/>
      <c r="E68" s="21"/>
    </row>
    <row r="69" s="15" customFormat="true" ht="12.75" hidden="false" customHeight="false" outlineLevel="0" collapsed="false">
      <c r="A69" s="12"/>
      <c r="B69" s="12"/>
      <c r="C69" s="12"/>
      <c r="D69" s="12"/>
      <c r="E69" s="21"/>
    </row>
    <row r="70" s="15" customFormat="true" ht="12.75" hidden="false" customHeight="false" outlineLevel="0" collapsed="false">
      <c r="A70" s="12"/>
      <c r="B70" s="12"/>
      <c r="C70" s="12"/>
      <c r="D70" s="12"/>
      <c r="E70" s="21"/>
    </row>
    <row r="71" s="15" customFormat="true" ht="12.75" hidden="false" customHeight="false" outlineLevel="0" collapsed="false">
      <c r="A71" s="12"/>
      <c r="B71" s="12"/>
      <c r="C71" s="12"/>
      <c r="D71" s="12"/>
      <c r="E71" s="21"/>
    </row>
    <row r="72" s="15" customFormat="true" ht="12.75" hidden="false" customHeight="false" outlineLevel="0" collapsed="false">
      <c r="A72" s="12"/>
      <c r="B72" s="12"/>
      <c r="C72" s="12"/>
      <c r="D72" s="12"/>
      <c r="E72" s="21"/>
    </row>
    <row r="73" s="15" customFormat="true" ht="12.75" hidden="false" customHeight="false" outlineLevel="0" collapsed="false">
      <c r="A73" s="12"/>
      <c r="B73" s="12"/>
      <c r="C73" s="12"/>
      <c r="D73" s="12"/>
      <c r="E73" s="21"/>
    </row>
    <row r="74" s="15" customFormat="true" ht="12.75" hidden="false" customHeight="false" outlineLevel="0" collapsed="false">
      <c r="A74" s="12"/>
      <c r="B74" s="12"/>
      <c r="C74" s="12"/>
      <c r="D74" s="12"/>
      <c r="E74" s="21"/>
    </row>
    <row r="75" s="15" customFormat="true" ht="12.75" hidden="false" customHeight="false" outlineLevel="0" collapsed="false">
      <c r="A75" s="12"/>
      <c r="B75" s="12"/>
      <c r="C75" s="12"/>
      <c r="D75" s="12"/>
      <c r="E75" s="21"/>
    </row>
    <row r="76" s="15" customFormat="true" ht="12.75" hidden="false" customHeight="false" outlineLevel="0" collapsed="false">
      <c r="A76" s="12"/>
      <c r="B76" s="12"/>
      <c r="C76" s="12"/>
      <c r="D76" s="12"/>
      <c r="E76" s="21"/>
    </row>
    <row r="77" s="15" customFormat="true" ht="12.75" hidden="false" customHeight="false" outlineLevel="0" collapsed="false">
      <c r="A77" s="12"/>
      <c r="B77" s="12"/>
      <c r="C77" s="12"/>
      <c r="D77" s="12"/>
      <c r="E77" s="21"/>
    </row>
    <row r="78" s="15" customFormat="true" ht="12.75" hidden="false" customHeight="false" outlineLevel="0" collapsed="false">
      <c r="A78" s="12"/>
      <c r="B78" s="12"/>
      <c r="C78" s="12"/>
      <c r="D78" s="12"/>
      <c r="E78" s="21"/>
    </row>
    <row r="79" s="15" customFormat="true" ht="12.75" hidden="false" customHeight="false" outlineLevel="0" collapsed="false">
      <c r="A79" s="12"/>
      <c r="B79" s="12"/>
      <c r="C79" s="12"/>
      <c r="D79" s="12"/>
      <c r="E79" s="21"/>
    </row>
    <row r="80" s="15" customFormat="true" ht="12.75" hidden="false" customHeight="false" outlineLevel="0" collapsed="false">
      <c r="A80" s="12"/>
      <c r="B80" s="12"/>
      <c r="C80" s="12"/>
      <c r="D80" s="12"/>
      <c r="E80" s="21"/>
    </row>
    <row r="81" s="15" customFormat="true" ht="12.75" hidden="false" customHeight="false" outlineLevel="0" collapsed="false">
      <c r="A81" s="12"/>
      <c r="B81" s="12"/>
      <c r="C81" s="12"/>
      <c r="D81" s="12"/>
      <c r="E81" s="21"/>
    </row>
    <row r="82" s="15" customFormat="true" ht="12.75" hidden="false" customHeight="false" outlineLevel="0" collapsed="false">
      <c r="A82" s="12"/>
      <c r="B82" s="12"/>
      <c r="C82" s="12"/>
      <c r="D82" s="12"/>
      <c r="E82" s="21"/>
    </row>
    <row r="83" s="15" customFormat="true" ht="12.75" hidden="false" customHeight="false" outlineLevel="0" collapsed="false">
      <c r="A83" s="12"/>
      <c r="B83" s="12"/>
      <c r="C83" s="12"/>
      <c r="D83" s="12"/>
      <c r="E83" s="21"/>
    </row>
    <row r="84" s="15" customFormat="true" ht="12.75" hidden="false" customHeight="false" outlineLevel="0" collapsed="false">
      <c r="A84" s="12"/>
      <c r="B84" s="12"/>
      <c r="C84" s="12"/>
      <c r="D84" s="12"/>
      <c r="E84" s="21"/>
    </row>
    <row r="85" s="15" customFormat="true" ht="12.75" hidden="false" customHeight="false" outlineLevel="0" collapsed="false">
      <c r="A85" s="12"/>
      <c r="B85" s="12"/>
      <c r="C85" s="12"/>
      <c r="D85" s="12"/>
      <c r="E85" s="21"/>
    </row>
    <row r="86" s="15" customFormat="true" ht="12.75" hidden="false" customHeight="false" outlineLevel="0" collapsed="false">
      <c r="A86" s="12"/>
      <c r="B86" s="12"/>
      <c r="C86" s="12"/>
      <c r="D86" s="12"/>
      <c r="E86" s="21"/>
    </row>
    <row r="87" s="15" customFormat="true" ht="12.75" hidden="false" customHeight="false" outlineLevel="0" collapsed="false">
      <c r="A87" s="12"/>
      <c r="B87" s="12"/>
      <c r="C87" s="12"/>
      <c r="D87" s="12"/>
      <c r="E87" s="21"/>
    </row>
    <row r="88" s="15" customFormat="true" ht="12.75" hidden="false" customHeight="false" outlineLevel="0" collapsed="false">
      <c r="A88" s="12"/>
      <c r="B88" s="12"/>
      <c r="C88" s="12"/>
      <c r="D88" s="12"/>
      <c r="E88" s="21"/>
    </row>
    <row r="89" s="15" customFormat="true" ht="12.75" hidden="false" customHeight="false" outlineLevel="0" collapsed="false">
      <c r="A89" s="12"/>
      <c r="B89" s="12"/>
      <c r="C89" s="12"/>
      <c r="D89" s="12"/>
      <c r="E89" s="21"/>
    </row>
    <row r="90" s="15" customFormat="true" ht="12.75" hidden="false" customHeight="false" outlineLevel="0" collapsed="false">
      <c r="A90" s="12"/>
      <c r="B90" s="12"/>
      <c r="C90" s="12"/>
      <c r="D90" s="12"/>
      <c r="E90" s="21"/>
    </row>
    <row r="91" s="15" customFormat="true" ht="12.75" hidden="false" customHeight="false" outlineLevel="0" collapsed="false">
      <c r="A91" s="12"/>
      <c r="B91" s="12"/>
      <c r="C91" s="12"/>
      <c r="D91" s="12"/>
      <c r="E91" s="21"/>
    </row>
    <row r="92" s="15" customFormat="true" ht="12.75" hidden="false" customHeight="false" outlineLevel="0" collapsed="false">
      <c r="A92" s="12"/>
      <c r="B92" s="12"/>
      <c r="C92" s="12"/>
      <c r="D92" s="12"/>
      <c r="E92" s="21"/>
    </row>
    <row r="93" s="15" customFormat="true" ht="12.75" hidden="false" customHeight="false" outlineLevel="0" collapsed="false">
      <c r="A93" s="12"/>
      <c r="B93" s="12"/>
      <c r="C93" s="12"/>
      <c r="D93" s="12"/>
      <c r="E93" s="21"/>
    </row>
    <row r="94" s="15" customFormat="true" ht="12.75" hidden="false" customHeight="false" outlineLevel="0" collapsed="false">
      <c r="A94" s="12"/>
      <c r="B94" s="12"/>
      <c r="C94" s="12"/>
      <c r="D94" s="12"/>
      <c r="E94" s="21"/>
    </row>
    <row r="95" s="15" customFormat="true" ht="12.75" hidden="false" customHeight="false" outlineLevel="0" collapsed="false">
      <c r="A95" s="12"/>
      <c r="B95" s="12"/>
      <c r="C95" s="12"/>
      <c r="D95" s="12"/>
      <c r="E95" s="21"/>
    </row>
    <row r="96" s="15" customFormat="true" ht="12.75" hidden="false" customHeight="false" outlineLevel="0" collapsed="false">
      <c r="A96" s="12"/>
      <c r="B96" s="12"/>
      <c r="C96" s="12"/>
      <c r="D96" s="12"/>
      <c r="E96" s="21"/>
    </row>
    <row r="97" s="15" customFormat="true" ht="12.75" hidden="false" customHeight="false" outlineLevel="0" collapsed="false">
      <c r="A97" s="12"/>
      <c r="B97" s="12"/>
      <c r="C97" s="12"/>
      <c r="D97" s="12"/>
      <c r="E97" s="21"/>
    </row>
    <row r="98" s="15" customFormat="true" ht="12.75" hidden="false" customHeight="false" outlineLevel="0" collapsed="false">
      <c r="A98" s="12"/>
      <c r="B98" s="12"/>
      <c r="C98" s="12"/>
      <c r="D98" s="12"/>
      <c r="E98" s="21"/>
    </row>
    <row r="99" s="15" customFormat="true" ht="12.75" hidden="false" customHeight="false" outlineLevel="0" collapsed="false">
      <c r="A99" s="12"/>
      <c r="B99" s="12"/>
      <c r="C99" s="12"/>
      <c r="D99" s="12"/>
      <c r="E99" s="21"/>
    </row>
    <row r="100" s="15" customFormat="true" ht="12.75" hidden="false" customHeight="false" outlineLevel="0" collapsed="false">
      <c r="A100" s="12"/>
      <c r="B100" s="12"/>
      <c r="C100" s="12"/>
      <c r="D100" s="12"/>
      <c r="E100" s="21"/>
    </row>
    <row r="101" s="15" customFormat="true" ht="12.75" hidden="false" customHeight="false" outlineLevel="0" collapsed="false">
      <c r="A101" s="12"/>
      <c r="B101" s="12"/>
      <c r="C101" s="12"/>
      <c r="D101" s="12"/>
      <c r="E101" s="21"/>
    </row>
    <row r="102" s="15" customFormat="true" ht="12.75" hidden="false" customHeight="false" outlineLevel="0" collapsed="false">
      <c r="A102" s="12"/>
      <c r="B102" s="12"/>
      <c r="C102" s="12"/>
      <c r="D102" s="12"/>
      <c r="E102" s="21"/>
    </row>
    <row r="103" s="15" customFormat="true" ht="12.75" hidden="false" customHeight="false" outlineLevel="0" collapsed="false">
      <c r="A103" s="12"/>
      <c r="B103" s="12"/>
      <c r="C103" s="12"/>
      <c r="D103" s="12"/>
      <c r="E103" s="21"/>
    </row>
    <row r="104" s="15" customFormat="true" ht="12.75" hidden="false" customHeight="false" outlineLevel="0" collapsed="false">
      <c r="A104" s="12"/>
      <c r="B104" s="12"/>
      <c r="C104" s="12"/>
      <c r="D104" s="12"/>
      <c r="E104" s="21"/>
    </row>
    <row r="105" s="15" customFormat="true" ht="12.75" hidden="false" customHeight="false" outlineLevel="0" collapsed="false">
      <c r="A105" s="12"/>
      <c r="B105" s="12"/>
      <c r="C105" s="12"/>
      <c r="D105" s="12"/>
      <c r="E105" s="21"/>
    </row>
    <row r="106" s="15" customFormat="true" ht="12.75" hidden="false" customHeight="false" outlineLevel="0" collapsed="false">
      <c r="A106" s="12"/>
      <c r="B106" s="12"/>
      <c r="C106" s="12"/>
      <c r="D106" s="12"/>
      <c r="E106" s="21"/>
    </row>
    <row r="107" s="15" customFormat="true" ht="12.75" hidden="false" customHeight="false" outlineLevel="0" collapsed="false">
      <c r="A107" s="12"/>
      <c r="B107" s="12"/>
      <c r="C107" s="12"/>
      <c r="D107" s="12"/>
      <c r="E107" s="21"/>
    </row>
    <row r="108" s="15" customFormat="true" ht="12.75" hidden="false" customHeight="false" outlineLevel="0" collapsed="false">
      <c r="A108" s="12"/>
      <c r="B108" s="12"/>
      <c r="C108" s="12"/>
      <c r="D108" s="12"/>
      <c r="E108" s="21"/>
    </row>
    <row r="109" s="15" customFormat="true" ht="12.75" hidden="false" customHeight="false" outlineLevel="0" collapsed="false">
      <c r="A109" s="12"/>
      <c r="B109" s="12"/>
      <c r="C109" s="12"/>
      <c r="D109" s="12"/>
      <c r="E109" s="21"/>
    </row>
    <row r="110" s="15" customFormat="true" ht="12.75" hidden="false" customHeight="false" outlineLevel="0" collapsed="false">
      <c r="A110" s="12"/>
      <c r="B110" s="12"/>
      <c r="C110" s="12"/>
      <c r="D110" s="12"/>
      <c r="E110" s="21"/>
    </row>
    <row r="111" s="15" customFormat="true" ht="12.75" hidden="false" customHeight="false" outlineLevel="0" collapsed="false">
      <c r="A111" s="12"/>
      <c r="B111" s="12"/>
      <c r="C111" s="12"/>
      <c r="D111" s="12"/>
      <c r="E111" s="21"/>
    </row>
    <row r="112" s="15" customFormat="true" ht="12.75" hidden="false" customHeight="false" outlineLevel="0" collapsed="false">
      <c r="A112" s="12"/>
      <c r="B112" s="12"/>
      <c r="C112" s="12"/>
      <c r="D112" s="12"/>
      <c r="E112" s="21"/>
    </row>
    <row r="113" s="15" customFormat="true" ht="12.75" hidden="false" customHeight="false" outlineLevel="0" collapsed="false">
      <c r="A113" s="12"/>
      <c r="B113" s="12"/>
      <c r="C113" s="12"/>
      <c r="D113" s="12"/>
      <c r="E113" s="21"/>
    </row>
    <row r="114" s="15" customFormat="true" ht="12.75" hidden="false" customHeight="false" outlineLevel="0" collapsed="false">
      <c r="A114" s="12"/>
      <c r="B114" s="12"/>
      <c r="C114" s="12"/>
      <c r="D114" s="12"/>
      <c r="E114" s="21"/>
    </row>
    <row r="115" s="15" customFormat="true" ht="12.75" hidden="false" customHeight="false" outlineLevel="0" collapsed="false">
      <c r="A115" s="12"/>
      <c r="B115" s="12"/>
      <c r="C115" s="12"/>
      <c r="D115" s="12"/>
      <c r="E115" s="21"/>
    </row>
    <row r="116" s="15" customFormat="true" ht="12.75" hidden="false" customHeight="false" outlineLevel="0" collapsed="false">
      <c r="A116" s="12"/>
      <c r="B116" s="12"/>
      <c r="C116" s="12"/>
      <c r="D116" s="12"/>
      <c r="E116" s="21"/>
    </row>
    <row r="117" s="15" customFormat="true" ht="12.75" hidden="false" customHeight="false" outlineLevel="0" collapsed="false">
      <c r="A117" s="12"/>
      <c r="B117" s="12"/>
      <c r="C117" s="12"/>
      <c r="D117" s="12"/>
      <c r="E117" s="21"/>
    </row>
    <row r="118" s="15" customFormat="true" ht="12.75" hidden="false" customHeight="false" outlineLevel="0" collapsed="false">
      <c r="A118" s="12"/>
      <c r="B118" s="12"/>
      <c r="C118" s="12"/>
      <c r="D118" s="12"/>
      <c r="E118" s="21"/>
    </row>
    <row r="119" s="15" customFormat="true" ht="12.75" hidden="false" customHeight="false" outlineLevel="0" collapsed="false">
      <c r="A119" s="12"/>
      <c r="B119" s="12"/>
      <c r="C119" s="12"/>
      <c r="D119" s="12"/>
      <c r="E119" s="21"/>
    </row>
    <row r="120" s="15" customFormat="true" ht="12.75" hidden="false" customHeight="false" outlineLevel="0" collapsed="false">
      <c r="A120" s="12"/>
      <c r="B120" s="12"/>
      <c r="C120" s="12"/>
      <c r="D120" s="12"/>
      <c r="E120" s="21"/>
    </row>
  </sheetData>
  <printOptions headings="false" gridLines="false" gridLinesSet="true" horizontalCentered="true" verticalCentered="tru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Z326"/>
  <sheetViews>
    <sheetView showFormulas="false" showGridLines="false" showRowColHeaders="true" showZeros="true" rightToLeft="false" tabSelected="false" showOutlineSymbols="true" defaultGridColor="true" view="normal" topLeftCell="A7" colorId="64" zoomScale="72" zoomScaleNormal="72" zoomScalePageLayoutView="100" workbookViewId="0">
      <selection pane="topLeft" activeCell="V63" activeCellId="0" sqref="V63"/>
    </sheetView>
  </sheetViews>
  <sheetFormatPr defaultColWidth="11.42578125" defaultRowHeight="15" zeroHeight="false" outlineLevelRow="0" outlineLevelCol="0"/>
  <cols>
    <col collapsed="false" customWidth="false" hidden="false" outlineLevel="0" max="1" min="1" style="22" width="11.43"/>
    <col collapsed="false" customWidth="true" hidden="false" outlineLevel="0" max="2" min="2" style="22" width="9.29"/>
    <col collapsed="false" customWidth="true" hidden="false" outlineLevel="0" max="3" min="3" style="22" width="52.71"/>
    <col collapsed="false" customWidth="true" hidden="false" outlineLevel="0" max="15" min="4" style="22" width="15"/>
    <col collapsed="false" customWidth="true" hidden="false" outlineLevel="0" max="16" min="16" style="22" width="12.29"/>
    <col collapsed="false" customWidth="true" hidden="false" outlineLevel="0" max="25" min="17" style="22" width="11.57"/>
    <col collapsed="false" customWidth="false" hidden="false" outlineLevel="0" max="16384" min="26" style="22" width="11.43"/>
  </cols>
  <sheetData>
    <row r="1" s="23" customFormat="true" ht="15" hidden="false" customHeight="false" outlineLevel="0" collapsed="false"/>
    <row r="2" s="23" customFormat="true" ht="15" hidden="false" customHeight="false" outlineLevel="0" collapsed="false">
      <c r="C2" s="24" t="s">
        <v>21</v>
      </c>
    </row>
    <row r="3" s="23" customFormat="true" ht="15" hidden="false" customHeight="false" outlineLevel="0" collapsed="false">
      <c r="C3" s="23" t="s">
        <v>22</v>
      </c>
    </row>
    <row r="4" s="23" customFormat="true" ht="15" hidden="false" customHeight="false" outlineLevel="0" collapsed="false">
      <c r="C4" s="23" t="s">
        <v>23</v>
      </c>
    </row>
    <row r="5" s="23" customFormat="true" ht="15" hidden="false" customHeight="false" outlineLevel="0" collapsed="false">
      <c r="C5" s="25" t="s">
        <v>24</v>
      </c>
    </row>
    <row r="6" customFormat="false" ht="12.75" hidden="false" customHeight="true" outlineLevel="0" collapsed="false">
      <c r="C6" s="26"/>
    </row>
    <row r="7" customFormat="false" ht="15" hidden="false" customHeight="true" outlineLevel="0" collapsed="false">
      <c r="B7" s="23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customFormat="false" ht="51.75" hidden="false" customHeight="true" outlineLevel="0" collapsed="false">
      <c r="B8" s="23"/>
      <c r="C8" s="29" t="s">
        <v>25</v>
      </c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23"/>
      <c r="Q8" s="32" t="s">
        <v>26</v>
      </c>
      <c r="R8" s="32" t="s">
        <v>27</v>
      </c>
      <c r="S8" s="32" t="s">
        <v>28</v>
      </c>
      <c r="T8" s="32" t="s">
        <v>29</v>
      </c>
      <c r="U8" s="32" t="s">
        <v>30</v>
      </c>
      <c r="V8" s="32" t="s">
        <v>31</v>
      </c>
      <c r="W8" s="33" t="s">
        <v>32</v>
      </c>
      <c r="X8" s="33" t="s">
        <v>33</v>
      </c>
      <c r="Y8" s="32" t="s">
        <v>34</v>
      </c>
      <c r="Z8" s="32" t="s">
        <v>35</v>
      </c>
    </row>
    <row r="9" customFormat="false" ht="12.75" hidden="false" customHeight="true" outlineLevel="0" collapsed="false">
      <c r="B9" s="23"/>
      <c r="C9" s="23"/>
      <c r="D9" s="23" t="n">
        <v>1</v>
      </c>
      <c r="E9" s="23" t="n">
        <v>2</v>
      </c>
      <c r="F9" s="23" t="n">
        <v>3</v>
      </c>
      <c r="G9" s="23" t="n">
        <v>4</v>
      </c>
      <c r="H9" s="23" t="n">
        <v>5</v>
      </c>
      <c r="I9" s="23" t="n">
        <v>6</v>
      </c>
      <c r="J9" s="23" t="n">
        <v>7</v>
      </c>
      <c r="K9" s="23" t="n">
        <v>8</v>
      </c>
      <c r="L9" s="23" t="n">
        <v>9</v>
      </c>
      <c r="M9" s="23" t="n">
        <v>10</v>
      </c>
      <c r="N9" s="23" t="n">
        <v>11</v>
      </c>
      <c r="O9" s="23" t="n">
        <v>12</v>
      </c>
      <c r="P9" s="29" t="s">
        <v>36</v>
      </c>
      <c r="Q9" s="32"/>
      <c r="R9" s="32"/>
      <c r="S9" s="32"/>
      <c r="T9" s="32"/>
      <c r="U9" s="32"/>
      <c r="V9" s="32"/>
      <c r="W9" s="33"/>
    </row>
    <row r="10" customFormat="false" ht="15" hidden="false" customHeight="false" outlineLevel="0" collapsed="false">
      <c r="B10" s="2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35"/>
      <c r="R10" s="35"/>
      <c r="S10" s="35"/>
      <c r="T10" s="35"/>
      <c r="U10" s="35"/>
      <c r="V10" s="35"/>
      <c r="W10" s="35"/>
      <c r="Y10" s="36" t="n">
        <f aca="false">E33</f>
        <v>3769.33738819623</v>
      </c>
    </row>
    <row r="11" customFormat="false" ht="15" hidden="false" customHeight="false" outlineLevel="0" collapsed="false">
      <c r="B11" s="23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29"/>
      <c r="Q11" s="29"/>
      <c r="R11" s="29"/>
      <c r="S11" s="29"/>
      <c r="T11" s="29"/>
      <c r="U11" s="29"/>
      <c r="V11" s="29"/>
      <c r="W11" s="29"/>
    </row>
    <row r="12" customFormat="false" ht="15" hidden="false" customHeight="false" outlineLevel="0" collapsed="false">
      <c r="B12" s="22" t="n">
        <v>1</v>
      </c>
      <c r="C12" s="38" t="s">
        <v>9</v>
      </c>
      <c r="D12" s="39" t="n">
        <v>4115.25324179359</v>
      </c>
      <c r="E12" s="39" t="n">
        <v>0.642237066505618</v>
      </c>
      <c r="F12" s="39" t="n">
        <v>11866.0386422455</v>
      </c>
      <c r="G12" s="39" t="n">
        <v>41.408529901637</v>
      </c>
      <c r="H12" s="39" t="n">
        <v>13.5405232117293</v>
      </c>
      <c r="I12" s="39" t="n">
        <v>323.509731222791</v>
      </c>
      <c r="J12" s="39" t="n">
        <v>3.71898000277508</v>
      </c>
      <c r="K12" s="39" t="n">
        <v>1.17386995742935</v>
      </c>
      <c r="L12" s="39" t="n">
        <v>0.0466205608229188</v>
      </c>
      <c r="M12" s="39" t="n">
        <v>6.09214123377511</v>
      </c>
      <c r="N12" s="39" t="n">
        <v>59.3511527221152</v>
      </c>
      <c r="O12" s="39" t="n">
        <v>62.7130221858458</v>
      </c>
      <c r="P12" s="40" t="n">
        <v>16493.4886921045</v>
      </c>
      <c r="Q12" s="41" t="n">
        <v>2783.67591490783</v>
      </c>
      <c r="R12" s="41" t="n">
        <v>0</v>
      </c>
      <c r="S12" s="41" t="n">
        <v>0.0266875104684202</v>
      </c>
      <c r="T12" s="41" t="n">
        <v>790.686870438529</v>
      </c>
      <c r="U12" s="41" t="n">
        <v>-133.357919710444</v>
      </c>
      <c r="V12" s="41" t="n">
        <v>3460.47461107131</v>
      </c>
      <c r="W12" s="40" t="n">
        <v>23394.9948563222</v>
      </c>
      <c r="X12" s="42" t="n">
        <f aca="false">Q12/Q$25</f>
        <v>0.0233542523102156</v>
      </c>
      <c r="Y12" s="43" t="n">
        <f aca="false">$Y$10*X12</f>
        <v>88.0300564062639</v>
      </c>
      <c r="Z12" s="22" t="n">
        <f aca="false" t="array" ref="Z12:Z23">MMULT(LCHL,Y12:Y23)</f>
        <v>292.593032552695</v>
      </c>
    </row>
    <row r="13" customFormat="false" ht="15" hidden="false" customHeight="false" outlineLevel="0" collapsed="false">
      <c r="B13" s="22" t="n">
        <v>2</v>
      </c>
      <c r="C13" s="38" t="s">
        <v>10</v>
      </c>
      <c r="D13" s="39" t="n">
        <v>17.2843745795523</v>
      </c>
      <c r="E13" s="39" t="n">
        <v>5176.84884018085</v>
      </c>
      <c r="F13" s="39" t="n">
        <v>3249.08354892378</v>
      </c>
      <c r="G13" s="39" t="n">
        <v>69.390608604192</v>
      </c>
      <c r="H13" s="39" t="n">
        <v>194.009306839316</v>
      </c>
      <c r="I13" s="39" t="n">
        <v>47.0121987359134</v>
      </c>
      <c r="J13" s="39" t="n">
        <v>26.8343541044374</v>
      </c>
      <c r="K13" s="39" t="n">
        <v>26.6345410797226</v>
      </c>
      <c r="L13" s="39" t="n">
        <v>5.98740640658283</v>
      </c>
      <c r="M13" s="39" t="n">
        <v>48.3275161813884</v>
      </c>
      <c r="N13" s="39" t="n">
        <v>28.7251649151305</v>
      </c>
      <c r="O13" s="39" t="n">
        <v>9.61881187454585</v>
      </c>
      <c r="P13" s="40" t="n">
        <v>8899.75667242541</v>
      </c>
      <c r="Q13" s="41" t="n">
        <v>46.3195527712282</v>
      </c>
      <c r="R13" s="41" t="n">
        <v>0</v>
      </c>
      <c r="S13" s="41" t="n">
        <v>2.72281232119271</v>
      </c>
      <c r="T13" s="41" t="n">
        <v>704.966505909981</v>
      </c>
      <c r="U13" s="41" t="n">
        <v>-315.191664454614</v>
      </c>
      <c r="V13" s="41" t="n">
        <v>50201.3149842539</v>
      </c>
      <c r="W13" s="40" t="n">
        <v>59539.8888632271</v>
      </c>
      <c r="X13" s="42" t="n">
        <f aca="false">Q13/Q$25</f>
        <v>0.000388607925413411</v>
      </c>
      <c r="Y13" s="43" t="n">
        <f aca="false">$Y$10*X13</f>
        <v>1.46479438261014</v>
      </c>
      <c r="Z13" s="22" t="n">
        <v>50.4049969041372</v>
      </c>
    </row>
    <row r="14" customFormat="false" ht="15" hidden="false" customHeight="false" outlineLevel="0" collapsed="false">
      <c r="B14" s="22" t="n">
        <v>3</v>
      </c>
      <c r="C14" s="38" t="s">
        <v>11</v>
      </c>
      <c r="D14" s="39" t="n">
        <v>4649.32959436954</v>
      </c>
      <c r="E14" s="39" t="n">
        <v>3599.66673294051</v>
      </c>
      <c r="F14" s="39" t="n">
        <v>12335.8393584939</v>
      </c>
      <c r="G14" s="39" t="n">
        <v>629.308291008693</v>
      </c>
      <c r="H14" s="39" t="n">
        <v>6599.0788607577</v>
      </c>
      <c r="I14" s="39" t="n">
        <v>4798.43635346315</v>
      </c>
      <c r="J14" s="39" t="n">
        <v>2849.60153640586</v>
      </c>
      <c r="K14" s="39" t="n">
        <v>175.114884241901</v>
      </c>
      <c r="L14" s="39" t="n">
        <v>62.1213837744443</v>
      </c>
      <c r="M14" s="39" t="n">
        <v>724.342155051058</v>
      </c>
      <c r="N14" s="39" t="n">
        <v>2143.25184536463</v>
      </c>
      <c r="O14" s="39" t="n">
        <v>363.03962712611</v>
      </c>
      <c r="P14" s="40" t="n">
        <v>38929.1306229975</v>
      </c>
      <c r="Q14" s="41" t="n">
        <v>22272.4960828564</v>
      </c>
      <c r="R14" s="41" t="n">
        <v>0</v>
      </c>
      <c r="S14" s="41" t="n">
        <v>86.4434914006292</v>
      </c>
      <c r="T14" s="41" t="n">
        <v>4045.85664317746</v>
      </c>
      <c r="U14" s="41" t="n">
        <v>-300.634490989211</v>
      </c>
      <c r="V14" s="41" t="n">
        <v>27660.4720465892</v>
      </c>
      <c r="W14" s="40" t="n">
        <v>92693.764396032</v>
      </c>
      <c r="X14" s="42" t="n">
        <f aca="false">Q14/Q$25</f>
        <v>0.18685993233323</v>
      </c>
      <c r="Y14" s="43" t="n">
        <f aca="false">$Y$10*X14</f>
        <v>704.338129299461</v>
      </c>
      <c r="Z14" s="22" t="n">
        <v>1131.55764107217</v>
      </c>
    </row>
    <row r="15" customFormat="false" ht="15" hidden="false" customHeight="false" outlineLevel="0" collapsed="false">
      <c r="B15" s="22" t="n">
        <v>4</v>
      </c>
      <c r="C15" s="38" t="s">
        <v>12</v>
      </c>
      <c r="D15" s="39" t="n">
        <v>245.391462401552</v>
      </c>
      <c r="E15" s="39" t="n">
        <v>3380.90711051024</v>
      </c>
      <c r="F15" s="39" t="n">
        <v>2940.48988717869</v>
      </c>
      <c r="G15" s="39" t="n">
        <v>2005.31790103347</v>
      </c>
      <c r="H15" s="39" t="n">
        <v>268.213885924826</v>
      </c>
      <c r="I15" s="39" t="n">
        <v>987.682039861047</v>
      </c>
      <c r="J15" s="39" t="n">
        <v>498.25204850716</v>
      </c>
      <c r="K15" s="39" t="n">
        <v>134.922531829019</v>
      </c>
      <c r="L15" s="39" t="n">
        <v>217.217234634598</v>
      </c>
      <c r="M15" s="39" t="n">
        <v>231.67899014737</v>
      </c>
      <c r="N15" s="39" t="n">
        <v>487.057176892476</v>
      </c>
      <c r="O15" s="39" t="n">
        <v>578.822278306935</v>
      </c>
      <c r="P15" s="40" t="n">
        <v>11975.9525472274</v>
      </c>
      <c r="Q15" s="41" t="n">
        <v>3763.89622618615</v>
      </c>
      <c r="R15" s="41" t="n">
        <v>0</v>
      </c>
      <c r="S15" s="41" t="n">
        <v>83.1896652725015</v>
      </c>
      <c r="T15" s="41" t="n">
        <v>55.9683538569517</v>
      </c>
      <c r="U15" s="41" t="n">
        <v>0.454117809601036</v>
      </c>
      <c r="V15" s="41" t="n">
        <v>81.4813896296377</v>
      </c>
      <c r="W15" s="40" t="n">
        <v>15960.9422999822</v>
      </c>
      <c r="X15" s="42" t="n">
        <f aca="false">Q15/Q$25</f>
        <v>0.0315780230252595</v>
      </c>
      <c r="Y15" s="43" t="n">
        <f aca="false">$Y$10*X15</f>
        <v>119.028222834432</v>
      </c>
      <c r="Z15" s="22" t="n">
        <v>238.992768311855</v>
      </c>
    </row>
    <row r="16" customFormat="false" ht="15" hidden="false" customHeight="false" outlineLevel="0" collapsed="false">
      <c r="B16" s="22" t="n">
        <v>5</v>
      </c>
      <c r="C16" s="38" t="s">
        <v>13</v>
      </c>
      <c r="D16" s="39" t="n">
        <v>1.03327163402747</v>
      </c>
      <c r="E16" s="39" t="n">
        <v>3.03562657661349</v>
      </c>
      <c r="F16" s="39" t="n">
        <v>10.8080263432734</v>
      </c>
      <c r="G16" s="39" t="n">
        <v>1.66919592024179</v>
      </c>
      <c r="H16" s="39" t="n">
        <v>5292.54709103712</v>
      </c>
      <c r="I16" s="39" t="n">
        <v>59.4064479491043</v>
      </c>
      <c r="J16" s="39" t="n">
        <v>30.3031365908412</v>
      </c>
      <c r="K16" s="39" t="n">
        <v>15.0793254022885</v>
      </c>
      <c r="L16" s="39" t="n">
        <v>2916.63553991872</v>
      </c>
      <c r="M16" s="39" t="n">
        <v>17.9963327689116</v>
      </c>
      <c r="N16" s="39" t="n">
        <v>20.7300848375899</v>
      </c>
      <c r="O16" s="39" t="n">
        <v>5.94056241692321</v>
      </c>
      <c r="P16" s="40" t="n">
        <v>8375.18464139565</v>
      </c>
      <c r="Q16" s="41" t="n">
        <v>11.8029683309727</v>
      </c>
      <c r="R16" s="41" t="n">
        <v>0</v>
      </c>
      <c r="S16" s="41" t="n">
        <v>0.1294447411289</v>
      </c>
      <c r="T16" s="41" t="n">
        <v>28753.1029097712</v>
      </c>
      <c r="U16" s="41" t="n">
        <v>0</v>
      </c>
      <c r="V16" s="41" t="n">
        <v>5.65073478008171</v>
      </c>
      <c r="W16" s="40" t="n">
        <v>37145.870699019</v>
      </c>
      <c r="X16" s="42" t="n">
        <f aca="false">Q16/Q$25</f>
        <v>9.90235605139215E-005</v>
      </c>
      <c r="Y16" s="43" t="n">
        <f aca="false">$Y$10*X16</f>
        <v>0.373253208957436</v>
      </c>
      <c r="Z16" s="22" t="n">
        <v>98.0096244043527</v>
      </c>
    </row>
    <row r="17" customFormat="false" ht="15" hidden="false" customHeight="false" outlineLevel="0" collapsed="false">
      <c r="B17" s="22" t="n">
        <v>6</v>
      </c>
      <c r="C17" s="38" t="s">
        <v>14</v>
      </c>
      <c r="D17" s="39" t="n">
        <v>966.828337867551</v>
      </c>
      <c r="E17" s="39" t="n">
        <v>1770.78173229098</v>
      </c>
      <c r="F17" s="39" t="n">
        <v>4469.31419754114</v>
      </c>
      <c r="G17" s="39" t="n">
        <v>315.071803504714</v>
      </c>
      <c r="H17" s="39" t="n">
        <v>2349.13994433893</v>
      </c>
      <c r="I17" s="39" t="n">
        <v>4647.66577578043</v>
      </c>
      <c r="J17" s="39" t="n">
        <v>2529.37253399008</v>
      </c>
      <c r="K17" s="39" t="n">
        <v>350.694546136817</v>
      </c>
      <c r="L17" s="39" t="n">
        <v>60.1217383548496</v>
      </c>
      <c r="M17" s="39" t="n">
        <v>1133.36712202734</v>
      </c>
      <c r="N17" s="39" t="n">
        <v>1800.08683464193</v>
      </c>
      <c r="O17" s="39" t="n">
        <v>305.199397150181</v>
      </c>
      <c r="P17" s="40" t="n">
        <v>20697.6439636249</v>
      </c>
      <c r="Q17" s="41" t="n">
        <v>30901.887330009</v>
      </c>
      <c r="R17" s="41" t="n">
        <v>0</v>
      </c>
      <c r="S17" s="41" t="n">
        <v>715.549300831299</v>
      </c>
      <c r="T17" s="41" t="n">
        <v>6164.34818247457</v>
      </c>
      <c r="U17" s="41" t="n">
        <v>-2.56105366515338</v>
      </c>
      <c r="V17" s="41" t="n">
        <v>3003.016263824</v>
      </c>
      <c r="W17" s="40" t="n">
        <v>61479.8839870986</v>
      </c>
      <c r="X17" s="42" t="n">
        <f aca="false">Q17/Q$25</f>
        <v>0.259258080188829</v>
      </c>
      <c r="Y17" s="43" t="n">
        <f aca="false">$Y$10*X17</f>
        <v>977.231174847729</v>
      </c>
      <c r="Z17" s="22" t="n">
        <v>1240.28557304465</v>
      </c>
    </row>
    <row r="18" customFormat="false" ht="15" hidden="false" customHeight="false" outlineLevel="0" collapsed="false">
      <c r="B18" s="22" t="n">
        <v>7</v>
      </c>
      <c r="C18" s="38" t="s">
        <v>15</v>
      </c>
      <c r="D18" s="39" t="n">
        <v>1062.41337373839</v>
      </c>
      <c r="E18" s="39" t="n">
        <v>1833.56712966042</v>
      </c>
      <c r="F18" s="39" t="n">
        <v>4744.75454381251</v>
      </c>
      <c r="G18" s="39" t="n">
        <v>530.479413885378</v>
      </c>
      <c r="H18" s="39" t="n">
        <v>1031.96936187894</v>
      </c>
      <c r="I18" s="39" t="n">
        <v>7309.35699063406</v>
      </c>
      <c r="J18" s="39" t="n">
        <v>8000.1396888266</v>
      </c>
      <c r="K18" s="39" t="n">
        <v>904.076990242634</v>
      </c>
      <c r="L18" s="39" t="n">
        <v>77.3394408032327</v>
      </c>
      <c r="M18" s="39" t="n">
        <v>1471.00347319191</v>
      </c>
      <c r="N18" s="39" t="n">
        <v>863.62840417232</v>
      </c>
      <c r="O18" s="39" t="n">
        <v>594.238030544737</v>
      </c>
      <c r="P18" s="40" t="n">
        <v>28422.9668413911</v>
      </c>
      <c r="Q18" s="41" t="n">
        <v>11716.7713165484</v>
      </c>
      <c r="R18" s="41" t="n">
        <v>0</v>
      </c>
      <c r="S18" s="41" t="n">
        <v>10.0228185486005</v>
      </c>
      <c r="T18" s="41" t="n">
        <v>2908.80349167494</v>
      </c>
      <c r="U18" s="41" t="n">
        <v>0</v>
      </c>
      <c r="V18" s="41" t="n">
        <v>4108.03057360872</v>
      </c>
      <c r="W18" s="40" t="n">
        <v>47166.5950417718</v>
      </c>
      <c r="X18" s="42" t="n">
        <f aca="false">Q18/Q$25</f>
        <v>0.0983003919825302</v>
      </c>
      <c r="Y18" s="43" t="n">
        <f aca="false">$Y$10*X18</f>
        <v>370.527342774096</v>
      </c>
      <c r="Z18" s="22" t="n">
        <v>786.951626436469</v>
      </c>
    </row>
    <row r="19" customFormat="false" ht="15" hidden="false" customHeight="false" outlineLevel="0" collapsed="false">
      <c r="B19" s="22" t="n">
        <v>8</v>
      </c>
      <c r="C19" s="38" t="s">
        <v>16</v>
      </c>
      <c r="D19" s="39" t="n">
        <v>310.096457400519</v>
      </c>
      <c r="E19" s="39" t="n">
        <v>274.665285257866</v>
      </c>
      <c r="F19" s="39" t="n">
        <v>810.191389864479</v>
      </c>
      <c r="G19" s="39" t="n">
        <v>363.093240764916</v>
      </c>
      <c r="H19" s="39" t="n">
        <v>584.482609354791</v>
      </c>
      <c r="I19" s="39" t="n">
        <v>1750.67065257909</v>
      </c>
      <c r="J19" s="39" t="n">
        <v>635.754591665651</v>
      </c>
      <c r="K19" s="39" t="n">
        <v>5982.57880793751</v>
      </c>
      <c r="L19" s="39" t="n">
        <v>617.145346931993</v>
      </c>
      <c r="M19" s="39" t="n">
        <v>898.438152739636</v>
      </c>
      <c r="N19" s="39" t="n">
        <v>327.838104115207</v>
      </c>
      <c r="O19" s="39" t="n">
        <v>248.256066231596</v>
      </c>
      <c r="P19" s="40" t="n">
        <v>12803.2107048433</v>
      </c>
      <c r="Q19" s="41" t="n">
        <v>7988.71930014776</v>
      </c>
      <c r="R19" s="41" t="n">
        <v>0</v>
      </c>
      <c r="S19" s="41" t="n">
        <v>228.712964890106</v>
      </c>
      <c r="T19" s="41" t="n">
        <v>61.2065928994491</v>
      </c>
      <c r="U19" s="41" t="n">
        <v>0</v>
      </c>
      <c r="V19" s="41" t="n">
        <v>723.435748740022</v>
      </c>
      <c r="W19" s="40" t="n">
        <v>21805.2853115206</v>
      </c>
      <c r="X19" s="42" t="n">
        <f aca="false">Q19/Q$25</f>
        <v>0.0670230917227007</v>
      </c>
      <c r="Y19" s="43" t="n">
        <f aca="false">$Y$10*X19</f>
        <v>252.632645502881</v>
      </c>
      <c r="Z19" s="22" t="n">
        <v>485.041370389087</v>
      </c>
    </row>
    <row r="20" customFormat="false" ht="15" hidden="false" customHeight="false" outlineLevel="0" collapsed="false">
      <c r="B20" s="22" t="n">
        <v>9</v>
      </c>
      <c r="C20" s="38" t="s">
        <v>17</v>
      </c>
      <c r="D20" s="39" t="n">
        <v>52.0192526631737</v>
      </c>
      <c r="E20" s="39" t="n">
        <v>56.8054708242365</v>
      </c>
      <c r="F20" s="39" t="n">
        <v>456.052777746676</v>
      </c>
      <c r="G20" s="39" t="n">
        <v>48.7222917329726</v>
      </c>
      <c r="H20" s="39" t="n">
        <v>112.412701050407</v>
      </c>
      <c r="I20" s="39" t="n">
        <v>2527.883031391</v>
      </c>
      <c r="J20" s="39" t="n">
        <v>644.817578887272</v>
      </c>
      <c r="K20" s="39" t="n">
        <v>458.16230248226</v>
      </c>
      <c r="L20" s="39" t="n">
        <v>332.543650203571</v>
      </c>
      <c r="M20" s="39" t="n">
        <v>654.147194393401</v>
      </c>
      <c r="N20" s="39" t="n">
        <v>893.168793556974</v>
      </c>
      <c r="O20" s="39" t="n">
        <v>167.636925441601</v>
      </c>
      <c r="P20" s="40" t="n">
        <v>6404.37197037354</v>
      </c>
      <c r="Q20" s="41" t="n">
        <v>19091.5251966473</v>
      </c>
      <c r="R20" s="41" t="n">
        <v>0</v>
      </c>
      <c r="S20" s="41" t="n">
        <v>0.137455944121251</v>
      </c>
      <c r="T20" s="41" t="n">
        <v>121.534460152824</v>
      </c>
      <c r="U20" s="41" t="n">
        <v>0</v>
      </c>
      <c r="V20" s="41" t="n">
        <v>49.5746750152002</v>
      </c>
      <c r="W20" s="40" t="n">
        <v>25667.143758133</v>
      </c>
      <c r="X20" s="42" t="n">
        <f aca="false">Q20/Q$25</f>
        <v>0.16017248776753</v>
      </c>
      <c r="Y20" s="43" t="n">
        <f aca="false">$Y$10*X20</f>
        <v>603.744146702553</v>
      </c>
      <c r="Z20" s="22" t="n">
        <v>712.431015275255</v>
      </c>
    </row>
    <row r="21" customFormat="false" ht="15" hidden="false" customHeight="false" outlineLevel="0" collapsed="false">
      <c r="B21" s="22" t="n">
        <v>10</v>
      </c>
      <c r="C21" s="38" t="s">
        <v>18</v>
      </c>
      <c r="D21" s="39" t="n">
        <v>749.345410658918</v>
      </c>
      <c r="E21" s="39" t="n">
        <v>4370.23767092709</v>
      </c>
      <c r="F21" s="39" t="n">
        <v>3411.43992746283</v>
      </c>
      <c r="G21" s="39" t="n">
        <v>1061.47736964773</v>
      </c>
      <c r="H21" s="39" t="n">
        <v>1714.97040995838</v>
      </c>
      <c r="I21" s="39" t="n">
        <v>5489.83292149107</v>
      </c>
      <c r="J21" s="39" t="n">
        <v>2646.58762395479</v>
      </c>
      <c r="K21" s="39" t="n">
        <v>2399.67285664564</v>
      </c>
      <c r="L21" s="39" t="n">
        <v>453.41048516707</v>
      </c>
      <c r="M21" s="39" t="n">
        <v>4585.66261932538</v>
      </c>
      <c r="N21" s="39" t="n">
        <v>2007.4007782251</v>
      </c>
      <c r="O21" s="39" t="n">
        <v>950.453306433303</v>
      </c>
      <c r="P21" s="40" t="n">
        <v>29840.4913798973</v>
      </c>
      <c r="Q21" s="41" t="n">
        <v>1570.0364102033</v>
      </c>
      <c r="R21" s="41" t="n">
        <v>0</v>
      </c>
      <c r="S21" s="41" t="n">
        <v>73.2895736651829</v>
      </c>
      <c r="T21" s="41" t="n">
        <v>4072.6307240642</v>
      </c>
      <c r="U21" s="41" t="n">
        <v>0.000512747777308221</v>
      </c>
      <c r="V21" s="41" t="n">
        <v>1232.2600711523</v>
      </c>
      <c r="W21" s="40" t="n">
        <v>36788.70867173</v>
      </c>
      <c r="X21" s="42" t="n">
        <f aca="false">Q21/Q$25</f>
        <v>0.0131721606900231</v>
      </c>
      <c r="Y21" s="43" t="n">
        <f aca="false">$Y$10*X21</f>
        <v>49.6503177722328</v>
      </c>
      <c r="Z21" s="22" t="n">
        <v>428.006359340433</v>
      </c>
    </row>
    <row r="22" customFormat="false" ht="15" hidden="false" customHeight="false" outlineLevel="0" collapsed="false">
      <c r="B22" s="22" t="n">
        <v>11</v>
      </c>
      <c r="C22" s="38" t="s">
        <v>19</v>
      </c>
      <c r="D22" s="39" t="n">
        <v>26.1460104465011</v>
      </c>
      <c r="E22" s="39" t="n">
        <v>71.0015226436799</v>
      </c>
      <c r="F22" s="39" t="n">
        <v>104.661339389506</v>
      </c>
      <c r="G22" s="39" t="n">
        <v>18.7453711456857</v>
      </c>
      <c r="H22" s="39" t="n">
        <v>86.1661052602018</v>
      </c>
      <c r="I22" s="39" t="n">
        <v>172.298811711227</v>
      </c>
      <c r="J22" s="39" t="n">
        <v>243.829670314428</v>
      </c>
      <c r="K22" s="39" t="n">
        <v>75.4326577656645</v>
      </c>
      <c r="L22" s="39" t="n">
        <v>10.201213527496</v>
      </c>
      <c r="M22" s="39" t="n">
        <v>92.4448384162563</v>
      </c>
      <c r="N22" s="39" t="n">
        <v>2107.46892555789</v>
      </c>
      <c r="O22" s="39" t="n">
        <v>59.6508120616501</v>
      </c>
      <c r="P22" s="40" t="n">
        <v>3068.04727824018</v>
      </c>
      <c r="Q22" s="41" t="n">
        <v>18747.7430455514</v>
      </c>
      <c r="R22" s="41" t="n">
        <v>1392.23802525799</v>
      </c>
      <c r="S22" s="41" t="n">
        <v>21792.013073454</v>
      </c>
      <c r="T22" s="41" t="n">
        <v>642.239385888919</v>
      </c>
      <c r="U22" s="41" t="n">
        <v>-0.00822043999084046</v>
      </c>
      <c r="V22" s="41" t="n">
        <v>47.1601854889932</v>
      </c>
      <c r="W22" s="40" t="n">
        <v>45689.4327734415</v>
      </c>
      <c r="X22" s="42" t="n">
        <f aca="false">Q22/Q$25</f>
        <v>0.157288252913377</v>
      </c>
      <c r="Y22" s="43" t="n">
        <f aca="false">$Y$10*X22</f>
        <v>592.872492430456</v>
      </c>
      <c r="Z22" s="22" t="n">
        <v>634.984260881373</v>
      </c>
    </row>
    <row r="23" customFormat="false" ht="15" hidden="false" customHeight="false" outlineLevel="0" collapsed="false">
      <c r="B23" s="22" t="n">
        <v>12</v>
      </c>
      <c r="C23" s="38" t="s">
        <v>20</v>
      </c>
      <c r="D23" s="39" t="n">
        <v>45.0191611368602</v>
      </c>
      <c r="E23" s="39" t="n">
        <v>105.958262841565</v>
      </c>
      <c r="F23" s="39" t="n">
        <v>162.047105593914</v>
      </c>
      <c r="G23" s="39" t="n">
        <v>22.2402151433489</v>
      </c>
      <c r="H23" s="39" t="n">
        <v>24.6778272434923</v>
      </c>
      <c r="I23" s="39" t="n">
        <v>126.681653724993</v>
      </c>
      <c r="J23" s="39" t="n">
        <v>161.788940707075</v>
      </c>
      <c r="K23" s="39" t="n">
        <v>15.3572973076561</v>
      </c>
      <c r="L23" s="39" t="n">
        <v>5.39994922179851</v>
      </c>
      <c r="M23" s="39" t="n">
        <v>24.258369001658</v>
      </c>
      <c r="N23" s="39" t="n">
        <v>36.6569489730334</v>
      </c>
      <c r="O23" s="39" t="n">
        <v>59.2060276144829</v>
      </c>
      <c r="P23" s="40" t="n">
        <v>789.291758509878</v>
      </c>
      <c r="Q23" s="41" t="n">
        <v>298.662716516881</v>
      </c>
      <c r="R23" s="41" t="n">
        <v>3.57419539639193E-032</v>
      </c>
      <c r="S23" s="41" t="n">
        <v>15301.7421392264</v>
      </c>
      <c r="T23" s="41" t="n">
        <v>57.798044834622</v>
      </c>
      <c r="U23" s="41" t="n">
        <v>-0.563056300848908</v>
      </c>
      <c r="V23" s="41" t="n">
        <v>48.8908013251952</v>
      </c>
      <c r="W23" s="40" t="n">
        <v>16495.8224041122</v>
      </c>
      <c r="X23" s="42" t="n">
        <f aca="false">Q23/Q$25</f>
        <v>0.00250569558037815</v>
      </c>
      <c r="Y23" s="43" t="n">
        <f aca="false">$Y$10*X23</f>
        <v>9.44481203455742</v>
      </c>
      <c r="Z23" s="22" t="n">
        <v>19.0805504861144</v>
      </c>
    </row>
    <row r="24" customFormat="false" ht="15" hidden="false" customHeight="false" outlineLevel="0" collapsed="false">
      <c r="C24" s="2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Y24" s="45"/>
    </row>
    <row r="25" customFormat="false" ht="12.75" hidden="false" customHeight="true" outlineLevel="0" collapsed="false">
      <c r="B25" s="23"/>
      <c r="C25" s="30" t="s">
        <v>36</v>
      </c>
      <c r="D25" s="46" t="n">
        <v>12240.1599486902</v>
      </c>
      <c r="E25" s="46" t="n">
        <v>20644.1176217206</v>
      </c>
      <c r="F25" s="46" t="n">
        <v>44560.7207445962</v>
      </c>
      <c r="G25" s="46" t="n">
        <v>5106.92423229298</v>
      </c>
      <c r="H25" s="46" t="n">
        <v>18271.2086268558</v>
      </c>
      <c r="I25" s="46" t="n">
        <v>28240.4366085439</v>
      </c>
      <c r="J25" s="46" t="n">
        <v>18271.000683957</v>
      </c>
      <c r="K25" s="46" t="n">
        <v>10538.9006110285</v>
      </c>
      <c r="L25" s="46" t="n">
        <v>4758.17000950518</v>
      </c>
      <c r="M25" s="46" t="n">
        <v>9887.75890447809</v>
      </c>
      <c r="N25" s="46" t="n">
        <v>10775.3642139744</v>
      </c>
      <c r="O25" s="46" t="n">
        <v>3404.77486738791</v>
      </c>
      <c r="P25" s="46" t="n">
        <v>186699.537073031</v>
      </c>
      <c r="Q25" s="46" t="n">
        <v>119193.536060677</v>
      </c>
      <c r="R25" s="46" t="n">
        <v>1392.23802525799</v>
      </c>
      <c r="S25" s="46" t="n">
        <v>38293.9794278057</v>
      </c>
      <c r="T25" s="46" t="n">
        <v>48379.1421651437</v>
      </c>
      <c r="U25" s="46" t="n">
        <v>-751.861775002884</v>
      </c>
      <c r="V25" s="46" t="n">
        <v>90621.7620854786</v>
      </c>
      <c r="W25" s="46" t="n">
        <v>483828.33306239</v>
      </c>
      <c r="X25" s="42" t="n">
        <f aca="false">Q25/Q$25</f>
        <v>1</v>
      </c>
      <c r="Y25" s="45"/>
    </row>
    <row r="26" customFormat="false" ht="15" hidden="false" customHeight="false" outlineLevel="0" collapsed="false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5" hidden="false" customHeight="false" outlineLevel="0" collapsed="false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45"/>
      <c r="Q27" s="45"/>
      <c r="R27" s="45"/>
      <c r="S27" s="45"/>
      <c r="T27" s="45"/>
      <c r="U27" s="45"/>
      <c r="V27" s="45"/>
      <c r="W27" s="45"/>
      <c r="X27" s="45"/>
    </row>
    <row r="28" s="23" customFormat="true" ht="33" hidden="false" customHeight="true" outlineLevel="0" collapsed="false">
      <c r="C28" s="47" t="s">
        <v>37</v>
      </c>
      <c r="D28" s="46" t="n">
        <v>2621.92808083957</v>
      </c>
      <c r="E28" s="46" t="n">
        <v>3729.72521052344</v>
      </c>
      <c r="F28" s="46" t="n">
        <v>22990.792093447</v>
      </c>
      <c r="G28" s="46" t="n">
        <v>4723.56121166986</v>
      </c>
      <c r="H28" s="46" t="n">
        <v>3217.16555677328</v>
      </c>
      <c r="I28" s="46" t="n">
        <v>4586.76708692573</v>
      </c>
      <c r="J28" s="46" t="n">
        <v>8548.92347245976</v>
      </c>
      <c r="K28" s="46" t="n">
        <v>2005.00888124973</v>
      </c>
      <c r="L28" s="46" t="n">
        <v>63.643435442523</v>
      </c>
      <c r="M28" s="46" t="n">
        <v>1472.47972470869</v>
      </c>
      <c r="N28" s="46" t="n">
        <v>1702.14424357346</v>
      </c>
      <c r="O28" s="46" t="n">
        <v>864.203921095736</v>
      </c>
      <c r="P28" s="46" t="n">
        <v>56526.3429187088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</row>
    <row r="29" s="23" customFormat="true" ht="33" hidden="false" customHeight="true" outlineLevel="0" collapsed="false">
      <c r="C29" s="48" t="s">
        <v>38</v>
      </c>
      <c r="D29" s="41" t="n">
        <v>-6.15786718351418</v>
      </c>
      <c r="E29" s="41" t="n">
        <v>-25.8556560961951</v>
      </c>
      <c r="F29" s="41" t="n">
        <v>33.94373838084</v>
      </c>
      <c r="G29" s="41" t="n">
        <v>-4.78327254794216</v>
      </c>
      <c r="H29" s="41" t="n">
        <v>203.445339010206</v>
      </c>
      <c r="I29" s="41" t="n">
        <v>116.202501051558</v>
      </c>
      <c r="J29" s="41" t="n">
        <v>917.557409395384</v>
      </c>
      <c r="K29" s="41" t="n">
        <v>580.029916064539</v>
      </c>
      <c r="L29" s="41" t="n">
        <v>94.1782534441388</v>
      </c>
      <c r="M29" s="41" t="n">
        <v>339.145553923148</v>
      </c>
      <c r="N29" s="41" t="n">
        <v>1463.97567210974</v>
      </c>
      <c r="O29" s="41" t="n">
        <v>581.571134921929</v>
      </c>
      <c r="P29" s="41" t="n">
        <v>4293.25272247383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</row>
    <row r="30" s="23" customFormat="true" ht="33" hidden="false" customHeight="true" outlineLevel="0" collapsed="false">
      <c r="C30" s="49" t="s">
        <v>39</v>
      </c>
      <c r="D30" s="41" t="n">
        <v>29.7413786286417</v>
      </c>
      <c r="E30" s="41" t="n">
        <v>17.1836970782072</v>
      </c>
      <c r="F30" s="41" t="n">
        <v>181.622113509879</v>
      </c>
      <c r="G30" s="41" t="n">
        <v>27.4836054695878</v>
      </c>
      <c r="H30" s="41" t="n">
        <v>25.9878292737807</v>
      </c>
      <c r="I30" s="41" t="n">
        <v>50.7361948206244</v>
      </c>
      <c r="J30" s="41" t="n">
        <v>99.295578080373</v>
      </c>
      <c r="K30" s="41" t="n">
        <v>2.60350144202801</v>
      </c>
      <c r="L30" s="41" t="n">
        <v>0.853846913306171</v>
      </c>
      <c r="M30" s="41" t="n">
        <v>16.7454430875275</v>
      </c>
      <c r="N30" s="41" t="n">
        <v>37.9713293171983</v>
      </c>
      <c r="O30" s="41" t="n">
        <v>7.59845604139137</v>
      </c>
      <c r="P30" s="41" t="n">
        <v>497.822973662545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</row>
    <row r="31" s="23" customFormat="true" ht="15" hidden="false" customHeight="false" outlineLevel="0" collapsed="false">
      <c r="C31" s="49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</row>
    <row r="32" s="23" customFormat="true" ht="15" hidden="false" customHeight="false" outlineLevel="0" collapsed="false">
      <c r="C32" s="50" t="s">
        <v>40</v>
      </c>
      <c r="D32" s="46" t="n">
        <v>8509.32331534707</v>
      </c>
      <c r="E32" s="46" t="n">
        <v>35174.7179900011</v>
      </c>
      <c r="F32" s="46" t="n">
        <v>24926.6857060985</v>
      </c>
      <c r="G32" s="46" t="n">
        <v>6107.75652309774</v>
      </c>
      <c r="H32" s="46" t="n">
        <v>15428.0633471059</v>
      </c>
      <c r="I32" s="46" t="n">
        <v>28485.7415957566</v>
      </c>
      <c r="J32" s="46" t="n">
        <v>19329.8178978793</v>
      </c>
      <c r="K32" s="46" t="n">
        <v>8678.74240173575</v>
      </c>
      <c r="L32" s="46" t="n">
        <v>20750.2982128279</v>
      </c>
      <c r="M32" s="46" t="n">
        <v>25072.5790455327</v>
      </c>
      <c r="N32" s="46" t="n">
        <v>31709.9773144666</v>
      </c>
      <c r="O32" s="46" t="n">
        <v>11637.6740246651</v>
      </c>
      <c r="P32" s="46" t="n">
        <v>235811.377374514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</row>
    <row r="33" s="23" customFormat="true" ht="15" hidden="false" customHeight="false" outlineLevel="0" collapsed="false">
      <c r="C33" s="48" t="s">
        <v>41</v>
      </c>
      <c r="D33" s="41" t="n">
        <v>2645.68133485093</v>
      </c>
      <c r="E33" s="41" t="n">
        <v>3769.33738819623</v>
      </c>
      <c r="F33" s="41" t="n">
        <v>8599.07225296847</v>
      </c>
      <c r="G33" s="41" t="n">
        <v>1424.91286425877</v>
      </c>
      <c r="H33" s="41" t="n">
        <v>8252.31082053204</v>
      </c>
      <c r="I33" s="41" t="n">
        <v>17055.3417524589</v>
      </c>
      <c r="J33" s="41" t="n">
        <v>8964.34800121269</v>
      </c>
      <c r="K33" s="41" t="n">
        <v>6293.92092538992</v>
      </c>
      <c r="L33" s="41" t="n">
        <v>727.113753307528</v>
      </c>
      <c r="M33" s="41" t="n">
        <v>11502.8835275453</v>
      </c>
      <c r="N33" s="41" t="n">
        <v>24353.8076407548</v>
      </c>
      <c r="O33" s="41" t="n">
        <v>9302.24205413864</v>
      </c>
      <c r="P33" s="41" t="n">
        <v>102890.972315614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</row>
    <row r="34" s="23" customFormat="true" ht="15" hidden="false" customHeight="false" outlineLevel="0" collapsed="false">
      <c r="C34" s="48" t="s">
        <v>42</v>
      </c>
      <c r="D34" s="41" t="n">
        <v>5751.10433668046</v>
      </c>
      <c r="E34" s="41" t="n">
        <v>31179.3170115071</v>
      </c>
      <c r="F34" s="41" t="n">
        <v>15959.0684091422</v>
      </c>
      <c r="G34" s="41" t="n">
        <v>4355.33749632699</v>
      </c>
      <c r="H34" s="41" t="n">
        <v>6990.63793615994</v>
      </c>
      <c r="I34" s="41" t="n">
        <v>10834.6186036074</v>
      </c>
      <c r="J34" s="41" t="n">
        <v>11032.4770171089</v>
      </c>
      <c r="K34" s="41" t="n">
        <v>1921.86049364919</v>
      </c>
      <c r="L34" s="41" t="n">
        <v>18450.2835627642</v>
      </c>
      <c r="M34" s="41" t="n">
        <v>13396.4536596208</v>
      </c>
      <c r="N34" s="41" t="n">
        <v>7029.9534310788</v>
      </c>
      <c r="O34" s="41" t="n">
        <v>2305.96200372795</v>
      </c>
      <c r="P34" s="41" t="n">
        <v>129207.073961374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</row>
    <row r="35" s="23" customFormat="true" ht="15" hidden="false" customHeight="false" outlineLevel="0" collapsed="false">
      <c r="C35" s="48" t="s">
        <v>43</v>
      </c>
      <c r="D35" s="41" t="n">
        <v>112.537643815681</v>
      </c>
      <c r="E35" s="41" t="n">
        <v>226.063590297727</v>
      </c>
      <c r="F35" s="41" t="n">
        <v>368.54504398785</v>
      </c>
      <c r="G35" s="41" t="n">
        <v>327.506162511982</v>
      </c>
      <c r="H35" s="41" t="n">
        <v>185.114590413963</v>
      </c>
      <c r="I35" s="41" t="n">
        <v>595.781239690421</v>
      </c>
      <c r="J35" s="41" t="n">
        <v>-667.00712044226</v>
      </c>
      <c r="K35" s="41" t="n">
        <v>462.96098269665</v>
      </c>
      <c r="L35" s="41" t="n">
        <v>1572.90089675614</v>
      </c>
      <c r="M35" s="41" t="n">
        <v>173.241858366583</v>
      </c>
      <c r="N35" s="41" t="n">
        <v>326.216242633036</v>
      </c>
      <c r="O35" s="41" t="n">
        <v>29.4699667984614</v>
      </c>
      <c r="P35" s="41" t="n">
        <v>3713.33109752623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</row>
    <row r="36" customFormat="false" ht="15" hidden="false" customHeight="false" outlineLevel="0" collapsed="false">
      <c r="C36" s="51" t="s">
        <v>44</v>
      </c>
      <c r="D36" s="22" t="n">
        <v>543.414255260035</v>
      </c>
      <c r="E36" s="22" t="n">
        <v>270.705294333293</v>
      </c>
      <c r="F36" s="22" t="n">
        <v>876.618958460158</v>
      </c>
      <c r="G36" s="22" t="n">
        <v>102.509355274724</v>
      </c>
      <c r="H36" s="22" t="n">
        <v>770.153952973234</v>
      </c>
      <c r="I36" s="22" t="n">
        <v>2077.61797922</v>
      </c>
      <c r="J36" s="22" t="n">
        <v>754.330269886526</v>
      </c>
      <c r="K36" s="22" t="n">
        <v>175.6001571605</v>
      </c>
      <c r="L36" s="22" t="n">
        <v>106.323341880795</v>
      </c>
      <c r="M36" s="22" t="n">
        <v>607.315503189817</v>
      </c>
      <c r="N36" s="22" t="n">
        <v>2082.10689247137</v>
      </c>
      <c r="O36" s="22" t="n">
        <v>496.000263555775</v>
      </c>
    </row>
    <row r="37" s="23" customFormat="true" ht="15" hidden="false" customHeight="false" outlineLevel="0" collapsed="false">
      <c r="C37" s="49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</row>
    <row r="38" s="23" customFormat="true" ht="33" hidden="false" customHeight="true" outlineLevel="0" collapsed="false">
      <c r="C38" s="52" t="s">
        <v>45</v>
      </c>
      <c r="D38" s="46" t="n">
        <v>23394.9948563219</v>
      </c>
      <c r="E38" s="46" t="n">
        <v>59539.8888632271</v>
      </c>
      <c r="F38" s="46" t="n">
        <v>92693.7643960324</v>
      </c>
      <c r="G38" s="46" t="n">
        <v>15960.9422999822</v>
      </c>
      <c r="H38" s="46" t="n">
        <v>37145.870699019</v>
      </c>
      <c r="I38" s="46" t="n">
        <v>61479.8839870984</v>
      </c>
      <c r="J38" s="46" t="n">
        <v>47166.5950417718</v>
      </c>
      <c r="K38" s="46" t="n">
        <v>21805.2853115206</v>
      </c>
      <c r="L38" s="46" t="n">
        <v>25667.143758133</v>
      </c>
      <c r="M38" s="46" t="n">
        <v>36788.7086717301</v>
      </c>
      <c r="N38" s="46" t="n">
        <v>45689.4327734414</v>
      </c>
      <c r="O38" s="46" t="n">
        <v>16495.822404112</v>
      </c>
      <c r="P38" s="46" t="n">
        <v>483828.33306239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</row>
    <row r="39" customFormat="false" ht="15" hidden="false" customHeight="false" outlineLevel="0" collapsed="false"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customFormat="false" ht="15" hidden="false" customHeight="false" outlineLevel="0" collapsed="false">
      <c r="A40" s="22" t="s">
        <v>46</v>
      </c>
    </row>
    <row r="41" customFormat="false" ht="15" hidden="false" customHeight="false" outlineLevel="0" collapsed="false">
      <c r="C41" s="22" t="s">
        <v>47</v>
      </c>
      <c r="D41" s="53" t="n">
        <f aca="false">D32/D$38</f>
        <v>0.363724094303343</v>
      </c>
      <c r="E41" s="53" t="n">
        <f aca="false">E32/E$38</f>
        <v>0.590775674284566</v>
      </c>
      <c r="F41" s="53" t="n">
        <f aca="false">F32/F$38</f>
        <v>0.268914374861287</v>
      </c>
      <c r="G41" s="53" t="n">
        <f aca="false">G32/G$38</f>
        <v>0.382668918181889</v>
      </c>
      <c r="H41" s="53" t="n">
        <f aca="false">H32/H$38</f>
        <v>0.415337238211874</v>
      </c>
      <c r="I41" s="53" t="n">
        <f aca="false">I32/I$38</f>
        <v>0.463334342038355</v>
      </c>
      <c r="J41" s="53" t="n">
        <f aca="false">J32/J$38</f>
        <v>0.409820083064304</v>
      </c>
      <c r="K41" s="53" t="n">
        <f aca="false">K32/K$38</f>
        <v>0.398010953663167</v>
      </c>
      <c r="L41" s="53" t="n">
        <f aca="false">L32/L$38</f>
        <v>0.808438149891642</v>
      </c>
      <c r="M41" s="53" t="n">
        <f aca="false">M32/M$38</f>
        <v>0.681529196070951</v>
      </c>
      <c r="N41" s="53" t="n">
        <f aca="false">N32/N$38</f>
        <v>0.694033070441163</v>
      </c>
      <c r="O41" s="53" t="n">
        <f aca="false">O32/O$38</f>
        <v>0.705492199150014</v>
      </c>
    </row>
    <row r="42" customFormat="false" ht="15" hidden="false" customHeight="false" outlineLevel="0" collapsed="false">
      <c r="C42" s="22" t="s">
        <v>48</v>
      </c>
      <c r="D42" s="53" t="n">
        <f aca="false">D33/D$38</f>
        <v>0.113087493760914</v>
      </c>
      <c r="E42" s="53" t="n">
        <f aca="false">E33/E$38</f>
        <v>0.0633077666109693</v>
      </c>
      <c r="F42" s="53" t="n">
        <f aca="false">F33/F$38</f>
        <v>0.0927686161954659</v>
      </c>
      <c r="G42" s="53" t="n">
        <f aca="false">G33/G$38</f>
        <v>0.0892749837370414</v>
      </c>
      <c r="H42" s="53" t="n">
        <f aca="false">H33/H$38</f>
        <v>0.222159574274025</v>
      </c>
      <c r="I42" s="53" t="n">
        <f aca="false">I33/I$38</f>
        <v>0.27741336916052</v>
      </c>
      <c r="J42" s="53" t="n">
        <f aca="false">J33/J$38</f>
        <v>0.190057136693324</v>
      </c>
      <c r="K42" s="53" t="n">
        <f aca="false">K33/K$38</f>
        <v>0.288641989108237</v>
      </c>
      <c r="L42" s="53" t="n">
        <f aca="false">L33/L$38</f>
        <v>0.0283285807006528</v>
      </c>
      <c r="M42" s="53" t="n">
        <f aca="false">M33/M$38</f>
        <v>0.312674294446888</v>
      </c>
      <c r="N42" s="53" t="n">
        <f aca="false">N33/N$38</f>
        <v>0.533029327842986</v>
      </c>
      <c r="O42" s="53" t="n">
        <f aca="false">O33/O$38</f>
        <v>0.563915022013077</v>
      </c>
    </row>
    <row r="43" customFormat="false" ht="15" hidden="false" customHeight="false" outlineLevel="0" collapsed="false">
      <c r="C43" s="22" t="s">
        <v>49</v>
      </c>
      <c r="D43" s="53" t="n">
        <f aca="false">D34/D$38</f>
        <v>0.245826270619006</v>
      </c>
      <c r="E43" s="53" t="n">
        <f aca="false">E34/E$38</f>
        <v>0.523671065008723</v>
      </c>
      <c r="F43" s="53" t="n">
        <f aca="false">F34/F$38</f>
        <v>0.172169816525709</v>
      </c>
      <c r="G43" s="53" t="n">
        <f aca="false">G34/G$38</f>
        <v>0.272874709680007</v>
      </c>
      <c r="H43" s="53" t="n">
        <f aca="false">H34/H$38</f>
        <v>0.188194213908803</v>
      </c>
      <c r="I43" s="53" t="n">
        <f aca="false">I34/I$38</f>
        <v>0.17623030332785</v>
      </c>
      <c r="J43" s="53" t="n">
        <f aca="false">J34/J$38</f>
        <v>0.233904461565187</v>
      </c>
      <c r="K43" s="53" t="n">
        <f aca="false">K34/K$38</f>
        <v>0.0881373697336486</v>
      </c>
      <c r="L43" s="53" t="n">
        <f aca="false">L34/L$38</f>
        <v>0.718828855155259</v>
      </c>
      <c r="M43" s="53" t="n">
        <f aca="false">M34/M$38</f>
        <v>0.364145797536925</v>
      </c>
      <c r="N43" s="53" t="n">
        <f aca="false">N34/N$38</f>
        <v>0.153863880646932</v>
      </c>
      <c r="O43" s="53" t="n">
        <f aca="false">O34/O$38</f>
        <v>0.139790666220626</v>
      </c>
    </row>
    <row r="44" customFormat="false" ht="15" hidden="false" customHeight="false" outlineLevel="0" collapsed="false">
      <c r="C44" s="22" t="s">
        <v>50</v>
      </c>
      <c r="D44" s="53" t="n">
        <f aca="false">D35/D$38</f>
        <v>0.00481032992342249</v>
      </c>
      <c r="E44" s="53" t="n">
        <f aca="false">E35/E$38</f>
        <v>0.0037968426648735</v>
      </c>
      <c r="F44" s="53" t="n">
        <f aca="false">F35/F$38</f>
        <v>0.00397594214011256</v>
      </c>
      <c r="G44" s="53" t="n">
        <f aca="false">G35/G$38</f>
        <v>0.0205192247648403</v>
      </c>
      <c r="H44" s="53" t="n">
        <f aca="false">H35/H$38</f>
        <v>0.00498345002904593</v>
      </c>
      <c r="I44" s="53" t="n">
        <f aca="false">I35/I$38</f>
        <v>0.00969066954998558</v>
      </c>
      <c r="J44" s="53" t="n">
        <f aca="false">J35/J$38</f>
        <v>-0.0141415151942078</v>
      </c>
      <c r="K44" s="53" t="n">
        <f aca="false">K35/K$38</f>
        <v>0.0212315948212817</v>
      </c>
      <c r="L44" s="53" t="n">
        <f aca="false">L35/L$38</f>
        <v>0.0612807140357306</v>
      </c>
      <c r="M44" s="53" t="n">
        <f aca="false">M35/M$38</f>
        <v>0.00470910408713825</v>
      </c>
      <c r="N44" s="53" t="n">
        <f aca="false">N35/N$38</f>
        <v>0.00713986195124446</v>
      </c>
      <c r="O44" s="53" t="n">
        <f aca="false">O35/O$38</f>
        <v>0.00178651091631026</v>
      </c>
    </row>
    <row r="45" customFormat="false" ht="15" hidden="false" customHeight="false" outlineLevel="0" collapsed="false">
      <c r="C45" s="22" t="s">
        <v>44</v>
      </c>
      <c r="D45" s="53" t="n">
        <f aca="false">D36/D$38</f>
        <v>0.0232277997322658</v>
      </c>
      <c r="E45" s="53" t="n">
        <f aca="false">E36/E$38</f>
        <v>0.00454662075294006</v>
      </c>
      <c r="F45" s="53" t="n">
        <f aca="false">F36/F$38</f>
        <v>0.00945715134315637</v>
      </c>
      <c r="G45" s="53" t="n">
        <f aca="false">G36/G$38</f>
        <v>0.00642251274066932</v>
      </c>
      <c r="H45" s="53" t="n">
        <f aca="false">H36/H$38</f>
        <v>0.0207332319442326</v>
      </c>
      <c r="I45" s="53" t="n">
        <f aca="false">I36/I$38</f>
        <v>0.0337934596567552</v>
      </c>
      <c r="J45" s="53" t="n">
        <f aca="false">J36/J$38</f>
        <v>0.0159928921987791</v>
      </c>
      <c r="K45" s="53" t="n">
        <f aca="false">K36/K$38</f>
        <v>0.00805310064288512</v>
      </c>
      <c r="L45" s="53" t="n">
        <f aca="false">L36/L$38</f>
        <v>0.00414239086681022</v>
      </c>
      <c r="M45" s="53" t="n">
        <f aca="false">M36/M$38</f>
        <v>0.016508203878776</v>
      </c>
      <c r="N45" s="53" t="n">
        <f aca="false">N36/N$38</f>
        <v>0.0455708632408687</v>
      </c>
      <c r="O45" s="53" t="n">
        <f aca="false">O36/O$38</f>
        <v>0.030068234938813</v>
      </c>
    </row>
    <row r="46" customFormat="false" ht="15" hidden="false" customHeight="false" outlineLevel="0" collapsed="false"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</row>
    <row r="47" customFormat="false" ht="15" hidden="false" customHeight="false" outlineLevel="0" collapsed="false">
      <c r="A47" s="22" t="s">
        <v>51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 customFormat="false" ht="15" hidden="false" customHeight="false" outlineLevel="0" collapsed="false">
      <c r="C48" s="22" t="s">
        <v>47</v>
      </c>
      <c r="D48" s="53" t="n">
        <f aca="false">D250</f>
        <v>0.731931132088729</v>
      </c>
      <c r="E48" s="53" t="n">
        <f aca="false">E250</f>
        <v>0.856753796553393</v>
      </c>
      <c r="F48" s="53" t="n">
        <f aca="false">F250</f>
        <v>0.616880995804796</v>
      </c>
      <c r="G48" s="53" t="n">
        <f aca="false">G250</f>
        <v>0.612279738945507</v>
      </c>
      <c r="H48" s="53" t="n">
        <f aca="false">H250</f>
        <v>0.775441019442052</v>
      </c>
      <c r="I48" s="53" t="n">
        <f aca="false">I250</f>
        <v>0.818324006746584</v>
      </c>
      <c r="J48" s="53" t="n">
        <f aca="false">J250</f>
        <v>0.699023137712039</v>
      </c>
      <c r="K48" s="53" t="n">
        <f aca="false">K250</f>
        <v>0.790684342832488</v>
      </c>
      <c r="L48" s="53" t="n">
        <f aca="false">L250</f>
        <v>0.955344981971871</v>
      </c>
      <c r="M48" s="53" t="n">
        <f aca="false">M250</f>
        <v>0.904096359309337</v>
      </c>
      <c r="N48" s="53" t="n">
        <f aca="false">N250</f>
        <v>0.882251949029755</v>
      </c>
      <c r="O48" s="53" t="n">
        <f aca="false">O250</f>
        <v>0.864428909672753</v>
      </c>
      <c r="R48" s="22" t="n">
        <v>250</v>
      </c>
    </row>
    <row r="49" customFormat="false" ht="15" hidden="false" customHeight="false" outlineLevel="0" collapsed="false">
      <c r="C49" s="22" t="s">
        <v>48</v>
      </c>
      <c r="D49" s="53" t="n">
        <f aca="false">D269</f>
        <v>0.260020931288688</v>
      </c>
      <c r="E49" s="53" t="n">
        <f aca="false">E269</f>
        <v>0.158205811445589</v>
      </c>
      <c r="F49" s="53" t="n">
        <f aca="false">F269</f>
        <v>0.226381810661754</v>
      </c>
      <c r="G49" s="53" t="n">
        <f aca="false">G269</f>
        <v>0.182241387344735</v>
      </c>
      <c r="H49" s="53" t="n">
        <f aca="false">H269</f>
        <v>0.384379041449645</v>
      </c>
      <c r="I49" s="53" t="n">
        <f aca="false">I269</f>
        <v>0.428299382707974</v>
      </c>
      <c r="J49" s="53" t="n">
        <f aca="false">J269</f>
        <v>0.319777478903516</v>
      </c>
      <c r="K49" s="53" t="n">
        <f aca="false">K269</f>
        <v>0.499116550424298</v>
      </c>
      <c r="L49" s="53" t="n">
        <f aca="false">L269</f>
        <v>0.0970160970536221</v>
      </c>
      <c r="M49" s="53" t="n">
        <f aca="false">M269</f>
        <v>0.411941515820711</v>
      </c>
      <c r="N49" s="53" t="n">
        <f aca="false">N269</f>
        <v>0.621891642763862</v>
      </c>
      <c r="O49" s="53" t="n">
        <f aca="false">O269</f>
        <v>0.632707182471124</v>
      </c>
      <c r="R49" s="22" t="n">
        <v>269</v>
      </c>
    </row>
    <row r="50" customFormat="false" ht="15" hidden="false" customHeight="false" outlineLevel="0" collapsed="false">
      <c r="C50" s="22" t="s">
        <v>49</v>
      </c>
      <c r="D50" s="53" t="n">
        <f aca="false">D288</f>
        <v>0.462697116716915</v>
      </c>
      <c r="E50" s="53" t="n">
        <f aca="false">E288</f>
        <v>0.691326425113697</v>
      </c>
      <c r="F50" s="53" t="n">
        <f aca="false">F288</f>
        <v>0.382224820710656</v>
      </c>
      <c r="G50" s="53" t="n">
        <f aca="false">G288</f>
        <v>0.404603567759005</v>
      </c>
      <c r="H50" s="53" t="n">
        <f aca="false">H288</f>
        <v>0.381330933159042</v>
      </c>
      <c r="I50" s="53" t="n">
        <f aca="false">I288</f>
        <v>0.375330017135598</v>
      </c>
      <c r="J50" s="53" t="n">
        <f aca="false">J288</f>
        <v>0.392184262891925</v>
      </c>
      <c r="K50" s="53" t="n">
        <f aca="false">K288</f>
        <v>0.259269871371312</v>
      </c>
      <c r="L50" s="53" t="n">
        <f aca="false">L288</f>
        <v>0.793954118275568</v>
      </c>
      <c r="M50" s="53" t="n">
        <f aca="false">M288</f>
        <v>0.484219792413079</v>
      </c>
      <c r="N50" s="53" t="n">
        <f aca="false">N288</f>
        <v>0.249880131995216</v>
      </c>
      <c r="O50" s="53" t="n">
        <f aca="false">O288</f>
        <v>0.227361089848041</v>
      </c>
      <c r="R50" s="22" t="n">
        <v>288</v>
      </c>
    </row>
    <row r="51" customFormat="false" ht="15" hidden="false" customHeight="false" outlineLevel="0" collapsed="false">
      <c r="C51" s="22" t="s">
        <v>50</v>
      </c>
      <c r="D51" s="53" t="n">
        <f aca="false">D307</f>
        <v>0.00921308408312648</v>
      </c>
      <c r="E51" s="53" t="n">
        <f aca="false">E307</f>
        <v>0.00722155999410741</v>
      </c>
      <c r="F51" s="53" t="n">
        <f aca="false">F307</f>
        <v>0.00827436443238633</v>
      </c>
      <c r="G51" s="53" t="n">
        <f aca="false">G307</f>
        <v>0.0254347838417667</v>
      </c>
      <c r="H51" s="53" t="n">
        <f aca="false">H307</f>
        <v>0.00973104483336523</v>
      </c>
      <c r="I51" s="53" t="n">
        <f aca="false">I307</f>
        <v>0.0146946069030116</v>
      </c>
      <c r="J51" s="53" t="n">
        <f aca="false">J307</f>
        <v>-0.0129386040834018</v>
      </c>
      <c r="K51" s="53" t="n">
        <f aca="false">K307</f>
        <v>0.0322979210368782</v>
      </c>
      <c r="L51" s="53" t="n">
        <f aca="false">L307</f>
        <v>0.0643747666426806</v>
      </c>
      <c r="M51" s="53" t="n">
        <f aca="false">M307</f>
        <v>0.00793505107554726</v>
      </c>
      <c r="N51" s="53" t="n">
        <f aca="false">N307</f>
        <v>0.0104801742706778</v>
      </c>
      <c r="O51" s="53" t="n">
        <f aca="false">O307</f>
        <v>0.00436063735358837</v>
      </c>
      <c r="R51" s="22" t="n">
        <v>307</v>
      </c>
    </row>
    <row r="52" customFormat="false" ht="15" hidden="false" customHeight="false" outlineLevel="0" collapsed="false">
      <c r="C52" s="22" t="s">
        <v>44</v>
      </c>
      <c r="D52" s="53" t="n">
        <f aca="false">D326</f>
        <v>0.0390814904804661</v>
      </c>
      <c r="E52" s="53" t="n">
        <f aca="false">E326</f>
        <v>0.011820802285646</v>
      </c>
      <c r="F52" s="53" t="n">
        <f aca="false">F326</f>
        <v>0.0231244157731745</v>
      </c>
      <c r="G52" s="53" t="n">
        <f aca="false">G326</f>
        <v>0.0130131748076623</v>
      </c>
      <c r="H52" s="53" t="n">
        <f aca="false">H326</f>
        <v>0.0352006279623647</v>
      </c>
      <c r="I52" s="53" t="n">
        <f aca="false">I326</f>
        <v>0.0458899593875856</v>
      </c>
      <c r="J52" s="53" t="n">
        <f aca="false">J326</f>
        <v>0.0266050581904452</v>
      </c>
      <c r="K52" s="53" t="n">
        <f aca="false">K326</f>
        <v>0.0181424649908365</v>
      </c>
      <c r="L52" s="53" t="n">
        <f aca="false">L326</f>
        <v>0.00949689656798265</v>
      </c>
      <c r="M52" s="53" t="n">
        <f aca="false">M326</f>
        <v>0.0232254458650403</v>
      </c>
      <c r="N52" s="53" t="n">
        <f aca="false">N326</f>
        <v>0.0529878657868899</v>
      </c>
      <c r="O52" s="53" t="n">
        <f aca="false">O326</f>
        <v>0.0350344730940646</v>
      </c>
      <c r="R52" s="22" t="n">
        <v>326</v>
      </c>
    </row>
    <row r="53" customFormat="false" ht="15" hidden="false" customHeight="false" outlineLevel="0" collapsed="false"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</row>
    <row r="54" customFormat="false" ht="15" hidden="false" customHeight="false" outlineLevel="0" collapsed="false">
      <c r="A54" s="22" t="s">
        <v>52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</row>
    <row r="55" customFormat="false" ht="15" hidden="false" customHeight="false" outlineLevel="0" collapsed="false">
      <c r="C55" s="22" t="s">
        <v>47</v>
      </c>
      <c r="D55" s="54" t="n">
        <f aca="false">D48/D41</f>
        <v>2.01232512102512</v>
      </c>
      <c r="E55" s="54" t="n">
        <f aca="false">E48/E41</f>
        <v>1.45021847351946</v>
      </c>
      <c r="F55" s="54" t="n">
        <f aca="false">F48/F41</f>
        <v>2.29396809346097</v>
      </c>
      <c r="G55" s="54" t="n">
        <f aca="false">G48/G41</f>
        <v>1.60002474686089</v>
      </c>
      <c r="H55" s="54" t="n">
        <f aca="false">H48/H41</f>
        <v>1.86701539881305</v>
      </c>
      <c r="I55" s="54" t="n">
        <f aca="false">I48/I41</f>
        <v>1.76616307599069</v>
      </c>
      <c r="J55" s="54" t="n">
        <f aca="false">J48/J41</f>
        <v>1.70568297308738</v>
      </c>
      <c r="K55" s="54" t="n">
        <f aca="false">K48/K41</f>
        <v>1.98658940301838</v>
      </c>
      <c r="L55" s="54" t="n">
        <f aca="false">L48/L41</f>
        <v>1.1817168476029</v>
      </c>
      <c r="M55" s="54" t="n">
        <f aca="false">M48/M41</f>
        <v>1.326570254835</v>
      </c>
      <c r="N55" s="54" t="n">
        <f aca="false">N48/N41</f>
        <v>1.27119583576753</v>
      </c>
      <c r="O55" s="54" t="n">
        <f aca="false">O48/O41</f>
        <v>1.22528485887474</v>
      </c>
    </row>
    <row r="56" customFormat="false" ht="15" hidden="false" customHeight="false" outlineLevel="0" collapsed="false">
      <c r="C56" s="22" t="s">
        <v>48</v>
      </c>
      <c r="D56" s="54" t="n">
        <f aca="false">D49/D42</f>
        <v>2.29928989175775</v>
      </c>
      <c r="E56" s="54" t="n">
        <f aca="false">E49/E42</f>
        <v>2.49899530365326</v>
      </c>
      <c r="F56" s="54" t="n">
        <f aca="false">F49/F42</f>
        <v>2.44028444042716</v>
      </c>
      <c r="G56" s="54" t="n">
        <f aca="false">G49/G42</f>
        <v>2.04134887194743</v>
      </c>
      <c r="H56" s="54" t="n">
        <f aca="false">H49/H42</f>
        <v>1.73019345533823</v>
      </c>
      <c r="I56" s="54" t="n">
        <f aca="false">I49/I42</f>
        <v>1.54390317959099</v>
      </c>
      <c r="J56" s="54" t="n">
        <f aca="false">J49/J42</f>
        <v>1.68253339215306</v>
      </c>
      <c r="K56" s="54" t="n">
        <f aca="false">K49/K42</f>
        <v>1.72918899279459</v>
      </c>
      <c r="L56" s="54" t="n">
        <f aca="false">L49/L42</f>
        <v>3.42467199747097</v>
      </c>
      <c r="M56" s="54" t="n">
        <f aca="false">M49/M42</f>
        <v>1.31747803748762</v>
      </c>
      <c r="N56" s="54" t="n">
        <f aca="false">N49/N42</f>
        <v>1.16671186795758</v>
      </c>
      <c r="O56" s="54" t="n">
        <f aca="false">O49/O42</f>
        <v>1.12199029600678</v>
      </c>
    </row>
    <row r="57" customFormat="false" ht="15" hidden="false" customHeight="false" outlineLevel="0" collapsed="false">
      <c r="C57" s="22" t="s">
        <v>49</v>
      </c>
      <c r="D57" s="54" t="n">
        <f aca="false">D50/D43</f>
        <v>1.88221183827023</v>
      </c>
      <c r="E57" s="54" t="n">
        <f aca="false">E50/E43</f>
        <v>1.32015395027064</v>
      </c>
      <c r="F57" s="54" t="n">
        <f aca="false">F50/F43</f>
        <v>2.22004546687532</v>
      </c>
      <c r="G57" s="54" t="n">
        <f aca="false">G50/G43</f>
        <v>1.48274484005305</v>
      </c>
      <c r="H57" s="54" t="n">
        <f aca="false">H50/H43</f>
        <v>2.0262627911814</v>
      </c>
      <c r="I57" s="54" t="n">
        <f aca="false">I50/I43</f>
        <v>2.12977002279428</v>
      </c>
      <c r="J57" s="54" t="n">
        <f aca="false">J50/J43</f>
        <v>1.67668568725709</v>
      </c>
      <c r="K57" s="54" t="n">
        <f aca="false">K50/K43</f>
        <v>2.94165655447656</v>
      </c>
      <c r="L57" s="54" t="n">
        <f aca="false">L50/L43</f>
        <v>1.10451063918975</v>
      </c>
      <c r="M57" s="54" t="n">
        <f aca="false">M50/M43</f>
        <v>1.32974153673702</v>
      </c>
      <c r="N57" s="54" t="n">
        <f aca="false">N50/N43</f>
        <v>1.62403372997338</v>
      </c>
      <c r="O57" s="54" t="n">
        <f aca="false">O50/O43</f>
        <v>1.62643970441636</v>
      </c>
    </row>
    <row r="58" customFormat="false" ht="15" hidden="false" customHeight="false" outlineLevel="0" collapsed="false">
      <c r="C58" s="22" t="s">
        <v>50</v>
      </c>
      <c r="D58" s="54" t="n">
        <f aca="false">D51/D44</f>
        <v>1.91527072566604</v>
      </c>
      <c r="E58" s="54" t="n">
        <f aca="false">E51/E44</f>
        <v>1.90199084647823</v>
      </c>
      <c r="F58" s="54" t="n">
        <f aca="false">F51/F44</f>
        <v>2.08110785841368</v>
      </c>
      <c r="G58" s="54" t="n">
        <f aca="false">G51/G44</f>
        <v>1.23955871302454</v>
      </c>
      <c r="H58" s="54" t="n">
        <f aca="false">H51/H44</f>
        <v>1.95267230064474</v>
      </c>
      <c r="I58" s="54" t="n">
        <f aca="false">I51/I44</f>
        <v>1.51636652423397</v>
      </c>
      <c r="J58" s="54" t="n">
        <f aca="false">J51/J44</f>
        <v>0.914937607866893</v>
      </c>
      <c r="K58" s="54" t="n">
        <f aca="false">K51/K44</f>
        <v>1.5212197344923</v>
      </c>
      <c r="L58" s="54" t="n">
        <f aca="false">L51/L44</f>
        <v>1.05048982629586</v>
      </c>
      <c r="M58" s="54" t="n">
        <f aca="false">M51/M44</f>
        <v>1.68504474072252</v>
      </c>
      <c r="N58" s="54" t="n">
        <f aca="false">N51/N44</f>
        <v>1.46783990254197</v>
      </c>
      <c r="O58" s="54" t="n">
        <f aca="false">O51/O44</f>
        <v>2.44086801473038</v>
      </c>
    </row>
    <row r="59" customFormat="false" ht="15" hidden="false" customHeight="false" outlineLevel="0" collapsed="false">
      <c r="C59" s="22" t="s">
        <v>44</v>
      </c>
      <c r="D59" s="54" t="n">
        <f aca="false">D52/D45</f>
        <v>1.68253088673646</v>
      </c>
      <c r="E59" s="54" t="n">
        <f aca="false">E52/E45</f>
        <v>2.59990945539103</v>
      </c>
      <c r="F59" s="54" t="n">
        <f aca="false">F52/F45</f>
        <v>2.44517772150368</v>
      </c>
      <c r="G59" s="54" t="n">
        <f aca="false">G52/G45</f>
        <v>2.02618123670801</v>
      </c>
      <c r="H59" s="54" t="n">
        <f aca="false">H52/H45</f>
        <v>1.69778778615152</v>
      </c>
      <c r="I59" s="54" t="n">
        <f aca="false">I52/I45</f>
        <v>1.35795387195322</v>
      </c>
      <c r="J59" s="54" t="n">
        <f aca="false">J52/J45</f>
        <v>1.66355515061098</v>
      </c>
      <c r="K59" s="54" t="n">
        <f aca="false">K52/K45</f>
        <v>2.25285462027167</v>
      </c>
      <c r="L59" s="54" t="n">
        <f aca="false">L52/L45</f>
        <v>2.29261237612171</v>
      </c>
      <c r="M59" s="54" t="n">
        <f aca="false">M52/M45</f>
        <v>1.40690326068121</v>
      </c>
      <c r="N59" s="54" t="n">
        <f aca="false">N52/N45</f>
        <v>1.16275756083044</v>
      </c>
      <c r="O59" s="54" t="n">
        <f aca="false">O52/O45</f>
        <v>1.16516560301453</v>
      </c>
    </row>
    <row r="60" customFormat="false" ht="15" hidden="false" customHeight="false" outlineLevel="0" collapsed="false"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</row>
    <row r="61" customFormat="false" ht="15" hidden="false" customHeight="false" outlineLevel="0" collapsed="false">
      <c r="A61" s="22" t="s">
        <v>53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customFormat="false" ht="15" hidden="false" customHeight="false" outlineLevel="0" collapsed="false">
      <c r="C62" s="22" t="s">
        <v>54</v>
      </c>
      <c r="D62" s="53" t="n">
        <f aca="false" t="array" ref="D62:O62">TRANSPOSE(Z12:Z23)</f>
        <v>292.593032552695</v>
      </c>
      <c r="E62" s="53" t="n">
        <v>50.4049969041372</v>
      </c>
      <c r="F62" s="53" t="n">
        <v>1131.55764107217</v>
      </c>
      <c r="G62" s="53" t="n">
        <v>238.992768311855</v>
      </c>
      <c r="H62" s="53" t="n">
        <v>98.0096244043527</v>
      </c>
      <c r="I62" s="53" t="n">
        <v>1240.28557304465</v>
      </c>
      <c r="J62" s="53" t="n">
        <v>786.951626436469</v>
      </c>
      <c r="K62" s="53" t="n">
        <v>485.041370389087</v>
      </c>
      <c r="L62" s="53" t="n">
        <v>712.431015275255</v>
      </c>
      <c r="M62" s="53" t="n">
        <v>428.006359340433</v>
      </c>
      <c r="N62" s="53" t="n">
        <v>634.984260881373</v>
      </c>
      <c r="O62" s="53" t="n">
        <v>19.0805504861144</v>
      </c>
      <c r="P62" s="43" t="n">
        <f aca="false">SUM(D62:O62)</f>
        <v>6118.3388190986</v>
      </c>
    </row>
    <row r="63" customFormat="false" ht="15" hidden="false" customHeight="false" outlineLevel="0" collapsed="false">
      <c r="C63" s="22" t="s">
        <v>47</v>
      </c>
      <c r="D63" s="53" t="n">
        <f aca="false">D41*D$62</f>
        <v>106.423135764698</v>
      </c>
      <c r="E63" s="53" t="n">
        <f aca="false">E41*E$62</f>
        <v>29.7780460333531</v>
      </c>
      <c r="F63" s="53" t="n">
        <f aca="false">F41*F$62</f>
        <v>304.292115668437</v>
      </c>
      <c r="G63" s="53" t="n">
        <f aca="false">G41*G$62</f>
        <v>91.4551041031924</v>
      </c>
      <c r="H63" s="53" t="n">
        <f aca="false">H41*H$62</f>
        <v>40.707046718287</v>
      </c>
      <c r="I63" s="53" t="n">
        <f aca="false">I41*I$62</f>
        <v>574.666899926307</v>
      </c>
      <c r="J63" s="53" t="n">
        <f aca="false">J41*J$62</f>
        <v>322.508580913783</v>
      </c>
      <c r="K63" s="53" t="n">
        <f aca="false">K41*K$62</f>
        <v>193.05177839465</v>
      </c>
      <c r="L63" s="53" t="n">
        <f aca="false">L41*L$62</f>
        <v>575.956411914552</v>
      </c>
      <c r="M63" s="53" t="n">
        <f aca="false">M41*M$62</f>
        <v>291.69882999454</v>
      </c>
      <c r="N63" s="53" t="n">
        <f aca="false">N41*N$62</f>
        <v>440.700076261311</v>
      </c>
      <c r="O63" s="53" t="n">
        <f aca="false">O41*O$62</f>
        <v>13.4611795234417</v>
      </c>
      <c r="P63" s="43" t="n">
        <f aca="false">SUM(D63:O63)</f>
        <v>2984.69920521655</v>
      </c>
      <c r="U63" s="22" t="s">
        <v>55</v>
      </c>
      <c r="V63" s="55" t="n">
        <f aca="false">P63/P32</f>
        <v>0.0126571467350206</v>
      </c>
    </row>
    <row r="64" customFormat="false" ht="15" hidden="false" customHeight="false" outlineLevel="0" collapsed="false">
      <c r="C64" s="22" t="s">
        <v>48</v>
      </c>
      <c r="D64" s="53" t="n">
        <f aca="false">D42*D$62</f>
        <v>33.0886127432899</v>
      </c>
      <c r="E64" s="53" t="n">
        <f aca="false">E42*E$62</f>
        <v>3.19102778003375</v>
      </c>
      <c r="F64" s="53" t="n">
        <f aca="false">F42*F$62</f>
        <v>104.973036507671</v>
      </c>
      <c r="G64" s="53" t="n">
        <f aca="false">G42*G$62</f>
        <v>21.3360755043114</v>
      </c>
      <c r="H64" s="53" t="n">
        <f aca="false">H42*H$62</f>
        <v>21.7737764324281</v>
      </c>
      <c r="I64" s="53" t="n">
        <f aca="false">I42*I$62</f>
        <v>344.071799539502</v>
      </c>
      <c r="J64" s="53" t="n">
        <f aca="false">J42*J$62</f>
        <v>149.56577283667</v>
      </c>
      <c r="K64" s="53" t="n">
        <f aca="false">K42*K$62</f>
        <v>140.003305948891</v>
      </c>
      <c r="L64" s="53" t="n">
        <f aca="false">L42*L$62</f>
        <v>20.1821595098731</v>
      </c>
      <c r="M64" s="53" t="n">
        <f aca="false">M42*M$62</f>
        <v>133.826586425551</v>
      </c>
      <c r="N64" s="53" t="n">
        <f aca="false">N42*N$62</f>
        <v>338.465233768474</v>
      </c>
      <c r="O64" s="53" t="n">
        <f aca="false">O42*O$62</f>
        <v>10.7598090473988</v>
      </c>
      <c r="P64" s="43" t="n">
        <f aca="false">SUM(D64:O64)</f>
        <v>1321.23719604409</v>
      </c>
    </row>
    <row r="65" customFormat="false" ht="15" hidden="false" customHeight="false" outlineLevel="0" collapsed="false">
      <c r="C65" s="22" t="s">
        <v>49</v>
      </c>
      <c r="D65" s="53" t="n">
        <f aca="false">D43*D$62</f>
        <v>71.9270540015345</v>
      </c>
      <c r="E65" s="53" t="n">
        <f aca="false">E43*E$62</f>
        <v>26.3956384105509</v>
      </c>
      <c r="F65" s="53" t="n">
        <f aca="false">F43*F$62</f>
        <v>194.82007145166</v>
      </c>
      <c r="G65" s="53" t="n">
        <f aca="false">G43*G$62</f>
        <v>65.2150822687186</v>
      </c>
      <c r="H65" s="53" t="n">
        <f aca="false">H43*H$62</f>
        <v>18.4448442202742</v>
      </c>
      <c r="I65" s="53" t="n">
        <f aca="false">I43*I$62</f>
        <v>218.575902750815</v>
      </c>
      <c r="J65" s="53" t="n">
        <f aca="false">J43*J$62</f>
        <v>184.071496459471</v>
      </c>
      <c r="K65" s="53" t="n">
        <f aca="false">K43*K$62</f>
        <v>42.7502705980985</v>
      </c>
      <c r="L65" s="53" t="n">
        <f aca="false">L43*L$62</f>
        <v>512.115971087411</v>
      </c>
      <c r="M65" s="53" t="n">
        <f aca="false">M43*M$62</f>
        <v>155.856717072898</v>
      </c>
      <c r="N65" s="53" t="n">
        <f aca="false">N43*N$62</f>
        <v>97.7011425289316</v>
      </c>
      <c r="O65" s="53" t="n">
        <f aca="false">O43*O$62</f>
        <v>2.66728286431022</v>
      </c>
      <c r="P65" s="43" t="n">
        <f aca="false">SUM(D65:O65)</f>
        <v>1590.54147371467</v>
      </c>
    </row>
    <row r="66" customFormat="false" ht="15" hidden="false" customHeight="false" outlineLevel="0" collapsed="false">
      <c r="C66" s="22" t="s">
        <v>50</v>
      </c>
      <c r="D66" s="53" t="n">
        <f aca="false">D44*D$62</f>
        <v>1.40746901987316</v>
      </c>
      <c r="E66" s="53" t="n">
        <f aca="false">E44*E$62</f>
        <v>0.191379842768445</v>
      </c>
      <c r="F66" s="53" t="n">
        <f aca="false">F44*F$62</f>
        <v>4.49900770910522</v>
      </c>
      <c r="G66" s="53" t="n">
        <f aca="false">G44*G$62</f>
        <v>4.90394633016236</v>
      </c>
      <c r="H66" s="53" t="n">
        <f aca="false">H44*H$62</f>
        <v>0.488426065584653</v>
      </c>
      <c r="I66" s="53" t="n">
        <f aca="false">I44*I$62</f>
        <v>12.0191976359902</v>
      </c>
      <c r="J66" s="53" t="n">
        <f aca="false">J44*J$62</f>
        <v>-11.1286883823578</v>
      </c>
      <c r="K66" s="53" t="n">
        <f aca="false">K44*K$62</f>
        <v>10.2982018476603</v>
      </c>
      <c r="L66" s="53" t="n">
        <f aca="false">L44*L$62</f>
        <v>43.6582813172681</v>
      </c>
      <c r="M66" s="53" t="n">
        <f aca="false">M44*M$62</f>
        <v>2.0155264960912</v>
      </c>
      <c r="N66" s="53" t="n">
        <f aca="false">N44*N$62</f>
        <v>4.533699963906</v>
      </c>
      <c r="O66" s="53" t="n">
        <f aca="false">O44*O$62</f>
        <v>0.0340876117326524</v>
      </c>
      <c r="P66" s="43" t="n">
        <f aca="false">SUM(D66:O66)</f>
        <v>72.9205354577845</v>
      </c>
    </row>
    <row r="67" customFormat="false" ht="15" hidden="false" customHeight="false" outlineLevel="0" collapsed="false">
      <c r="C67" s="22" t="s">
        <v>44</v>
      </c>
      <c r="D67" s="53" t="n">
        <f aca="false">D45*D$62</f>
        <v>6.79629236319033</v>
      </c>
      <c r="E67" s="53" t="n">
        <f aca="false">E45*E$62</f>
        <v>0.22917240497623</v>
      </c>
      <c r="F67" s="53" t="n">
        <f aca="false">F45*F$62</f>
        <v>10.7013118651246</v>
      </c>
      <c r="G67" s="53" t="n">
        <f aca="false">G45*G$62</f>
        <v>1.53493409941072</v>
      </c>
      <c r="H67" s="53" t="n">
        <f aca="false">H45*H$62</f>
        <v>2.03205627554256</v>
      </c>
      <c r="I67" s="53" t="n">
        <f aca="false">I45*I$62</f>
        <v>41.9135404755398</v>
      </c>
      <c r="J67" s="53" t="n">
        <f aca="false">J45*J$62</f>
        <v>12.5856325272523</v>
      </c>
      <c r="K67" s="53" t="n">
        <f aca="false">K45*K$62</f>
        <v>3.90608697170623</v>
      </c>
      <c r="L67" s="53" t="n">
        <f aca="false">L45*L$62</f>
        <v>2.95116773090855</v>
      </c>
      <c r="M67" s="53" t="n">
        <f aca="false">M45*M$62</f>
        <v>7.06561624140456</v>
      </c>
      <c r="N67" s="53" t="n">
        <f aca="false">N45*N$62</f>
        <v>28.9367809127291</v>
      </c>
      <c r="O67" s="53" t="n">
        <f aca="false">O45*O$62</f>
        <v>0.57371847477837</v>
      </c>
      <c r="P67" s="43" t="n">
        <f aca="false">SUM(D67:O67)</f>
        <v>119.226310342563</v>
      </c>
      <c r="R67" s="22" t="s">
        <v>56</v>
      </c>
      <c r="S67" s="56" t="n">
        <f aca="false">P67/E36</f>
        <v>0.440428439481393</v>
      </c>
      <c r="U67" s="22" t="s">
        <v>57</v>
      </c>
      <c r="V67" s="55" t="n">
        <f aca="false">E32/P32</f>
        <v>0.149164634809528</v>
      </c>
    </row>
    <row r="69" customFormat="false" ht="15" hidden="false" customHeight="false" outlineLevel="0" collapsed="false">
      <c r="A69" s="22" t="s">
        <v>58</v>
      </c>
    </row>
    <row r="71" customFormat="false" ht="15" hidden="false" customHeight="false" outlineLevel="0" collapsed="false">
      <c r="A71" s="22" t="s">
        <v>59</v>
      </c>
    </row>
    <row r="73" customFormat="false" ht="15" hidden="false" customHeight="false" outlineLevel="0" collapsed="false">
      <c r="D73" s="22" t="n">
        <v>1</v>
      </c>
      <c r="E73" s="22" t="n">
        <v>2</v>
      </c>
      <c r="F73" s="22" t="n">
        <v>3</v>
      </c>
      <c r="G73" s="22" t="n">
        <v>4</v>
      </c>
      <c r="H73" s="22" t="n">
        <v>5</v>
      </c>
      <c r="I73" s="22" t="n">
        <v>6</v>
      </c>
      <c r="J73" s="22" t="n">
        <v>7</v>
      </c>
      <c r="K73" s="22" t="n">
        <v>8</v>
      </c>
      <c r="L73" s="22" t="n">
        <v>9</v>
      </c>
      <c r="M73" s="22" t="n">
        <v>10</v>
      </c>
      <c r="N73" s="22" t="n">
        <v>11</v>
      </c>
      <c r="O73" s="22" t="n">
        <v>12</v>
      </c>
    </row>
    <row r="76" customFormat="false" ht="15" hidden="false" customHeight="false" outlineLevel="0" collapsed="false">
      <c r="C76" s="22" t="s">
        <v>9</v>
      </c>
      <c r="D76" s="22" t="n">
        <f aca="false">D12/D$38</f>
        <v>0.175903147962503</v>
      </c>
      <c r="E76" s="22" t="n">
        <f aca="false">E12/E$38</f>
        <v>1.07866688831238E-005</v>
      </c>
      <c r="F76" s="22" t="n">
        <f aca="false">F12/F$38</f>
        <v>0.128013342856032</v>
      </c>
      <c r="G76" s="22" t="n">
        <f aca="false">G12/G$38</f>
        <v>0.00259436624250456</v>
      </c>
      <c r="H76" s="22" t="n">
        <f aca="false">H12/H$38</f>
        <v>0.000364522972726734</v>
      </c>
      <c r="I76" s="22" t="n">
        <f aca="false">I12/I$38</f>
        <v>0.0052620419923154</v>
      </c>
      <c r="J76" s="22" t="n">
        <f aca="false">J12/J$38</f>
        <v>7.88477523018456E-005</v>
      </c>
      <c r="K76" s="22" t="n">
        <f aca="false">K12/K$38</f>
        <v>5.38341938965204E-005</v>
      </c>
      <c r="L76" s="22" t="n">
        <f aca="false">L12/L$38</f>
        <v>1.81635172429914E-006</v>
      </c>
      <c r="M76" s="22" t="n">
        <f aca="false">M12/M$38</f>
        <v>0.000165598126537574</v>
      </c>
      <c r="N76" s="22" t="n">
        <f aca="false">N12/N$38</f>
        <v>0.0012990126845395</v>
      </c>
      <c r="O76" s="22" t="n">
        <f aca="false">O12/O$38</f>
        <v>0.00380175177990598</v>
      </c>
    </row>
    <row r="77" customFormat="false" ht="15" hidden="false" customHeight="false" outlineLevel="0" collapsed="false">
      <c r="C77" s="22" t="s">
        <v>10</v>
      </c>
      <c r="D77" s="22" t="n">
        <f aca="false">D13/D$38</f>
        <v>0.000738806513346234</v>
      </c>
      <c r="E77" s="22" t="n">
        <f aca="false">E13/E$38</f>
        <v>0.0869475731147722</v>
      </c>
      <c r="F77" s="22" t="n">
        <f aca="false">F13/F$38</f>
        <v>0.0350518027840809</v>
      </c>
      <c r="G77" s="22" t="n">
        <f aca="false">G13/G$38</f>
        <v>0.00434752581019413</v>
      </c>
      <c r="H77" s="22" t="n">
        <f aca="false">H13/H$38</f>
        <v>0.00522290373568869</v>
      </c>
      <c r="I77" s="22" t="n">
        <f aca="false">I13/I$38</f>
        <v>0.000764676113341055</v>
      </c>
      <c r="J77" s="22" t="n">
        <f aca="false">J13/J$38</f>
        <v>0.000568927099373451</v>
      </c>
      <c r="K77" s="22" t="n">
        <f aca="false">K13/K$38</f>
        <v>0.001221471799117</v>
      </c>
      <c r="L77" s="22" t="n">
        <f aca="false">L13/L$38</f>
        <v>0.000233271238241521</v>
      </c>
      <c r="M77" s="22" t="n">
        <f aca="false">M13/M$38</f>
        <v>0.00131365078923048</v>
      </c>
      <c r="N77" s="22" t="n">
        <f aca="false">N13/N$38</f>
        <v>0.000628704782954276</v>
      </c>
      <c r="O77" s="22" t="n">
        <f aca="false">O13/O$38</f>
        <v>0.00058310593063539</v>
      </c>
    </row>
    <row r="78" customFormat="false" ht="15" hidden="false" customHeight="false" outlineLevel="0" collapsed="false">
      <c r="C78" s="22" t="s">
        <v>11</v>
      </c>
      <c r="D78" s="22" t="n">
        <f aca="false">D14/D$38</f>
        <v>0.198731806650223</v>
      </c>
      <c r="E78" s="22" t="n">
        <f aca="false">E14/E$38</f>
        <v>0.0604580693996513</v>
      </c>
      <c r="F78" s="22" t="n">
        <f aca="false">F14/F$38</f>
        <v>0.133081652675031</v>
      </c>
      <c r="G78" s="22" t="n">
        <f aca="false">G14/G$38</f>
        <v>0.039428016164772</v>
      </c>
      <c r="H78" s="22" t="n">
        <f aca="false">H14/H$38</f>
        <v>0.177653094047193</v>
      </c>
      <c r="I78" s="22" t="n">
        <f aca="false">I14/I$38</f>
        <v>0.0780488843223925</v>
      </c>
      <c r="J78" s="22" t="n">
        <f aca="false">J14/J$38</f>
        <v>0.0604156720213149</v>
      </c>
      <c r="K78" s="22" t="n">
        <f aca="false">K14/K$38</f>
        <v>0.00803084581284435</v>
      </c>
      <c r="L78" s="22" t="n">
        <f aca="false">L14/L$38</f>
        <v>0.00242026866564614</v>
      </c>
      <c r="M78" s="22" t="n">
        <f aca="false">M14/M$38</f>
        <v>0.0196892519798519</v>
      </c>
      <c r="N78" s="22" t="n">
        <f aca="false">N14/N$38</f>
        <v>0.0469091366485616</v>
      </c>
      <c r="O78" s="22" t="n">
        <f aca="false">O14/O$38</f>
        <v>0.0220079737907225</v>
      </c>
    </row>
    <row r="79" customFormat="false" ht="15" hidden="false" customHeight="false" outlineLevel="0" collapsed="false">
      <c r="C79" s="22" t="s">
        <v>12</v>
      </c>
      <c r="D79" s="22" t="n">
        <f aca="false">D15/D$38</f>
        <v>0.0104890581899504</v>
      </c>
      <c r="E79" s="22" t="n">
        <f aca="false">E15/E$38</f>
        <v>0.0567839002567965</v>
      </c>
      <c r="F79" s="22" t="n">
        <f aca="false">F15/F$38</f>
        <v>0.0317226288773374</v>
      </c>
      <c r="G79" s="22" t="n">
        <f aca="false">G15/G$38</f>
        <v>0.125639067126739</v>
      </c>
      <c r="H79" s="22" t="n">
        <f aca="false">H15/H$38</f>
        <v>0.0072205572484241</v>
      </c>
      <c r="I79" s="22" t="n">
        <f aca="false">I15/I$38</f>
        <v>0.016065125302909</v>
      </c>
      <c r="J79" s="22" t="n">
        <f aca="false">J15/J$38</f>
        <v>0.0105636637129709</v>
      </c>
      <c r="K79" s="22" t="n">
        <f aca="false">K15/K$38</f>
        <v>0.0061876068073154</v>
      </c>
      <c r="L79" s="22" t="n">
        <f aca="false">L15/L$38</f>
        <v>0.00846285183429376</v>
      </c>
      <c r="M79" s="22" t="n">
        <f aca="false">M15/M$38</f>
        <v>0.00629755700899067</v>
      </c>
      <c r="N79" s="22" t="n">
        <f aca="false">N15/N$38</f>
        <v>0.0106601712327581</v>
      </c>
      <c r="O79" s="22" t="n">
        <f aca="false">O15/O$38</f>
        <v>0.0350890221855594</v>
      </c>
    </row>
    <row r="80" customFormat="false" ht="15" hidden="false" customHeight="false" outlineLevel="0" collapsed="false">
      <c r="C80" s="22" t="s">
        <v>13</v>
      </c>
      <c r="D80" s="22" t="n">
        <f aca="false">D16/D$38</f>
        <v>4.41663544007257E-005</v>
      </c>
      <c r="E80" s="22" t="n">
        <f aca="false">E16/E$38</f>
        <v>5.09847538275865E-005</v>
      </c>
      <c r="F80" s="22" t="n">
        <f aca="false">F16/F$38</f>
        <v>0.000116599281663611</v>
      </c>
      <c r="G80" s="22" t="n">
        <f aca="false">G16/G$38</f>
        <v>0.00010458003599472</v>
      </c>
      <c r="H80" s="22" t="n">
        <f aca="false">H16/H$38</f>
        <v>0.142480092442062</v>
      </c>
      <c r="I80" s="22" t="n">
        <f aca="false">I16/I$38</f>
        <v>0.000966274561636629</v>
      </c>
      <c r="J80" s="22" t="n">
        <f aca="false">J16/J$38</f>
        <v>0.000642470302636943</v>
      </c>
      <c r="K80" s="22" t="n">
        <f aca="false">K16/K$38</f>
        <v>0.000691544512573815</v>
      </c>
      <c r="L80" s="22" t="n">
        <f aca="false">L16/L$38</f>
        <v>0.113633038697363</v>
      </c>
      <c r="M80" s="22" t="n">
        <f aca="false">M16/M$38</f>
        <v>0.000489180876923269</v>
      </c>
      <c r="N80" s="22" t="n">
        <f aca="false">N16/N$38</f>
        <v>0.000453717272884158</v>
      </c>
      <c r="O80" s="22" t="n">
        <f aca="false">O16/O$38</f>
        <v>0.000360125265136364</v>
      </c>
    </row>
    <row r="81" customFormat="false" ht="15" hidden="false" customHeight="false" outlineLevel="0" collapsed="false">
      <c r="C81" s="22" t="s">
        <v>14</v>
      </c>
      <c r="D81" s="22" t="n">
        <f aca="false">D17/D$38</f>
        <v>0.0413262898241796</v>
      </c>
      <c r="E81" s="22" t="n">
        <f aca="false">E17/E$38</f>
        <v>0.0297410990530862</v>
      </c>
      <c r="F81" s="22" t="n">
        <f aca="false">F17/F$38</f>
        <v>0.0482159099553458</v>
      </c>
      <c r="G81" s="22" t="n">
        <f aca="false">G17/G$38</f>
        <v>0.0197401755850634</v>
      </c>
      <c r="H81" s="22" t="n">
        <f aca="false">H17/H$38</f>
        <v>0.0632409444208011</v>
      </c>
      <c r="I81" s="22" t="n">
        <f aca="false">I17/I$38</f>
        <v>0.075596528073406</v>
      </c>
      <c r="J81" s="22" t="n">
        <f aca="false">J17/J$38</f>
        <v>0.0536263542396903</v>
      </c>
      <c r="K81" s="22" t="n">
        <f aca="false">K17/K$38</f>
        <v>0.0160830065338118</v>
      </c>
      <c r="L81" s="22" t="n">
        <f aca="false">L17/L$38</f>
        <v>0.0023423618506753</v>
      </c>
      <c r="M81" s="22" t="n">
        <f aca="false">M17/M$38</f>
        <v>0.0308074722638543</v>
      </c>
      <c r="N81" s="22" t="n">
        <f aca="false">N17/N$38</f>
        <v>0.0393983187221421</v>
      </c>
      <c r="O81" s="22" t="n">
        <f aca="false">O17/O$38</f>
        <v>0.0185016175413056</v>
      </c>
    </row>
    <row r="82" customFormat="false" ht="15" hidden="false" customHeight="false" outlineLevel="0" collapsed="false">
      <c r="C82" s="22" t="s">
        <v>15</v>
      </c>
      <c r="D82" s="22" t="n">
        <f aca="false">D18/D$38</f>
        <v>0.0454119943288337</v>
      </c>
      <c r="E82" s="22" t="n">
        <f aca="false">E18/E$38</f>
        <v>0.0307956088710951</v>
      </c>
      <c r="F82" s="22" t="n">
        <f aca="false">F18/F$38</f>
        <v>0.051187418859597</v>
      </c>
      <c r="G82" s="22" t="n">
        <f aca="false">G18/G$38</f>
        <v>0.033236096210057</v>
      </c>
      <c r="H82" s="22" t="n">
        <f aca="false">H18/H$38</f>
        <v>0.0277815364792671</v>
      </c>
      <c r="I82" s="22" t="n">
        <f aca="false">I18/I$38</f>
        <v>0.118890220940689</v>
      </c>
      <c r="J82" s="22" t="n">
        <f aca="false">J18/J$38</f>
        <v>0.16961452658903</v>
      </c>
      <c r="K82" s="22" t="n">
        <f aca="false">K18/K$38</f>
        <v>0.0414613694490379</v>
      </c>
      <c r="L82" s="22" t="n">
        <f aca="false">L18/L$38</f>
        <v>0.00301316895763777</v>
      </c>
      <c r="M82" s="22" t="n">
        <f aca="false">M18/M$38</f>
        <v>0.0399851891056532</v>
      </c>
      <c r="N82" s="22" t="n">
        <f aca="false">N18/N$38</f>
        <v>0.0189021476465852</v>
      </c>
      <c r="O82" s="22" t="n">
        <f aca="false">O18/O$38</f>
        <v>0.0360235468100461</v>
      </c>
    </row>
    <row r="83" customFormat="false" ht="15" hidden="false" customHeight="false" outlineLevel="0" collapsed="false">
      <c r="C83" s="22" t="s">
        <v>16</v>
      </c>
      <c r="D83" s="22" t="n">
        <f aca="false">D19/D$38</f>
        <v>0.0132548204992113</v>
      </c>
      <c r="E83" s="22" t="n">
        <f aca="false">E19/E$38</f>
        <v>0.0046131306339657</v>
      </c>
      <c r="F83" s="22" t="n">
        <f aca="false">F19/F$38</f>
        <v>0.00874051663715966</v>
      </c>
      <c r="G83" s="22" t="n">
        <f aca="false">G19/G$38</f>
        <v>0.0227488599319929</v>
      </c>
      <c r="H83" s="22" t="n">
        <f aca="false">H19/H$38</f>
        <v>0.0157347936218985</v>
      </c>
      <c r="I83" s="22" t="n">
        <f aca="false">I19/I$38</f>
        <v>0.0284755035150435</v>
      </c>
      <c r="J83" s="22" t="n">
        <f aca="false">J19/J$38</f>
        <v>0.0134789164047694</v>
      </c>
      <c r="K83" s="22" t="n">
        <f aca="false">K19/K$38</f>
        <v>0.27436370230738</v>
      </c>
      <c r="L83" s="22" t="n">
        <f aca="false">L19/L$38</f>
        <v>0.0240441769737796</v>
      </c>
      <c r="M83" s="22" t="n">
        <f aca="false">M19/M$38</f>
        <v>0.0244215734984477</v>
      </c>
      <c r="N83" s="22" t="n">
        <f aca="false">N19/N$38</f>
        <v>0.0071753594696797</v>
      </c>
      <c r="O83" s="22" t="n">
        <f aca="false">O19/O$38</f>
        <v>0.0150496325766524</v>
      </c>
    </row>
    <row r="84" customFormat="false" ht="15" hidden="false" customHeight="false" outlineLevel="0" collapsed="false">
      <c r="C84" s="22" t="s">
        <v>17</v>
      </c>
      <c r="D84" s="22" t="n">
        <f aca="false">D20/D$38</f>
        <v>0.0022235205856058</v>
      </c>
      <c r="E84" s="22" t="n">
        <f aca="false">E20/E$38</f>
        <v>0.000954074183019185</v>
      </c>
      <c r="F84" s="22" t="n">
        <f aca="false">F20/F$38</f>
        <v>0.00491999414111826</v>
      </c>
      <c r="G84" s="22" t="n">
        <f aca="false">G20/G$38</f>
        <v>0.00305259494190559</v>
      </c>
      <c r="H84" s="22" t="n">
        <f aca="false">H20/H$38</f>
        <v>0.0030262502651035</v>
      </c>
      <c r="I84" s="22" t="n">
        <f aca="false">I20/I$38</f>
        <v>0.0411172381509613</v>
      </c>
      <c r="J84" s="22" t="n">
        <f aca="false">J20/J$38</f>
        <v>0.0136710648355305</v>
      </c>
      <c r="K84" s="22" t="n">
        <f aca="false">K20/K$38</f>
        <v>0.0210115252305456</v>
      </c>
      <c r="L84" s="22" t="n">
        <f aca="false">L20/L$38</f>
        <v>0.0129560052858706</v>
      </c>
      <c r="M84" s="22" t="n">
        <f aca="false">M20/M$38</f>
        <v>0.0177811947744737</v>
      </c>
      <c r="N84" s="22" t="n">
        <f aca="false">N20/N$38</f>
        <v>0.0195486951651577</v>
      </c>
      <c r="O84" s="22" t="n">
        <f aca="false">O20/O$38</f>
        <v>0.010162386653715</v>
      </c>
    </row>
    <row r="85" customFormat="false" ht="15" hidden="false" customHeight="false" outlineLevel="0" collapsed="false">
      <c r="C85" s="22" t="s">
        <v>18</v>
      </c>
      <c r="D85" s="22" t="n">
        <f aca="false">D21/D$38</f>
        <v>0.0320301592396557</v>
      </c>
      <c r="E85" s="22" t="n">
        <f aca="false">E21/E$38</f>
        <v>0.0734001650719611</v>
      </c>
      <c r="F85" s="22" t="n">
        <f aca="false">F21/F$38</f>
        <v>0.0368033378479217</v>
      </c>
      <c r="G85" s="22" t="n">
        <f aca="false">G21/G$38</f>
        <v>0.0665046805945106</v>
      </c>
      <c r="H85" s="22" t="n">
        <f aca="false">H21/H$38</f>
        <v>0.0461685344208036</v>
      </c>
      <c r="I85" s="22" t="n">
        <f aca="false">I21/I$38</f>
        <v>0.0892947833578071</v>
      </c>
      <c r="J85" s="22" t="n">
        <f aca="false">J21/J$38</f>
        <v>0.0561114835957718</v>
      </c>
      <c r="K85" s="22" t="n">
        <f aca="false">K21/K$38</f>
        <v>0.110050055404586</v>
      </c>
      <c r="L85" s="22" t="n">
        <f aca="false">L21/L$38</f>
        <v>0.0176650152210021</v>
      </c>
      <c r="M85" s="22" t="n">
        <f aca="false">M21/M$38</f>
        <v>0.124648643154175</v>
      </c>
      <c r="N85" s="22" t="n">
        <f aca="false">N21/N$38</f>
        <v>0.0439357780644625</v>
      </c>
      <c r="O85" s="22" t="n">
        <f aca="false">O21/O$38</f>
        <v>0.0576178188118937</v>
      </c>
    </row>
    <row r="86" customFormat="false" ht="15" hidden="false" customHeight="false" outlineLevel="0" collapsed="false">
      <c r="C86" s="22" t="s">
        <v>19</v>
      </c>
      <c r="D86" s="22" t="n">
        <f aca="false">D22/D$38</f>
        <v>0.00111758992071057</v>
      </c>
      <c r="E86" s="22" t="n">
        <f aca="false">E22/E$38</f>
        <v>0.00119250344599705</v>
      </c>
      <c r="F86" s="22" t="n">
        <f aca="false">F22/F$38</f>
        <v>0.00112910873855918</v>
      </c>
      <c r="G86" s="22" t="n">
        <f aca="false">G22/G$38</f>
        <v>0.00117445266033613</v>
      </c>
      <c r="H86" s="22" t="n">
        <f aca="false">H22/H$38</f>
        <v>0.00231966847562621</v>
      </c>
      <c r="I86" s="22" t="n">
        <f aca="false">I22/I$38</f>
        <v>0.00280252337085385</v>
      </c>
      <c r="J86" s="22" t="n">
        <f aca="false">J22/J$38</f>
        <v>0.00516954149644439</v>
      </c>
      <c r="K86" s="22" t="n">
        <f aca="false">K22/K$38</f>
        <v>0.00345937494914641</v>
      </c>
      <c r="L86" s="22" t="n">
        <f aca="false">L22/L$38</f>
        <v>0.000397442490041907</v>
      </c>
      <c r="M86" s="22" t="n">
        <f aca="false">M22/M$38</f>
        <v>0.00251285901990071</v>
      </c>
      <c r="N86" s="22" t="n">
        <f aca="false">N22/N$38</f>
        <v>0.0461259594972019</v>
      </c>
      <c r="O86" s="22" t="n">
        <f aca="false">O22/O$38</f>
        <v>0.00361611628692005</v>
      </c>
    </row>
    <row r="87" customFormat="false" ht="15" hidden="false" customHeight="false" outlineLevel="0" collapsed="false">
      <c r="C87" s="22" t="s">
        <v>20</v>
      </c>
      <c r="D87" s="22" t="n">
        <f aca="false">D23/D$38</f>
        <v>0.0019243073748612</v>
      </c>
      <c r="E87" s="22" t="n">
        <f aca="false">E23/E$38</f>
        <v>0.00177961808234088</v>
      </c>
      <c r="F87" s="22" t="n">
        <f aca="false">F23/F$38</f>
        <v>0.0017481985616807</v>
      </c>
      <c r="G87" s="22" t="n">
        <f aca="false">G23/G$38</f>
        <v>0.00139341492033172</v>
      </c>
      <c r="H87" s="22" t="n">
        <f aca="false">H23/H$38</f>
        <v>0.000664349139732078</v>
      </c>
      <c r="I87" s="22" t="n">
        <f aca="false">I23/I$38</f>
        <v>0.00206053826893325</v>
      </c>
      <c r="J87" s="22" t="n">
        <f aca="false">J23/J$38</f>
        <v>0.00343015942880319</v>
      </c>
      <c r="K87" s="22" t="n">
        <f aca="false">K23/K$38</f>
        <v>0.00070429242673299</v>
      </c>
      <c r="L87" s="22" t="n">
        <f aca="false">L23/L$38</f>
        <v>0.000210383721409884</v>
      </c>
      <c r="M87" s="22" t="n">
        <f aca="false">M23/M$38</f>
        <v>0.000659397132367929</v>
      </c>
      <c r="N87" s="22" t="n">
        <f aca="false">N23/N$38</f>
        <v>0.000802306939436147</v>
      </c>
      <c r="O87" s="22" t="n">
        <f aca="false">O23/O$38</f>
        <v>0.00358915282694388</v>
      </c>
    </row>
    <row r="89" customFormat="false" ht="15" hidden="false" customHeight="false" outlineLevel="0" collapsed="false">
      <c r="A89" s="22" t="s">
        <v>60</v>
      </c>
    </row>
    <row r="91" customFormat="false" ht="15" hidden="false" customHeight="false" outlineLevel="0" collapsed="false">
      <c r="D91" s="22" t="n">
        <v>1</v>
      </c>
      <c r="E91" s="22" t="n">
        <v>2</v>
      </c>
      <c r="F91" s="22" t="n">
        <v>3</v>
      </c>
      <c r="G91" s="22" t="n">
        <v>4</v>
      </c>
      <c r="H91" s="22" t="n">
        <v>5</v>
      </c>
      <c r="I91" s="22" t="n">
        <v>6</v>
      </c>
      <c r="J91" s="22" t="n">
        <v>7</v>
      </c>
      <c r="K91" s="22" t="n">
        <v>8</v>
      </c>
      <c r="L91" s="22" t="n">
        <v>9</v>
      </c>
      <c r="M91" s="22" t="n">
        <v>10</v>
      </c>
      <c r="N91" s="22" t="n">
        <v>11</v>
      </c>
      <c r="O91" s="22" t="n">
        <v>12</v>
      </c>
    </row>
    <row r="94" customFormat="false" ht="15" hidden="false" customHeight="false" outlineLevel="0" collapsed="false">
      <c r="C94" s="22" t="s">
        <v>9</v>
      </c>
      <c r="D94" s="22" t="n">
        <f aca="false" t="array" ref="D94:O105">_xlfn.MUNIT(12)</f>
        <v>1</v>
      </c>
      <c r="E94" s="22" t="n">
        <v>0</v>
      </c>
      <c r="F94" s="22" t="n">
        <v>0</v>
      </c>
      <c r="G94" s="22" t="n">
        <v>0</v>
      </c>
      <c r="H94" s="22" t="n">
        <v>0</v>
      </c>
      <c r="I94" s="22" t="n">
        <v>0</v>
      </c>
      <c r="J94" s="22" t="n">
        <v>0</v>
      </c>
      <c r="K94" s="22" t="n">
        <v>0</v>
      </c>
      <c r="L94" s="22" t="n">
        <v>0</v>
      </c>
      <c r="M94" s="22" t="n">
        <v>0</v>
      </c>
      <c r="N94" s="22" t="n">
        <v>0</v>
      </c>
      <c r="O94" s="22" t="n">
        <v>0</v>
      </c>
    </row>
    <row r="95" customFormat="false" ht="15" hidden="false" customHeight="false" outlineLevel="0" collapsed="false">
      <c r="C95" s="22" t="s">
        <v>10</v>
      </c>
      <c r="D95" s="22" t="n">
        <v>0</v>
      </c>
      <c r="E95" s="22" t="n">
        <v>1</v>
      </c>
      <c r="F95" s="22" t="n">
        <v>0</v>
      </c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22" t="n">
        <v>0</v>
      </c>
    </row>
    <row r="96" customFormat="false" ht="15" hidden="false" customHeight="false" outlineLevel="0" collapsed="false">
      <c r="C96" s="22" t="s">
        <v>11</v>
      </c>
      <c r="D96" s="22" t="n">
        <v>0</v>
      </c>
      <c r="E96" s="22" t="n">
        <v>0</v>
      </c>
      <c r="F96" s="22" t="n">
        <v>1</v>
      </c>
      <c r="G96" s="22" t="n">
        <v>0</v>
      </c>
      <c r="H96" s="22" t="n">
        <v>0</v>
      </c>
      <c r="I96" s="22" t="n">
        <v>0</v>
      </c>
      <c r="J96" s="22" t="n">
        <v>0</v>
      </c>
      <c r="K96" s="22" t="n">
        <v>0</v>
      </c>
      <c r="L96" s="22" t="n">
        <v>0</v>
      </c>
      <c r="M96" s="22" t="n">
        <v>0</v>
      </c>
      <c r="N96" s="22" t="n">
        <v>0</v>
      </c>
      <c r="O96" s="22" t="n">
        <v>0</v>
      </c>
    </row>
    <row r="97" customFormat="false" ht="15" hidden="false" customHeight="false" outlineLevel="0" collapsed="false">
      <c r="C97" s="22" t="s">
        <v>12</v>
      </c>
      <c r="D97" s="22" t="n">
        <v>0</v>
      </c>
      <c r="E97" s="22" t="n">
        <v>0</v>
      </c>
      <c r="F97" s="22" t="n">
        <v>0</v>
      </c>
      <c r="G97" s="22" t="n">
        <v>1</v>
      </c>
      <c r="H97" s="22" t="n">
        <v>0</v>
      </c>
      <c r="I97" s="22" t="n">
        <v>0</v>
      </c>
      <c r="J97" s="22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22" t="n">
        <v>0</v>
      </c>
    </row>
    <row r="98" customFormat="false" ht="15" hidden="false" customHeight="false" outlineLevel="0" collapsed="false">
      <c r="C98" s="22" t="s">
        <v>13</v>
      </c>
      <c r="D98" s="22" t="n">
        <v>0</v>
      </c>
      <c r="E98" s="22" t="n">
        <v>0</v>
      </c>
      <c r="F98" s="22" t="n">
        <v>0</v>
      </c>
      <c r="G98" s="22" t="n">
        <v>0</v>
      </c>
      <c r="H98" s="22" t="n">
        <v>1</v>
      </c>
      <c r="I98" s="22" t="n">
        <v>0</v>
      </c>
      <c r="J98" s="22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22" t="n">
        <v>0</v>
      </c>
    </row>
    <row r="99" customFormat="false" ht="15" hidden="false" customHeight="false" outlineLevel="0" collapsed="false">
      <c r="C99" s="22" t="s">
        <v>14</v>
      </c>
      <c r="D99" s="22" t="n">
        <v>0</v>
      </c>
      <c r="E99" s="22" t="n">
        <v>0</v>
      </c>
      <c r="F99" s="22" t="n">
        <v>0</v>
      </c>
      <c r="G99" s="22" t="n">
        <v>0</v>
      </c>
      <c r="H99" s="22" t="n">
        <v>0</v>
      </c>
      <c r="I99" s="22" t="n">
        <v>1</v>
      </c>
      <c r="J99" s="22" t="n">
        <v>0</v>
      </c>
      <c r="K99" s="22" t="n">
        <v>0</v>
      </c>
      <c r="L99" s="22" t="n">
        <v>0</v>
      </c>
      <c r="M99" s="22" t="n">
        <v>0</v>
      </c>
      <c r="N99" s="22" t="n">
        <v>0</v>
      </c>
      <c r="O99" s="22" t="n">
        <v>0</v>
      </c>
    </row>
    <row r="100" customFormat="false" ht="15" hidden="false" customHeight="false" outlineLevel="0" collapsed="false">
      <c r="C100" s="22" t="s">
        <v>15</v>
      </c>
      <c r="D100" s="22" t="n">
        <v>0</v>
      </c>
      <c r="E100" s="22" t="n">
        <v>0</v>
      </c>
      <c r="F100" s="22" t="n">
        <v>0</v>
      </c>
      <c r="G100" s="22" t="n">
        <v>0</v>
      </c>
      <c r="H100" s="22" t="n">
        <v>0</v>
      </c>
      <c r="I100" s="22" t="n">
        <v>0</v>
      </c>
      <c r="J100" s="22" t="n">
        <v>1</v>
      </c>
      <c r="K100" s="22" t="n">
        <v>0</v>
      </c>
      <c r="L100" s="22" t="n">
        <v>0</v>
      </c>
      <c r="M100" s="22" t="n">
        <v>0</v>
      </c>
      <c r="N100" s="22" t="n">
        <v>0</v>
      </c>
      <c r="O100" s="22" t="n">
        <v>0</v>
      </c>
    </row>
    <row r="101" customFormat="false" ht="15" hidden="false" customHeight="false" outlineLevel="0" collapsed="false">
      <c r="C101" s="22" t="s">
        <v>16</v>
      </c>
      <c r="D101" s="22" t="n">
        <v>0</v>
      </c>
      <c r="E101" s="22" t="n">
        <v>0</v>
      </c>
      <c r="F101" s="22" t="n">
        <v>0</v>
      </c>
      <c r="G101" s="22" t="n">
        <v>0</v>
      </c>
      <c r="H101" s="22" t="n">
        <v>0</v>
      </c>
      <c r="I101" s="22" t="n">
        <v>0</v>
      </c>
      <c r="J101" s="22" t="n">
        <v>0</v>
      </c>
      <c r="K101" s="22" t="n">
        <v>1</v>
      </c>
      <c r="L101" s="22" t="n">
        <v>0</v>
      </c>
      <c r="M101" s="22" t="n">
        <v>0</v>
      </c>
      <c r="N101" s="22" t="n">
        <v>0</v>
      </c>
      <c r="O101" s="22" t="n">
        <v>0</v>
      </c>
    </row>
    <row r="102" customFormat="false" ht="15" hidden="false" customHeight="false" outlineLevel="0" collapsed="false">
      <c r="C102" s="22" t="s">
        <v>17</v>
      </c>
      <c r="D102" s="22" t="n">
        <v>0</v>
      </c>
      <c r="E102" s="22" t="n">
        <v>0</v>
      </c>
      <c r="F102" s="22" t="n">
        <v>0</v>
      </c>
      <c r="G102" s="22" t="n">
        <v>0</v>
      </c>
      <c r="H102" s="22" t="n">
        <v>0</v>
      </c>
      <c r="I102" s="22" t="n">
        <v>0</v>
      </c>
      <c r="J102" s="22" t="n">
        <v>0</v>
      </c>
      <c r="K102" s="22" t="n">
        <v>0</v>
      </c>
      <c r="L102" s="22" t="n">
        <v>1</v>
      </c>
      <c r="M102" s="22" t="n">
        <v>0</v>
      </c>
      <c r="N102" s="22" t="n">
        <v>0</v>
      </c>
      <c r="O102" s="22" t="n">
        <v>0</v>
      </c>
    </row>
    <row r="103" customFormat="false" ht="15" hidden="false" customHeight="false" outlineLevel="0" collapsed="false">
      <c r="C103" s="22" t="s">
        <v>18</v>
      </c>
      <c r="D103" s="22" t="n">
        <v>0</v>
      </c>
      <c r="E103" s="22" t="n">
        <v>0</v>
      </c>
      <c r="F103" s="22" t="n">
        <v>0</v>
      </c>
      <c r="G103" s="22" t="n">
        <v>0</v>
      </c>
      <c r="H103" s="22" t="n">
        <v>0</v>
      </c>
      <c r="I103" s="22" t="n">
        <v>0</v>
      </c>
      <c r="J103" s="22" t="n">
        <v>0</v>
      </c>
      <c r="K103" s="22" t="n">
        <v>0</v>
      </c>
      <c r="L103" s="22" t="n">
        <v>0</v>
      </c>
      <c r="M103" s="22" t="n">
        <v>1</v>
      </c>
      <c r="N103" s="22" t="n">
        <v>0</v>
      </c>
      <c r="O103" s="22" t="n">
        <v>0</v>
      </c>
    </row>
    <row r="104" customFormat="false" ht="15" hidden="false" customHeight="false" outlineLevel="0" collapsed="false">
      <c r="C104" s="22" t="s">
        <v>19</v>
      </c>
      <c r="D104" s="22" t="n">
        <v>0</v>
      </c>
      <c r="E104" s="22" t="n">
        <v>0</v>
      </c>
      <c r="F104" s="22" t="n">
        <v>0</v>
      </c>
      <c r="G104" s="22" t="n">
        <v>0</v>
      </c>
      <c r="H104" s="22" t="n">
        <v>0</v>
      </c>
      <c r="I104" s="22" t="n">
        <v>0</v>
      </c>
      <c r="J104" s="22" t="n">
        <v>0</v>
      </c>
      <c r="K104" s="22" t="n">
        <v>0</v>
      </c>
      <c r="L104" s="22" t="n">
        <v>0</v>
      </c>
      <c r="M104" s="22" t="n">
        <v>0</v>
      </c>
      <c r="N104" s="22" t="n">
        <v>1</v>
      </c>
      <c r="O104" s="22" t="n">
        <v>0</v>
      </c>
    </row>
    <row r="105" customFormat="false" ht="15" hidden="false" customHeight="false" outlineLevel="0" collapsed="false">
      <c r="C105" s="22" t="s">
        <v>20</v>
      </c>
      <c r="D105" s="22" t="n">
        <v>0</v>
      </c>
      <c r="E105" s="22" t="n">
        <v>0</v>
      </c>
      <c r="F105" s="22" t="n">
        <v>0</v>
      </c>
      <c r="G105" s="22" t="n">
        <v>0</v>
      </c>
      <c r="H105" s="22" t="n">
        <v>0</v>
      </c>
      <c r="I105" s="22" t="n">
        <v>0</v>
      </c>
      <c r="J105" s="22" t="n">
        <v>0</v>
      </c>
      <c r="K105" s="22" t="n">
        <v>0</v>
      </c>
      <c r="L105" s="22" t="n">
        <v>0</v>
      </c>
      <c r="M105" s="22" t="n">
        <v>0</v>
      </c>
      <c r="N105" s="22" t="n">
        <v>0</v>
      </c>
      <c r="O105" s="22" t="n">
        <v>1</v>
      </c>
    </row>
    <row r="107" customFormat="false" ht="15" hidden="false" customHeight="false" outlineLevel="0" collapsed="false">
      <c r="A107" s="57" t="s">
        <v>61</v>
      </c>
    </row>
    <row r="109" customFormat="false" ht="15" hidden="false" customHeight="false" outlineLevel="0" collapsed="false">
      <c r="D109" s="22" t="n">
        <v>1</v>
      </c>
      <c r="E109" s="22" t="n">
        <v>2</v>
      </c>
      <c r="F109" s="22" t="n">
        <v>3</v>
      </c>
      <c r="G109" s="22" t="n">
        <v>4</v>
      </c>
      <c r="H109" s="22" t="n">
        <v>5</v>
      </c>
      <c r="I109" s="22" t="n">
        <v>6</v>
      </c>
      <c r="J109" s="22" t="n">
        <v>7</v>
      </c>
      <c r="K109" s="22" t="n">
        <v>8</v>
      </c>
      <c r="L109" s="22" t="n">
        <v>9</v>
      </c>
      <c r="M109" s="22" t="n">
        <v>10</v>
      </c>
      <c r="N109" s="22" t="n">
        <v>11</v>
      </c>
      <c r="O109" s="22" t="n">
        <v>12</v>
      </c>
    </row>
    <row r="112" customFormat="false" ht="15" hidden="false" customHeight="false" outlineLevel="0" collapsed="false">
      <c r="C112" s="22" t="s">
        <v>9</v>
      </c>
      <c r="D112" s="22" t="n">
        <f aca="false">D94-D76</f>
        <v>0.824096852037497</v>
      </c>
      <c r="E112" s="22" t="n">
        <f aca="false">E94-E76</f>
        <v>-1.07866688831238E-005</v>
      </c>
      <c r="F112" s="22" t="n">
        <f aca="false">F94-F76</f>
        <v>-0.128013342856032</v>
      </c>
      <c r="G112" s="22" t="n">
        <f aca="false">G94-G76</f>
        <v>-0.00259436624250456</v>
      </c>
      <c r="H112" s="22" t="n">
        <f aca="false">H94-H76</f>
        <v>-0.000364522972726734</v>
      </c>
      <c r="I112" s="22" t="n">
        <f aca="false">I94-I76</f>
        <v>-0.0052620419923154</v>
      </c>
      <c r="J112" s="22" t="n">
        <f aca="false">J94-J76</f>
        <v>-7.88477523018456E-005</v>
      </c>
      <c r="K112" s="22" t="n">
        <f aca="false">K94-K76</f>
        <v>-5.38341938965204E-005</v>
      </c>
      <c r="L112" s="22" t="n">
        <f aca="false">L94-L76</f>
        <v>-1.81635172429914E-006</v>
      </c>
      <c r="M112" s="22" t="n">
        <f aca="false">M94-M76</f>
        <v>-0.000165598126537574</v>
      </c>
      <c r="N112" s="22" t="n">
        <f aca="false">N94-N76</f>
        <v>-0.0012990126845395</v>
      </c>
      <c r="O112" s="22" t="n">
        <f aca="false">O94-O76</f>
        <v>-0.00380175177990598</v>
      </c>
    </row>
    <row r="113" customFormat="false" ht="15" hidden="false" customHeight="false" outlineLevel="0" collapsed="false">
      <c r="C113" s="22" t="s">
        <v>10</v>
      </c>
      <c r="D113" s="22" t="n">
        <f aca="false">D95-D77</f>
        <v>-0.000738806513346234</v>
      </c>
      <c r="E113" s="22" t="n">
        <f aca="false">E95-E77</f>
        <v>0.913052426885228</v>
      </c>
      <c r="F113" s="22" t="n">
        <f aca="false">F95-F77</f>
        <v>-0.0350518027840809</v>
      </c>
      <c r="G113" s="22" t="n">
        <f aca="false">G95-G77</f>
        <v>-0.00434752581019413</v>
      </c>
      <c r="H113" s="22" t="n">
        <f aca="false">H95-H77</f>
        <v>-0.00522290373568869</v>
      </c>
      <c r="I113" s="22" t="n">
        <f aca="false">I95-I77</f>
        <v>-0.000764676113341055</v>
      </c>
      <c r="J113" s="22" t="n">
        <f aca="false">J95-J77</f>
        <v>-0.000568927099373451</v>
      </c>
      <c r="K113" s="22" t="n">
        <f aca="false">K95-K77</f>
        <v>-0.001221471799117</v>
      </c>
      <c r="L113" s="22" t="n">
        <f aca="false">L95-L77</f>
        <v>-0.000233271238241521</v>
      </c>
      <c r="M113" s="22" t="n">
        <f aca="false">M95-M77</f>
        <v>-0.00131365078923048</v>
      </c>
      <c r="N113" s="22" t="n">
        <f aca="false">N95-N77</f>
        <v>-0.000628704782954276</v>
      </c>
      <c r="O113" s="22" t="n">
        <f aca="false">O95-O77</f>
        <v>-0.00058310593063539</v>
      </c>
    </row>
    <row r="114" customFormat="false" ht="15" hidden="false" customHeight="false" outlineLevel="0" collapsed="false">
      <c r="C114" s="22" t="s">
        <v>11</v>
      </c>
      <c r="D114" s="22" t="n">
        <f aca="false">D96-D78</f>
        <v>-0.198731806650223</v>
      </c>
      <c r="E114" s="22" t="n">
        <f aca="false">E96-E78</f>
        <v>-0.0604580693996513</v>
      </c>
      <c r="F114" s="22" t="n">
        <f aca="false">F96-F78</f>
        <v>0.866918347324969</v>
      </c>
      <c r="G114" s="22" t="n">
        <f aca="false">G96-G78</f>
        <v>-0.039428016164772</v>
      </c>
      <c r="H114" s="22" t="n">
        <f aca="false">H96-H78</f>
        <v>-0.177653094047193</v>
      </c>
      <c r="I114" s="22" t="n">
        <f aca="false">I96-I78</f>
        <v>-0.0780488843223925</v>
      </c>
      <c r="J114" s="22" t="n">
        <f aca="false">J96-J78</f>
        <v>-0.0604156720213149</v>
      </c>
      <c r="K114" s="22" t="n">
        <f aca="false">K96-K78</f>
        <v>-0.00803084581284435</v>
      </c>
      <c r="L114" s="22" t="n">
        <f aca="false">L96-L78</f>
        <v>-0.00242026866564614</v>
      </c>
      <c r="M114" s="22" t="n">
        <f aca="false">M96-M78</f>
        <v>-0.0196892519798519</v>
      </c>
      <c r="N114" s="22" t="n">
        <f aca="false">N96-N78</f>
        <v>-0.0469091366485616</v>
      </c>
      <c r="O114" s="22" t="n">
        <f aca="false">O96-O78</f>
        <v>-0.0220079737907225</v>
      </c>
    </row>
    <row r="115" customFormat="false" ht="15" hidden="false" customHeight="false" outlineLevel="0" collapsed="false">
      <c r="C115" s="22" t="s">
        <v>12</v>
      </c>
      <c r="D115" s="22" t="n">
        <f aca="false">D97-D79</f>
        <v>-0.0104890581899504</v>
      </c>
      <c r="E115" s="22" t="n">
        <f aca="false">E97-E79</f>
        <v>-0.0567839002567965</v>
      </c>
      <c r="F115" s="22" t="n">
        <f aca="false">F97-F79</f>
        <v>-0.0317226288773374</v>
      </c>
      <c r="G115" s="22" t="n">
        <f aca="false">G97-G79</f>
        <v>0.874360932873261</v>
      </c>
      <c r="H115" s="22" t="n">
        <f aca="false">H97-H79</f>
        <v>-0.0072205572484241</v>
      </c>
      <c r="I115" s="22" t="n">
        <f aca="false">I97-I79</f>
        <v>-0.016065125302909</v>
      </c>
      <c r="J115" s="22" t="n">
        <f aca="false">J97-J79</f>
        <v>-0.0105636637129709</v>
      </c>
      <c r="K115" s="22" t="n">
        <f aca="false">K97-K79</f>
        <v>-0.0061876068073154</v>
      </c>
      <c r="L115" s="22" t="n">
        <f aca="false">L97-L79</f>
        <v>-0.00846285183429376</v>
      </c>
      <c r="M115" s="22" t="n">
        <f aca="false">M97-M79</f>
        <v>-0.00629755700899067</v>
      </c>
      <c r="N115" s="22" t="n">
        <f aca="false">N97-N79</f>
        <v>-0.0106601712327581</v>
      </c>
      <c r="O115" s="22" t="n">
        <f aca="false">O97-O79</f>
        <v>-0.0350890221855594</v>
      </c>
    </row>
    <row r="116" customFormat="false" ht="15" hidden="false" customHeight="false" outlineLevel="0" collapsed="false">
      <c r="C116" s="22" t="s">
        <v>13</v>
      </c>
      <c r="D116" s="22" t="n">
        <f aca="false">D98-D80</f>
        <v>-4.41663544007257E-005</v>
      </c>
      <c r="E116" s="22" t="n">
        <f aca="false">E98-E80</f>
        <v>-5.09847538275865E-005</v>
      </c>
      <c r="F116" s="22" t="n">
        <f aca="false">F98-F80</f>
        <v>-0.000116599281663611</v>
      </c>
      <c r="G116" s="22" t="n">
        <f aca="false">G98-G80</f>
        <v>-0.00010458003599472</v>
      </c>
      <c r="H116" s="22" t="n">
        <f aca="false">H98-H80</f>
        <v>0.857519907557938</v>
      </c>
      <c r="I116" s="22" t="n">
        <f aca="false">I98-I80</f>
        <v>-0.000966274561636629</v>
      </c>
      <c r="J116" s="22" t="n">
        <f aca="false">J98-J80</f>
        <v>-0.000642470302636943</v>
      </c>
      <c r="K116" s="22" t="n">
        <f aca="false">K98-K80</f>
        <v>-0.000691544512573815</v>
      </c>
      <c r="L116" s="22" t="n">
        <f aca="false">L98-L80</f>
        <v>-0.113633038697363</v>
      </c>
      <c r="M116" s="22" t="n">
        <f aca="false">M98-M80</f>
        <v>-0.000489180876923269</v>
      </c>
      <c r="N116" s="22" t="n">
        <f aca="false">N98-N80</f>
        <v>-0.000453717272884158</v>
      </c>
      <c r="O116" s="22" t="n">
        <f aca="false">O98-O80</f>
        <v>-0.000360125265136364</v>
      </c>
    </row>
    <row r="117" customFormat="false" ht="15" hidden="false" customHeight="false" outlineLevel="0" collapsed="false">
      <c r="C117" s="22" t="s">
        <v>14</v>
      </c>
      <c r="D117" s="22" t="n">
        <f aca="false">D99-D81</f>
        <v>-0.0413262898241796</v>
      </c>
      <c r="E117" s="22" t="n">
        <f aca="false">E99-E81</f>
        <v>-0.0297410990530862</v>
      </c>
      <c r="F117" s="22" t="n">
        <f aca="false">F99-F81</f>
        <v>-0.0482159099553458</v>
      </c>
      <c r="G117" s="22" t="n">
        <f aca="false">G99-G81</f>
        <v>-0.0197401755850634</v>
      </c>
      <c r="H117" s="22" t="n">
        <f aca="false">H99-H81</f>
        <v>-0.0632409444208011</v>
      </c>
      <c r="I117" s="22" t="n">
        <f aca="false">I99-I81</f>
        <v>0.924403471926594</v>
      </c>
      <c r="J117" s="22" t="n">
        <f aca="false">J99-J81</f>
        <v>-0.0536263542396903</v>
      </c>
      <c r="K117" s="22" t="n">
        <f aca="false">K99-K81</f>
        <v>-0.0160830065338118</v>
      </c>
      <c r="L117" s="22" t="n">
        <f aca="false">L99-L81</f>
        <v>-0.0023423618506753</v>
      </c>
      <c r="M117" s="22" t="n">
        <f aca="false">M99-M81</f>
        <v>-0.0308074722638543</v>
      </c>
      <c r="N117" s="22" t="n">
        <f aca="false">N99-N81</f>
        <v>-0.0393983187221421</v>
      </c>
      <c r="O117" s="22" t="n">
        <f aca="false">O99-O81</f>
        <v>-0.0185016175413056</v>
      </c>
    </row>
    <row r="118" customFormat="false" ht="15" hidden="false" customHeight="false" outlineLevel="0" collapsed="false">
      <c r="C118" s="22" t="s">
        <v>15</v>
      </c>
      <c r="D118" s="22" t="n">
        <f aca="false">D100-D82</f>
        <v>-0.0454119943288337</v>
      </c>
      <c r="E118" s="22" t="n">
        <f aca="false">E100-E82</f>
        <v>-0.0307956088710951</v>
      </c>
      <c r="F118" s="22" t="n">
        <f aca="false">F100-F82</f>
        <v>-0.051187418859597</v>
      </c>
      <c r="G118" s="22" t="n">
        <f aca="false">G100-G82</f>
        <v>-0.033236096210057</v>
      </c>
      <c r="H118" s="22" t="n">
        <f aca="false">H100-H82</f>
        <v>-0.0277815364792671</v>
      </c>
      <c r="I118" s="22" t="n">
        <f aca="false">I100-I82</f>
        <v>-0.118890220940689</v>
      </c>
      <c r="J118" s="22" t="n">
        <f aca="false">J100-J82</f>
        <v>0.83038547341097</v>
      </c>
      <c r="K118" s="22" t="n">
        <f aca="false">K100-K82</f>
        <v>-0.0414613694490379</v>
      </c>
      <c r="L118" s="22" t="n">
        <f aca="false">L100-L82</f>
        <v>-0.00301316895763777</v>
      </c>
      <c r="M118" s="22" t="n">
        <f aca="false">M100-M82</f>
        <v>-0.0399851891056532</v>
      </c>
      <c r="N118" s="22" t="n">
        <f aca="false">N100-N82</f>
        <v>-0.0189021476465852</v>
      </c>
      <c r="O118" s="22" t="n">
        <f aca="false">O100-O82</f>
        <v>-0.0360235468100461</v>
      </c>
    </row>
    <row r="119" customFormat="false" ht="15" hidden="false" customHeight="false" outlineLevel="0" collapsed="false">
      <c r="C119" s="22" t="s">
        <v>16</v>
      </c>
      <c r="D119" s="22" t="n">
        <f aca="false">D101-D83</f>
        <v>-0.0132548204992113</v>
      </c>
      <c r="E119" s="22" t="n">
        <f aca="false">E101-E83</f>
        <v>-0.0046131306339657</v>
      </c>
      <c r="F119" s="22" t="n">
        <f aca="false">F101-F83</f>
        <v>-0.00874051663715966</v>
      </c>
      <c r="G119" s="22" t="n">
        <f aca="false">G101-G83</f>
        <v>-0.0227488599319929</v>
      </c>
      <c r="H119" s="22" t="n">
        <f aca="false">H101-H83</f>
        <v>-0.0157347936218985</v>
      </c>
      <c r="I119" s="22" t="n">
        <f aca="false">I101-I83</f>
        <v>-0.0284755035150435</v>
      </c>
      <c r="J119" s="22" t="n">
        <f aca="false">J101-J83</f>
        <v>-0.0134789164047694</v>
      </c>
      <c r="K119" s="22" t="n">
        <f aca="false">K101-K83</f>
        <v>0.725636297692621</v>
      </c>
      <c r="L119" s="22" t="n">
        <f aca="false">L101-L83</f>
        <v>-0.0240441769737796</v>
      </c>
      <c r="M119" s="22" t="n">
        <f aca="false">M101-M83</f>
        <v>-0.0244215734984477</v>
      </c>
      <c r="N119" s="22" t="n">
        <f aca="false">N101-N83</f>
        <v>-0.0071753594696797</v>
      </c>
      <c r="O119" s="22" t="n">
        <f aca="false">O101-O83</f>
        <v>-0.0150496325766524</v>
      </c>
    </row>
    <row r="120" customFormat="false" ht="15" hidden="false" customHeight="false" outlineLevel="0" collapsed="false">
      <c r="C120" s="22" t="s">
        <v>17</v>
      </c>
      <c r="D120" s="22" t="n">
        <f aca="false">D102-D84</f>
        <v>-0.0022235205856058</v>
      </c>
      <c r="E120" s="22" t="n">
        <f aca="false">E102-E84</f>
        <v>-0.000954074183019185</v>
      </c>
      <c r="F120" s="22" t="n">
        <f aca="false">F102-F84</f>
        <v>-0.00491999414111826</v>
      </c>
      <c r="G120" s="22" t="n">
        <f aca="false">G102-G84</f>
        <v>-0.00305259494190559</v>
      </c>
      <c r="H120" s="22" t="n">
        <f aca="false">H102-H84</f>
        <v>-0.0030262502651035</v>
      </c>
      <c r="I120" s="22" t="n">
        <f aca="false">I102-I84</f>
        <v>-0.0411172381509613</v>
      </c>
      <c r="J120" s="22" t="n">
        <f aca="false">J102-J84</f>
        <v>-0.0136710648355305</v>
      </c>
      <c r="K120" s="22" t="n">
        <f aca="false">K102-K84</f>
        <v>-0.0210115252305456</v>
      </c>
      <c r="L120" s="22" t="n">
        <f aca="false">L102-L84</f>
        <v>0.987043994714129</v>
      </c>
      <c r="M120" s="22" t="n">
        <f aca="false">M102-M84</f>
        <v>-0.0177811947744737</v>
      </c>
      <c r="N120" s="22" t="n">
        <f aca="false">N102-N84</f>
        <v>-0.0195486951651577</v>
      </c>
      <c r="O120" s="22" t="n">
        <f aca="false">O102-O84</f>
        <v>-0.010162386653715</v>
      </c>
    </row>
    <row r="121" customFormat="false" ht="15" hidden="false" customHeight="false" outlineLevel="0" collapsed="false">
      <c r="C121" s="22" t="s">
        <v>18</v>
      </c>
      <c r="D121" s="22" t="n">
        <f aca="false">D103-D85</f>
        <v>-0.0320301592396557</v>
      </c>
      <c r="E121" s="22" t="n">
        <f aca="false">E103-E85</f>
        <v>-0.0734001650719611</v>
      </c>
      <c r="F121" s="22" t="n">
        <f aca="false">F103-F85</f>
        <v>-0.0368033378479217</v>
      </c>
      <c r="G121" s="22" t="n">
        <f aca="false">G103-G85</f>
        <v>-0.0665046805945106</v>
      </c>
      <c r="H121" s="22" t="n">
        <f aca="false">H103-H85</f>
        <v>-0.0461685344208036</v>
      </c>
      <c r="I121" s="22" t="n">
        <f aca="false">I103-I85</f>
        <v>-0.0892947833578071</v>
      </c>
      <c r="J121" s="22" t="n">
        <f aca="false">J103-J85</f>
        <v>-0.0561114835957718</v>
      </c>
      <c r="K121" s="22" t="n">
        <f aca="false">K103-K85</f>
        <v>-0.110050055404586</v>
      </c>
      <c r="L121" s="22" t="n">
        <f aca="false">L103-L85</f>
        <v>-0.0176650152210021</v>
      </c>
      <c r="M121" s="22" t="n">
        <f aca="false">M103-M85</f>
        <v>0.875351356845825</v>
      </c>
      <c r="N121" s="22" t="n">
        <f aca="false">N103-N85</f>
        <v>-0.0439357780644625</v>
      </c>
      <c r="O121" s="22" t="n">
        <f aca="false">O103-O85</f>
        <v>-0.0576178188118937</v>
      </c>
    </row>
    <row r="122" customFormat="false" ht="15" hidden="false" customHeight="false" outlineLevel="0" collapsed="false">
      <c r="C122" s="22" t="s">
        <v>19</v>
      </c>
      <c r="D122" s="22" t="n">
        <f aca="false">D104-D86</f>
        <v>-0.00111758992071057</v>
      </c>
      <c r="E122" s="22" t="n">
        <f aca="false">E104-E86</f>
        <v>-0.00119250344599705</v>
      </c>
      <c r="F122" s="22" t="n">
        <f aca="false">F104-F86</f>
        <v>-0.00112910873855918</v>
      </c>
      <c r="G122" s="22" t="n">
        <f aca="false">G104-G86</f>
        <v>-0.00117445266033613</v>
      </c>
      <c r="H122" s="22" t="n">
        <f aca="false">H104-H86</f>
        <v>-0.00231966847562621</v>
      </c>
      <c r="I122" s="22" t="n">
        <f aca="false">I104-I86</f>
        <v>-0.00280252337085385</v>
      </c>
      <c r="J122" s="22" t="n">
        <f aca="false">J104-J86</f>
        <v>-0.00516954149644439</v>
      </c>
      <c r="K122" s="22" t="n">
        <f aca="false">K104-K86</f>
        <v>-0.00345937494914641</v>
      </c>
      <c r="L122" s="22" t="n">
        <f aca="false">L104-L86</f>
        <v>-0.000397442490041907</v>
      </c>
      <c r="M122" s="22" t="n">
        <f aca="false">M104-M86</f>
        <v>-0.00251285901990071</v>
      </c>
      <c r="N122" s="22" t="n">
        <f aca="false">N104-N86</f>
        <v>0.953874040502798</v>
      </c>
      <c r="O122" s="22" t="n">
        <f aca="false">O104-O86</f>
        <v>-0.00361611628692005</v>
      </c>
    </row>
    <row r="123" customFormat="false" ht="15" hidden="false" customHeight="false" outlineLevel="0" collapsed="false">
      <c r="C123" s="22" t="s">
        <v>20</v>
      </c>
      <c r="D123" s="22" t="n">
        <f aca="false">D105-D87</f>
        <v>-0.0019243073748612</v>
      </c>
      <c r="E123" s="22" t="n">
        <f aca="false">E105-E87</f>
        <v>-0.00177961808234088</v>
      </c>
      <c r="F123" s="22" t="n">
        <f aca="false">F105-F87</f>
        <v>-0.0017481985616807</v>
      </c>
      <c r="G123" s="22" t="n">
        <f aca="false">G105-G87</f>
        <v>-0.00139341492033172</v>
      </c>
      <c r="H123" s="22" t="n">
        <f aca="false">H105-H87</f>
        <v>-0.000664349139732078</v>
      </c>
      <c r="I123" s="22" t="n">
        <f aca="false">I105-I87</f>
        <v>-0.00206053826893325</v>
      </c>
      <c r="J123" s="22" t="n">
        <f aca="false">J105-J87</f>
        <v>-0.00343015942880319</v>
      </c>
      <c r="K123" s="22" t="n">
        <f aca="false">K105-K87</f>
        <v>-0.00070429242673299</v>
      </c>
      <c r="L123" s="22" t="n">
        <f aca="false">L105-L87</f>
        <v>-0.000210383721409884</v>
      </c>
      <c r="M123" s="22" t="n">
        <f aca="false">M105-M87</f>
        <v>-0.000659397132367929</v>
      </c>
      <c r="N123" s="22" t="n">
        <f aca="false">N105-N87</f>
        <v>-0.000802306939436147</v>
      </c>
      <c r="O123" s="22" t="n">
        <f aca="false">O105-O87</f>
        <v>0.996410847173056</v>
      </c>
    </row>
    <row r="125" customFormat="false" ht="15" hidden="false" customHeight="false" outlineLevel="0" collapsed="false">
      <c r="A125" s="22" t="s">
        <v>62</v>
      </c>
    </row>
    <row r="127" customFormat="false" ht="15" hidden="false" customHeight="false" outlineLevel="0" collapsed="false">
      <c r="D127" s="22" t="n">
        <v>1</v>
      </c>
      <c r="E127" s="22" t="n">
        <v>2</v>
      </c>
      <c r="F127" s="22" t="n">
        <v>3</v>
      </c>
      <c r="G127" s="22" t="n">
        <v>4</v>
      </c>
      <c r="H127" s="22" t="n">
        <v>5</v>
      </c>
      <c r="I127" s="22" t="n">
        <v>6</v>
      </c>
      <c r="J127" s="22" t="n">
        <v>7</v>
      </c>
      <c r="K127" s="22" t="n">
        <v>8</v>
      </c>
      <c r="L127" s="22" t="n">
        <v>9</v>
      </c>
      <c r="M127" s="22" t="n">
        <v>10</v>
      </c>
      <c r="N127" s="22" t="n">
        <v>11</v>
      </c>
      <c r="O127" s="22" t="n">
        <v>12</v>
      </c>
    </row>
    <row r="130" customFormat="false" ht="15" hidden="false" customHeight="false" outlineLevel="0" collapsed="false">
      <c r="C130" s="22" t="s">
        <v>9</v>
      </c>
      <c r="D130" s="22" t="n">
        <f aca="false" t="array" ref="D130:O141">MINVERSE(D112:O123)</f>
        <v>1.26224428153711</v>
      </c>
      <c r="E130" s="22" t="n">
        <v>0.0155679762459746</v>
      </c>
      <c r="F130" s="22" t="n">
        <v>0.190439579956553</v>
      </c>
      <c r="G130" s="22" t="n">
        <v>0.0143573625096766</v>
      </c>
      <c r="H130" s="22" t="n">
        <v>0.0432486010139914</v>
      </c>
      <c r="I130" s="22" t="n">
        <v>0.0268558916223127</v>
      </c>
      <c r="J130" s="22" t="n">
        <v>0.0166997471399031</v>
      </c>
      <c r="K130" s="22" t="n">
        <v>0.00520160438787896</v>
      </c>
      <c r="L130" s="22" t="n">
        <v>0.00594396196676735</v>
      </c>
      <c r="M130" s="22" t="n">
        <v>0.00669336805301188</v>
      </c>
      <c r="N130" s="22" t="n">
        <v>0.0131944418804268</v>
      </c>
      <c r="O130" s="22" t="n">
        <v>0.0112291890456749</v>
      </c>
    </row>
    <row r="131" customFormat="false" ht="15" hidden="false" customHeight="false" outlineLevel="0" collapsed="false">
      <c r="C131" s="22" t="s">
        <v>10</v>
      </c>
      <c r="D131" s="22" t="n">
        <v>0.0133848182241993</v>
      </c>
      <c r="E131" s="22" t="n">
        <v>1.09958760370327</v>
      </c>
      <c r="F131" s="22" t="n">
        <v>0.0476081861292814</v>
      </c>
      <c r="G131" s="22" t="n">
        <v>0.00836506947126398</v>
      </c>
      <c r="H131" s="22" t="n">
        <v>0.0175444604521716</v>
      </c>
      <c r="I131" s="22" t="n">
        <v>0.00640096680508512</v>
      </c>
      <c r="J131" s="22" t="n">
        <v>0.00511791521729003</v>
      </c>
      <c r="K131" s="22" t="n">
        <v>0.00351677896734442</v>
      </c>
      <c r="L131" s="22" t="n">
        <v>0.00264788334348098</v>
      </c>
      <c r="M131" s="22" t="n">
        <v>0.0034173705971532</v>
      </c>
      <c r="N131" s="22" t="n">
        <v>0.00379220281434603</v>
      </c>
      <c r="O131" s="22" t="n">
        <v>0.00264238900175014</v>
      </c>
    </row>
    <row r="132" customFormat="false" ht="15" hidden="false" customHeight="false" outlineLevel="0" collapsed="false">
      <c r="C132" s="22" t="s">
        <v>11</v>
      </c>
      <c r="D132" s="22" t="n">
        <v>0.30970659676539</v>
      </c>
      <c r="E132" s="22" t="n">
        <v>0.0961491734261843</v>
      </c>
      <c r="F132" s="22" t="n">
        <v>1.22106388549083</v>
      </c>
      <c r="G132" s="22" t="n">
        <v>0.0673092846947985</v>
      </c>
      <c r="H132" s="22" t="n">
        <v>0.269914594686365</v>
      </c>
      <c r="I132" s="22" t="n">
        <v>0.126252628567906</v>
      </c>
      <c r="J132" s="22" t="n">
        <v>0.102519407202216</v>
      </c>
      <c r="K132" s="22" t="n">
        <v>0.0305852103996416</v>
      </c>
      <c r="L132" s="22" t="n">
        <v>0.0367659802078031</v>
      </c>
      <c r="M132" s="22" t="n">
        <v>0.0392652462270125</v>
      </c>
      <c r="N132" s="22" t="n">
        <v>0.0714866815045263</v>
      </c>
      <c r="O132" s="22" t="n">
        <v>0.0400933547669636</v>
      </c>
    </row>
    <row r="133" customFormat="false" ht="15" hidden="false" customHeight="false" outlineLevel="0" collapsed="false">
      <c r="C133" s="22" t="s">
        <v>12</v>
      </c>
      <c r="D133" s="22" t="n">
        <v>0.0312679510057641</v>
      </c>
      <c r="E133" s="22" t="n">
        <v>0.0779798292020116</v>
      </c>
      <c r="F133" s="22" t="n">
        <v>0.0536898494898892</v>
      </c>
      <c r="G133" s="22" t="n">
        <v>1.14959640474894</v>
      </c>
      <c r="H133" s="22" t="n">
        <v>0.0253019206691178</v>
      </c>
      <c r="I133" s="22" t="n">
        <v>0.0300550611241737</v>
      </c>
      <c r="J133" s="22" t="n">
        <v>0.0221537337544849</v>
      </c>
      <c r="K133" s="22" t="n">
        <v>0.0149027209991419</v>
      </c>
      <c r="L133" s="22" t="n">
        <v>0.0136614390262458</v>
      </c>
      <c r="M133" s="22" t="n">
        <v>0.0124641810140187</v>
      </c>
      <c r="N133" s="22" t="n">
        <v>0.018277716588875</v>
      </c>
      <c r="O133" s="22" t="n">
        <v>0.0443539569151131</v>
      </c>
    </row>
    <row r="134" customFormat="false" ht="15" hidden="false" customHeight="false" outlineLevel="0" collapsed="false">
      <c r="C134" s="22" t="s">
        <v>13</v>
      </c>
      <c r="D134" s="22" t="n">
        <v>0.00193997495370604</v>
      </c>
      <c r="E134" s="22" t="n">
        <v>0.00125461339756517</v>
      </c>
      <c r="F134" s="22" t="n">
        <v>0.00229633057992963</v>
      </c>
      <c r="G134" s="22" t="n">
        <v>0.00156720487812951</v>
      </c>
      <c r="H134" s="22" t="n">
        <v>1.16824894442581</v>
      </c>
      <c r="I134" s="22" t="n">
        <v>0.00860712507321317</v>
      </c>
      <c r="J134" s="22" t="n">
        <v>0.00428237338911751</v>
      </c>
      <c r="K134" s="22" t="n">
        <v>0.0061423112387414</v>
      </c>
      <c r="L134" s="22" t="n">
        <v>0.134772970947628</v>
      </c>
      <c r="M134" s="22" t="n">
        <v>0.00413941062125709</v>
      </c>
      <c r="N134" s="22" t="n">
        <v>0.00413103042211952</v>
      </c>
      <c r="O134" s="22" t="n">
        <v>0.00257259422096405</v>
      </c>
    </row>
    <row r="135" customFormat="false" ht="15" hidden="false" customHeight="false" outlineLevel="0" collapsed="false">
      <c r="C135" s="22" t="s">
        <v>14</v>
      </c>
      <c r="D135" s="22" t="n">
        <v>0.0837364539714533</v>
      </c>
      <c r="E135" s="22" t="n">
        <v>0.0509163266788172</v>
      </c>
      <c r="F135" s="22" t="n">
        <v>0.0848984124434827</v>
      </c>
      <c r="G135" s="22" t="n">
        <v>0.0372384661399883</v>
      </c>
      <c r="H135" s="22" t="n">
        <v>0.106072367776356</v>
      </c>
      <c r="I135" s="22" t="n">
        <v>1.10759058966248</v>
      </c>
      <c r="J135" s="22" t="n">
        <v>0.0828433987298473</v>
      </c>
      <c r="K135" s="22" t="n">
        <v>0.0386128904760853</v>
      </c>
      <c r="L135" s="22" t="n">
        <v>0.0174377297656359</v>
      </c>
      <c r="M135" s="22" t="n">
        <v>0.0467068317778451</v>
      </c>
      <c r="N135" s="22" t="n">
        <v>0.0550033560552097</v>
      </c>
      <c r="O135" s="22" t="n">
        <v>0.0307967654661379</v>
      </c>
    </row>
    <row r="136" customFormat="false" ht="15" hidden="false" customHeight="false" outlineLevel="0" collapsed="false">
      <c r="C136" s="22" t="s">
        <v>15</v>
      </c>
      <c r="D136" s="22" t="n">
        <v>0.108039123418892</v>
      </c>
      <c r="E136" s="22" t="n">
        <v>0.0646567952893143</v>
      </c>
      <c r="F136" s="22" t="n">
        <v>0.10770118059129</v>
      </c>
      <c r="G136" s="22" t="n">
        <v>0.0640823771924344</v>
      </c>
      <c r="H136" s="22" t="n">
        <v>0.081963725921051</v>
      </c>
      <c r="I136" s="22" t="n">
        <v>0.179718954809922</v>
      </c>
      <c r="J136" s="22" t="n">
        <v>1.23148912425424</v>
      </c>
      <c r="K136" s="22" t="n">
        <v>0.0874593250483886</v>
      </c>
      <c r="L136" s="22" t="n">
        <v>0.0178385449899688</v>
      </c>
      <c r="M136" s="22" t="n">
        <v>0.0685931088375784</v>
      </c>
      <c r="N136" s="22" t="n">
        <v>0.0423000002749436</v>
      </c>
      <c r="O136" s="22" t="n">
        <v>0.0585975024212727</v>
      </c>
    </row>
    <row r="137" customFormat="false" ht="15" hidden="false" customHeight="false" outlineLevel="0" collapsed="false">
      <c r="C137" s="22" t="s">
        <v>16</v>
      </c>
      <c r="D137" s="22" t="n">
        <v>0.0364981866605132</v>
      </c>
      <c r="E137" s="22" t="n">
        <v>0.0182956450713957</v>
      </c>
      <c r="F137" s="22" t="n">
        <v>0.0290239939194077</v>
      </c>
      <c r="G137" s="22" t="n">
        <v>0.0437736763385262</v>
      </c>
      <c r="H137" s="22" t="n">
        <v>0.0398475790151225</v>
      </c>
      <c r="I137" s="22" t="n">
        <v>0.0566764796659528</v>
      </c>
      <c r="J137" s="22" t="n">
        <v>0.0328129572165634</v>
      </c>
      <c r="K137" s="22" t="n">
        <v>1.3899700703643</v>
      </c>
      <c r="L137" s="22" t="n">
        <v>0.0399365461419619</v>
      </c>
      <c r="M137" s="22" t="n">
        <v>0.0441823386810264</v>
      </c>
      <c r="N137" s="22" t="n">
        <v>0.0183218034518772</v>
      </c>
      <c r="O137" s="22" t="n">
        <v>0.0286081682331037</v>
      </c>
    </row>
    <row r="138" customFormat="false" ht="15" hidden="false" customHeight="false" outlineLevel="0" collapsed="false">
      <c r="C138" s="22" t="s">
        <v>17</v>
      </c>
      <c r="D138" s="22" t="n">
        <v>0.0118680820168088</v>
      </c>
      <c r="E138" s="22" t="n">
        <v>0.00737501457108246</v>
      </c>
      <c r="F138" s="22" t="n">
        <v>0.0140296328010314</v>
      </c>
      <c r="G138" s="22" t="n">
        <v>0.00927489381082019</v>
      </c>
      <c r="H138" s="22" t="n">
        <v>0.0134257575639903</v>
      </c>
      <c r="I138" s="22" t="n">
        <v>0.053357249697068</v>
      </c>
      <c r="J138" s="22" t="n">
        <v>0.0238398736788795</v>
      </c>
      <c r="K138" s="22" t="n">
        <v>0.0361796244051297</v>
      </c>
      <c r="L138" s="22" t="n">
        <v>1.0163310725449</v>
      </c>
      <c r="M138" s="22" t="n">
        <v>0.0251095657626559</v>
      </c>
      <c r="N138" s="22" t="n">
        <v>0.0257672779842847</v>
      </c>
      <c r="O138" s="22" t="n">
        <v>0.0150010742629008</v>
      </c>
    </row>
    <row r="139" customFormat="false" ht="15" hidden="false" customHeight="false" outlineLevel="0" collapsed="false">
      <c r="C139" s="22" t="s">
        <v>18</v>
      </c>
      <c r="D139" s="22" t="n">
        <v>0.0835024744519998</v>
      </c>
      <c r="E139" s="22" t="n">
        <v>0.114895417726073</v>
      </c>
      <c r="F139" s="22" t="n">
        <v>0.0863626031292295</v>
      </c>
      <c r="G139" s="22" t="n">
        <v>0.105341709008049</v>
      </c>
      <c r="H139" s="22" t="n">
        <v>0.0996509916642009</v>
      </c>
      <c r="I139" s="22" t="n">
        <v>0.142751842429757</v>
      </c>
      <c r="J139" s="22" t="n">
        <v>0.0999481077784258</v>
      </c>
      <c r="K139" s="22" t="n">
        <v>0.18866866790528</v>
      </c>
      <c r="L139" s="22" t="n">
        <v>0.0386825779941633</v>
      </c>
      <c r="M139" s="22" t="n">
        <v>1.16124324273806</v>
      </c>
      <c r="N139" s="22" t="n">
        <v>0.0693069772289687</v>
      </c>
      <c r="O139" s="22" t="n">
        <v>0.082948107246271</v>
      </c>
    </row>
    <row r="140" customFormat="false" ht="15" hidden="false" customHeight="false" outlineLevel="0" collapsed="false">
      <c r="C140" s="22" t="s">
        <v>19</v>
      </c>
      <c r="D140" s="22" t="n">
        <v>0.00310822328828183</v>
      </c>
      <c r="E140" s="22" t="n">
        <v>0.00248810020538661</v>
      </c>
      <c r="F140" s="22" t="n">
        <v>0.00298397239542723</v>
      </c>
      <c r="G140" s="22" t="n">
        <v>0.00243126246323477</v>
      </c>
      <c r="H140" s="22" t="n">
        <v>0.00444032664462847</v>
      </c>
      <c r="I140" s="22" t="n">
        <v>0.00509168733344941</v>
      </c>
      <c r="J140" s="22" t="n">
        <v>0.00751279191558777</v>
      </c>
      <c r="K140" s="22" t="n">
        <v>0.00622650901324463</v>
      </c>
      <c r="L140" s="22" t="n">
        <v>0.00121858691041961</v>
      </c>
      <c r="M140" s="22" t="n">
        <v>0.00382755216957293</v>
      </c>
      <c r="N140" s="22" t="n">
        <v>1.0491495626632</v>
      </c>
      <c r="O140" s="22" t="n">
        <v>0.00466791658352748</v>
      </c>
    </row>
    <row r="141" customFormat="false" ht="15" hidden="false" customHeight="false" outlineLevel="0" collapsed="false">
      <c r="C141" s="22" t="s">
        <v>20</v>
      </c>
      <c r="D141" s="22" t="n">
        <v>0.00368115562647742</v>
      </c>
      <c r="E141" s="22" t="n">
        <v>0.00269294169091108</v>
      </c>
      <c r="F141" s="22" t="n">
        <v>0.00330113985142587</v>
      </c>
      <c r="G141" s="22" t="n">
        <v>0.00217162229027502</v>
      </c>
      <c r="H141" s="22" t="n">
        <v>0.00200476281462753</v>
      </c>
      <c r="I141" s="22" t="n">
        <v>0.00339161027204794</v>
      </c>
      <c r="J141" s="22" t="n">
        <v>0.0047662533309002</v>
      </c>
      <c r="K141" s="22" t="n">
        <v>0.00159583394975969</v>
      </c>
      <c r="L141" s="22" t="n">
        <v>0.000556545897967694</v>
      </c>
      <c r="M141" s="22" t="n">
        <v>0.00124892330493973</v>
      </c>
      <c r="N141" s="22" t="n">
        <v>0.00135438371271662</v>
      </c>
      <c r="O141" s="22" t="n">
        <v>1.00411002091914</v>
      </c>
    </row>
    <row r="143" customFormat="false" ht="15" hidden="false" customHeight="false" outlineLevel="0" collapsed="false">
      <c r="A143" s="22" t="s">
        <v>63</v>
      </c>
    </row>
    <row r="145" customFormat="false" ht="15" hidden="false" customHeight="false" outlineLevel="0" collapsed="false">
      <c r="D145" s="22" t="n">
        <v>1</v>
      </c>
      <c r="E145" s="22" t="n">
        <v>2</v>
      </c>
      <c r="F145" s="22" t="n">
        <v>3</v>
      </c>
      <c r="G145" s="22" t="n">
        <v>4</v>
      </c>
      <c r="H145" s="22" t="n">
        <v>5</v>
      </c>
      <c r="I145" s="22" t="n">
        <v>6</v>
      </c>
      <c r="J145" s="22" t="n">
        <v>7</v>
      </c>
      <c r="K145" s="22" t="n">
        <v>8</v>
      </c>
      <c r="L145" s="22" t="n">
        <v>9</v>
      </c>
      <c r="M145" s="22" t="n">
        <v>10</v>
      </c>
      <c r="N145" s="22" t="n">
        <v>11</v>
      </c>
      <c r="O145" s="22" t="n">
        <v>12</v>
      </c>
    </row>
    <row r="148" customFormat="false" ht="15" hidden="false" customHeight="false" outlineLevel="0" collapsed="false">
      <c r="C148" s="22" t="s">
        <v>9</v>
      </c>
      <c r="D148" s="22" t="n">
        <f aca="false" t="array" ref="D148:O159">IF(D41:O41=TRANSPOSE(D41:O41),D41:O41,0)</f>
        <v>0.363724094303343</v>
      </c>
      <c r="E148" s="22" t="n">
        <v>0</v>
      </c>
      <c r="F148" s="22" t="n">
        <v>0</v>
      </c>
      <c r="G148" s="22" t="n">
        <v>0</v>
      </c>
      <c r="H148" s="22" t="n">
        <v>0</v>
      </c>
      <c r="I148" s="22" t="n">
        <v>0</v>
      </c>
      <c r="J148" s="22" t="n">
        <v>0</v>
      </c>
      <c r="K148" s="22" t="n">
        <v>0</v>
      </c>
      <c r="L148" s="22" t="n">
        <v>0</v>
      </c>
      <c r="M148" s="22" t="n">
        <v>0</v>
      </c>
      <c r="N148" s="22" t="n">
        <v>0</v>
      </c>
      <c r="O148" s="22" t="n">
        <v>0</v>
      </c>
    </row>
    <row r="149" customFormat="false" ht="15" hidden="false" customHeight="false" outlineLevel="0" collapsed="false">
      <c r="C149" s="22" t="s">
        <v>10</v>
      </c>
      <c r="D149" s="22" t="n">
        <v>0</v>
      </c>
      <c r="E149" s="22" t="n">
        <v>0.590775674284566</v>
      </c>
      <c r="F149" s="22" t="n">
        <v>0</v>
      </c>
      <c r="G149" s="22" t="n">
        <v>0</v>
      </c>
      <c r="H149" s="22" t="n">
        <v>0</v>
      </c>
      <c r="I149" s="22" t="n">
        <v>0</v>
      </c>
      <c r="J149" s="22" t="n">
        <v>0</v>
      </c>
      <c r="K149" s="22" t="n">
        <v>0</v>
      </c>
      <c r="L149" s="22" t="n">
        <v>0</v>
      </c>
      <c r="M149" s="22" t="n">
        <v>0</v>
      </c>
      <c r="N149" s="22" t="n">
        <v>0</v>
      </c>
      <c r="O149" s="22" t="n">
        <v>0</v>
      </c>
    </row>
    <row r="150" customFormat="false" ht="15" hidden="false" customHeight="false" outlineLevel="0" collapsed="false">
      <c r="C150" s="22" t="s">
        <v>11</v>
      </c>
      <c r="D150" s="22" t="n">
        <v>0</v>
      </c>
      <c r="E150" s="22" t="n">
        <v>0</v>
      </c>
      <c r="F150" s="22" t="n">
        <v>0.268914374861287</v>
      </c>
      <c r="G150" s="22" t="n">
        <v>0</v>
      </c>
      <c r="H150" s="22" t="n">
        <v>0</v>
      </c>
      <c r="I150" s="22" t="n">
        <v>0</v>
      </c>
      <c r="J150" s="22" t="n">
        <v>0</v>
      </c>
      <c r="K150" s="22" t="n">
        <v>0</v>
      </c>
      <c r="L150" s="22" t="n">
        <v>0</v>
      </c>
      <c r="M150" s="22" t="n">
        <v>0</v>
      </c>
      <c r="N150" s="22" t="n">
        <v>0</v>
      </c>
      <c r="O150" s="22" t="n">
        <v>0</v>
      </c>
    </row>
    <row r="151" customFormat="false" ht="15" hidden="false" customHeight="false" outlineLevel="0" collapsed="false">
      <c r="C151" s="22" t="s">
        <v>12</v>
      </c>
      <c r="D151" s="22" t="n">
        <v>0</v>
      </c>
      <c r="E151" s="22" t="n">
        <v>0</v>
      </c>
      <c r="F151" s="22" t="n">
        <v>0</v>
      </c>
      <c r="G151" s="22" t="n">
        <v>0.382668918181889</v>
      </c>
      <c r="H151" s="22" t="n">
        <v>0</v>
      </c>
      <c r="I151" s="22" t="n">
        <v>0</v>
      </c>
      <c r="J151" s="22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22" t="n">
        <v>0</v>
      </c>
    </row>
    <row r="152" customFormat="false" ht="15" hidden="false" customHeight="false" outlineLevel="0" collapsed="false">
      <c r="C152" s="22" t="s">
        <v>13</v>
      </c>
      <c r="D152" s="22" t="n">
        <v>0</v>
      </c>
      <c r="E152" s="22" t="n">
        <v>0</v>
      </c>
      <c r="F152" s="22" t="n">
        <v>0</v>
      </c>
      <c r="G152" s="22" t="n">
        <v>0</v>
      </c>
      <c r="H152" s="22" t="n">
        <v>0.415337238211874</v>
      </c>
      <c r="I152" s="22" t="n">
        <v>0</v>
      </c>
      <c r="J152" s="22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22" t="n">
        <v>0</v>
      </c>
    </row>
    <row r="153" customFormat="false" ht="15" hidden="false" customHeight="false" outlineLevel="0" collapsed="false">
      <c r="C153" s="22" t="s">
        <v>14</v>
      </c>
      <c r="D153" s="22" t="n">
        <v>0</v>
      </c>
      <c r="E153" s="22" t="n">
        <v>0</v>
      </c>
      <c r="F153" s="22" t="n">
        <v>0</v>
      </c>
      <c r="G153" s="22" t="n">
        <v>0</v>
      </c>
      <c r="H153" s="22" t="n">
        <v>0</v>
      </c>
      <c r="I153" s="22" t="n">
        <v>0.463334342038355</v>
      </c>
      <c r="J153" s="22" t="n">
        <v>0</v>
      </c>
      <c r="K153" s="22" t="n">
        <v>0</v>
      </c>
      <c r="L153" s="22" t="n">
        <v>0</v>
      </c>
      <c r="M153" s="22" t="n">
        <v>0</v>
      </c>
      <c r="N153" s="22" t="n">
        <v>0</v>
      </c>
      <c r="O153" s="22" t="n">
        <v>0</v>
      </c>
    </row>
    <row r="154" customFormat="false" ht="15" hidden="false" customHeight="false" outlineLevel="0" collapsed="false">
      <c r="C154" s="22" t="s">
        <v>15</v>
      </c>
      <c r="D154" s="22" t="n">
        <v>0</v>
      </c>
      <c r="E154" s="22" t="n">
        <v>0</v>
      </c>
      <c r="F154" s="22" t="n">
        <v>0</v>
      </c>
      <c r="G154" s="22" t="n">
        <v>0</v>
      </c>
      <c r="H154" s="22" t="n">
        <v>0</v>
      </c>
      <c r="I154" s="22" t="n">
        <v>0</v>
      </c>
      <c r="J154" s="22" t="n">
        <v>0.409820083064304</v>
      </c>
      <c r="K154" s="22" t="n">
        <v>0</v>
      </c>
      <c r="L154" s="22" t="n">
        <v>0</v>
      </c>
      <c r="M154" s="22" t="n">
        <v>0</v>
      </c>
      <c r="N154" s="22" t="n">
        <v>0</v>
      </c>
      <c r="O154" s="22" t="n">
        <v>0</v>
      </c>
    </row>
    <row r="155" customFormat="false" ht="15" hidden="false" customHeight="false" outlineLevel="0" collapsed="false">
      <c r="C155" s="22" t="s">
        <v>16</v>
      </c>
      <c r="D155" s="22" t="n">
        <v>0</v>
      </c>
      <c r="E155" s="22" t="n">
        <v>0</v>
      </c>
      <c r="F155" s="22" t="n">
        <v>0</v>
      </c>
      <c r="G155" s="22" t="n">
        <v>0</v>
      </c>
      <c r="H155" s="22" t="n">
        <v>0</v>
      </c>
      <c r="I155" s="22" t="n">
        <v>0</v>
      </c>
      <c r="J155" s="22" t="n">
        <v>0</v>
      </c>
      <c r="K155" s="22" t="n">
        <v>0.398010953663167</v>
      </c>
      <c r="L155" s="22" t="n">
        <v>0</v>
      </c>
      <c r="M155" s="22" t="n">
        <v>0</v>
      </c>
      <c r="N155" s="22" t="n">
        <v>0</v>
      </c>
      <c r="O155" s="22" t="n">
        <v>0</v>
      </c>
    </row>
    <row r="156" customFormat="false" ht="15" hidden="false" customHeight="false" outlineLevel="0" collapsed="false">
      <c r="C156" s="22" t="s">
        <v>17</v>
      </c>
      <c r="D156" s="22" t="n">
        <v>0</v>
      </c>
      <c r="E156" s="22" t="n">
        <v>0</v>
      </c>
      <c r="F156" s="22" t="n">
        <v>0</v>
      </c>
      <c r="G156" s="22" t="n">
        <v>0</v>
      </c>
      <c r="H156" s="22" t="n">
        <v>0</v>
      </c>
      <c r="I156" s="22" t="n">
        <v>0</v>
      </c>
      <c r="J156" s="22" t="n">
        <v>0</v>
      </c>
      <c r="K156" s="22" t="n">
        <v>0</v>
      </c>
      <c r="L156" s="22" t="n">
        <v>0.808438149891642</v>
      </c>
      <c r="M156" s="22" t="n">
        <v>0</v>
      </c>
      <c r="N156" s="22" t="n">
        <v>0</v>
      </c>
      <c r="O156" s="22" t="n">
        <v>0</v>
      </c>
    </row>
    <row r="157" customFormat="false" ht="15" hidden="false" customHeight="false" outlineLevel="0" collapsed="false">
      <c r="C157" s="22" t="s">
        <v>18</v>
      </c>
      <c r="D157" s="22" t="n">
        <v>0</v>
      </c>
      <c r="E157" s="22" t="n">
        <v>0</v>
      </c>
      <c r="F157" s="22" t="n">
        <v>0</v>
      </c>
      <c r="G157" s="22" t="n">
        <v>0</v>
      </c>
      <c r="H157" s="22" t="n">
        <v>0</v>
      </c>
      <c r="I157" s="22" t="n">
        <v>0</v>
      </c>
      <c r="J157" s="22" t="n">
        <v>0</v>
      </c>
      <c r="K157" s="22" t="n">
        <v>0</v>
      </c>
      <c r="L157" s="22" t="n">
        <v>0</v>
      </c>
      <c r="M157" s="22" t="n">
        <v>0.681529196070951</v>
      </c>
      <c r="N157" s="22" t="n">
        <v>0</v>
      </c>
      <c r="O157" s="22" t="n">
        <v>0</v>
      </c>
    </row>
    <row r="158" customFormat="false" ht="15" hidden="false" customHeight="false" outlineLevel="0" collapsed="false">
      <c r="C158" s="22" t="s">
        <v>19</v>
      </c>
      <c r="D158" s="22" t="n">
        <v>0</v>
      </c>
      <c r="E158" s="22" t="n">
        <v>0</v>
      </c>
      <c r="F158" s="22" t="n">
        <v>0</v>
      </c>
      <c r="G158" s="22" t="n">
        <v>0</v>
      </c>
      <c r="H158" s="22" t="n">
        <v>0</v>
      </c>
      <c r="I158" s="22" t="n">
        <v>0</v>
      </c>
      <c r="J158" s="22" t="n">
        <v>0</v>
      </c>
      <c r="K158" s="22" t="n">
        <v>0</v>
      </c>
      <c r="L158" s="22" t="n">
        <v>0</v>
      </c>
      <c r="M158" s="22" t="n">
        <v>0</v>
      </c>
      <c r="N158" s="22" t="n">
        <v>0.694033070441163</v>
      </c>
      <c r="O158" s="22" t="n">
        <v>0</v>
      </c>
    </row>
    <row r="159" customFormat="false" ht="15" hidden="false" customHeight="false" outlineLevel="0" collapsed="false">
      <c r="C159" s="22" t="s">
        <v>20</v>
      </c>
      <c r="D159" s="22" t="n">
        <v>0</v>
      </c>
      <c r="E159" s="22" t="n">
        <v>0</v>
      </c>
      <c r="F159" s="22" t="n">
        <v>0</v>
      </c>
      <c r="G159" s="22" t="n">
        <v>0</v>
      </c>
      <c r="H159" s="22" t="n">
        <v>0</v>
      </c>
      <c r="I159" s="22" t="n">
        <v>0</v>
      </c>
      <c r="J159" s="22" t="n">
        <v>0</v>
      </c>
      <c r="K159" s="22" t="n">
        <v>0</v>
      </c>
      <c r="L159" s="22" t="n">
        <v>0</v>
      </c>
      <c r="M159" s="22" t="n">
        <v>0</v>
      </c>
      <c r="N159" s="22" t="n">
        <v>0</v>
      </c>
      <c r="O159" s="22" t="n">
        <v>0.705492199150014</v>
      </c>
    </row>
    <row r="161" customFormat="false" ht="15" hidden="false" customHeight="false" outlineLevel="0" collapsed="false">
      <c r="A161" s="22" t="s">
        <v>64</v>
      </c>
    </row>
    <row r="163" customFormat="false" ht="15" hidden="false" customHeight="false" outlineLevel="0" collapsed="false">
      <c r="D163" s="22" t="n">
        <v>1</v>
      </c>
      <c r="E163" s="22" t="n">
        <v>2</v>
      </c>
      <c r="F163" s="22" t="n">
        <v>3</v>
      </c>
      <c r="G163" s="22" t="n">
        <v>4</v>
      </c>
      <c r="H163" s="22" t="n">
        <v>5</v>
      </c>
      <c r="I163" s="22" t="n">
        <v>6</v>
      </c>
      <c r="J163" s="22" t="n">
        <v>7</v>
      </c>
      <c r="K163" s="22" t="n">
        <v>8</v>
      </c>
      <c r="L163" s="22" t="n">
        <v>9</v>
      </c>
      <c r="M163" s="22" t="n">
        <v>10</v>
      </c>
      <c r="N163" s="22" t="n">
        <v>11</v>
      </c>
      <c r="O163" s="22" t="n">
        <v>12</v>
      </c>
    </row>
    <row r="166" customFormat="false" ht="15" hidden="false" customHeight="false" outlineLevel="0" collapsed="false">
      <c r="C166" s="22" t="s">
        <v>9</v>
      </c>
      <c r="D166" s="22" t="n">
        <f aca="false" t="array" ref="D166:O177">IF(D42:O42=TRANSPOSE(D42:O42),D42:O42,0)</f>
        <v>0.113087493760914</v>
      </c>
      <c r="E166" s="22" t="n">
        <v>0</v>
      </c>
      <c r="F166" s="22" t="n">
        <v>0</v>
      </c>
      <c r="G166" s="22" t="n">
        <v>0</v>
      </c>
      <c r="H166" s="22" t="n">
        <v>0</v>
      </c>
      <c r="I166" s="22" t="n">
        <v>0</v>
      </c>
      <c r="J166" s="22" t="n">
        <v>0</v>
      </c>
      <c r="K166" s="22" t="n">
        <v>0</v>
      </c>
      <c r="L166" s="22" t="n">
        <v>0</v>
      </c>
      <c r="M166" s="22" t="n">
        <v>0</v>
      </c>
      <c r="N166" s="22" t="n">
        <v>0</v>
      </c>
      <c r="O166" s="22" t="n">
        <v>0</v>
      </c>
    </row>
    <row r="167" customFormat="false" ht="15" hidden="false" customHeight="false" outlineLevel="0" collapsed="false">
      <c r="C167" s="22" t="s">
        <v>10</v>
      </c>
      <c r="D167" s="22" t="n">
        <v>0</v>
      </c>
      <c r="E167" s="22" t="n">
        <v>0.0633077666109693</v>
      </c>
      <c r="F167" s="22" t="n">
        <v>0</v>
      </c>
      <c r="G167" s="22" t="n">
        <v>0</v>
      </c>
      <c r="H167" s="22" t="n">
        <v>0</v>
      </c>
      <c r="I167" s="22" t="n">
        <v>0</v>
      </c>
      <c r="J167" s="22" t="n">
        <v>0</v>
      </c>
      <c r="K167" s="22" t="n">
        <v>0</v>
      </c>
      <c r="L167" s="22" t="n">
        <v>0</v>
      </c>
      <c r="M167" s="22" t="n">
        <v>0</v>
      </c>
      <c r="N167" s="22" t="n">
        <v>0</v>
      </c>
      <c r="O167" s="22" t="n">
        <v>0</v>
      </c>
    </row>
    <row r="168" customFormat="false" ht="15" hidden="false" customHeight="false" outlineLevel="0" collapsed="false">
      <c r="C168" s="22" t="s">
        <v>11</v>
      </c>
      <c r="D168" s="22" t="n">
        <v>0</v>
      </c>
      <c r="E168" s="22" t="n">
        <v>0</v>
      </c>
      <c r="F168" s="22" t="n">
        <v>0.0927686161954659</v>
      </c>
      <c r="G168" s="22" t="n">
        <v>0</v>
      </c>
      <c r="H168" s="22" t="n">
        <v>0</v>
      </c>
      <c r="I168" s="22" t="n">
        <v>0</v>
      </c>
      <c r="J168" s="22" t="n">
        <v>0</v>
      </c>
      <c r="K168" s="22" t="n">
        <v>0</v>
      </c>
      <c r="L168" s="22" t="n">
        <v>0</v>
      </c>
      <c r="M168" s="22" t="n">
        <v>0</v>
      </c>
      <c r="N168" s="22" t="n">
        <v>0</v>
      </c>
      <c r="O168" s="22" t="n">
        <v>0</v>
      </c>
    </row>
    <row r="169" customFormat="false" ht="15" hidden="false" customHeight="false" outlineLevel="0" collapsed="false">
      <c r="C169" s="22" t="s">
        <v>12</v>
      </c>
      <c r="D169" s="22" t="n">
        <v>0</v>
      </c>
      <c r="E169" s="22" t="n">
        <v>0</v>
      </c>
      <c r="F169" s="22" t="n">
        <v>0</v>
      </c>
      <c r="G169" s="22" t="n">
        <v>0.0892749837370414</v>
      </c>
      <c r="H169" s="22" t="n">
        <v>0</v>
      </c>
      <c r="I169" s="22" t="n">
        <v>0</v>
      </c>
      <c r="J169" s="22" t="n">
        <v>0</v>
      </c>
      <c r="K169" s="22" t="n">
        <v>0</v>
      </c>
      <c r="L169" s="22" t="n">
        <v>0</v>
      </c>
      <c r="M169" s="22" t="n">
        <v>0</v>
      </c>
      <c r="N169" s="22" t="n">
        <v>0</v>
      </c>
      <c r="O169" s="22" t="n">
        <v>0</v>
      </c>
    </row>
    <row r="170" customFormat="false" ht="15" hidden="false" customHeight="false" outlineLevel="0" collapsed="false">
      <c r="C170" s="22" t="s">
        <v>13</v>
      </c>
      <c r="D170" s="22" t="n">
        <v>0</v>
      </c>
      <c r="E170" s="22" t="n">
        <v>0</v>
      </c>
      <c r="F170" s="22" t="n">
        <v>0</v>
      </c>
      <c r="G170" s="22" t="n">
        <v>0</v>
      </c>
      <c r="H170" s="22" t="n">
        <v>0.222159574274025</v>
      </c>
      <c r="I170" s="22" t="n">
        <v>0</v>
      </c>
      <c r="J170" s="22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22" t="n">
        <v>0</v>
      </c>
    </row>
    <row r="171" customFormat="false" ht="15" hidden="false" customHeight="false" outlineLevel="0" collapsed="false">
      <c r="C171" s="22" t="s">
        <v>14</v>
      </c>
      <c r="D171" s="22" t="n">
        <v>0</v>
      </c>
      <c r="E171" s="22" t="n">
        <v>0</v>
      </c>
      <c r="F171" s="22" t="n">
        <v>0</v>
      </c>
      <c r="G171" s="22" t="n">
        <v>0</v>
      </c>
      <c r="H171" s="22" t="n">
        <v>0</v>
      </c>
      <c r="I171" s="22" t="n">
        <v>0.27741336916052</v>
      </c>
      <c r="J171" s="22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22" t="n">
        <v>0</v>
      </c>
    </row>
    <row r="172" customFormat="false" ht="15" hidden="false" customHeight="false" outlineLevel="0" collapsed="false">
      <c r="C172" s="22" t="s">
        <v>15</v>
      </c>
      <c r="D172" s="22" t="n">
        <v>0</v>
      </c>
      <c r="E172" s="22" t="n">
        <v>0</v>
      </c>
      <c r="F172" s="22" t="n">
        <v>0</v>
      </c>
      <c r="G172" s="22" t="n">
        <v>0</v>
      </c>
      <c r="H172" s="22" t="n">
        <v>0</v>
      </c>
      <c r="I172" s="22" t="n">
        <v>0</v>
      </c>
      <c r="J172" s="22" t="n">
        <v>0.190057136693324</v>
      </c>
      <c r="K172" s="22" t="n">
        <v>0</v>
      </c>
      <c r="L172" s="22" t="n">
        <v>0</v>
      </c>
      <c r="M172" s="22" t="n">
        <v>0</v>
      </c>
      <c r="N172" s="22" t="n">
        <v>0</v>
      </c>
      <c r="O172" s="22" t="n">
        <v>0</v>
      </c>
    </row>
    <row r="173" customFormat="false" ht="15" hidden="false" customHeight="false" outlineLevel="0" collapsed="false">
      <c r="C173" s="22" t="s">
        <v>16</v>
      </c>
      <c r="D173" s="22" t="n">
        <v>0</v>
      </c>
      <c r="E173" s="22" t="n">
        <v>0</v>
      </c>
      <c r="F173" s="22" t="n">
        <v>0</v>
      </c>
      <c r="G173" s="22" t="n">
        <v>0</v>
      </c>
      <c r="H173" s="22" t="n">
        <v>0</v>
      </c>
      <c r="I173" s="22" t="n">
        <v>0</v>
      </c>
      <c r="J173" s="22" t="n">
        <v>0</v>
      </c>
      <c r="K173" s="22" t="n">
        <v>0.288641989108237</v>
      </c>
      <c r="L173" s="22" t="n">
        <v>0</v>
      </c>
      <c r="M173" s="22" t="n">
        <v>0</v>
      </c>
      <c r="N173" s="22" t="n">
        <v>0</v>
      </c>
      <c r="O173" s="22" t="n">
        <v>0</v>
      </c>
    </row>
    <row r="174" customFormat="false" ht="15" hidden="false" customHeight="false" outlineLevel="0" collapsed="false">
      <c r="C174" s="22" t="s">
        <v>17</v>
      </c>
      <c r="D174" s="22" t="n">
        <v>0</v>
      </c>
      <c r="E174" s="22" t="n">
        <v>0</v>
      </c>
      <c r="F174" s="22" t="n">
        <v>0</v>
      </c>
      <c r="G174" s="22" t="n">
        <v>0</v>
      </c>
      <c r="H174" s="22" t="n">
        <v>0</v>
      </c>
      <c r="I174" s="22" t="n">
        <v>0</v>
      </c>
      <c r="J174" s="22" t="n">
        <v>0</v>
      </c>
      <c r="K174" s="22" t="n">
        <v>0</v>
      </c>
      <c r="L174" s="22" t="n">
        <v>0.0283285807006528</v>
      </c>
      <c r="M174" s="22" t="n">
        <v>0</v>
      </c>
      <c r="N174" s="22" t="n">
        <v>0</v>
      </c>
      <c r="O174" s="22" t="n">
        <v>0</v>
      </c>
    </row>
    <row r="175" customFormat="false" ht="15" hidden="false" customHeight="false" outlineLevel="0" collapsed="false">
      <c r="C175" s="22" t="s">
        <v>18</v>
      </c>
      <c r="D175" s="22" t="n">
        <v>0</v>
      </c>
      <c r="E175" s="22" t="n">
        <v>0</v>
      </c>
      <c r="F175" s="22" t="n">
        <v>0</v>
      </c>
      <c r="G175" s="22" t="n">
        <v>0</v>
      </c>
      <c r="H175" s="22" t="n">
        <v>0</v>
      </c>
      <c r="I175" s="22" t="n">
        <v>0</v>
      </c>
      <c r="J175" s="22" t="n">
        <v>0</v>
      </c>
      <c r="K175" s="22" t="n">
        <v>0</v>
      </c>
      <c r="L175" s="22" t="n">
        <v>0</v>
      </c>
      <c r="M175" s="22" t="n">
        <v>0.312674294446888</v>
      </c>
      <c r="N175" s="22" t="n">
        <v>0</v>
      </c>
      <c r="O175" s="22" t="n">
        <v>0</v>
      </c>
    </row>
    <row r="176" customFormat="false" ht="15" hidden="false" customHeight="false" outlineLevel="0" collapsed="false">
      <c r="C176" s="22" t="s">
        <v>19</v>
      </c>
      <c r="D176" s="22" t="n">
        <v>0</v>
      </c>
      <c r="E176" s="22" t="n">
        <v>0</v>
      </c>
      <c r="F176" s="22" t="n">
        <v>0</v>
      </c>
      <c r="G176" s="22" t="n">
        <v>0</v>
      </c>
      <c r="H176" s="22" t="n">
        <v>0</v>
      </c>
      <c r="I176" s="22" t="n">
        <v>0</v>
      </c>
      <c r="J176" s="22" t="n">
        <v>0</v>
      </c>
      <c r="K176" s="22" t="n">
        <v>0</v>
      </c>
      <c r="L176" s="22" t="n">
        <v>0</v>
      </c>
      <c r="M176" s="22" t="n">
        <v>0</v>
      </c>
      <c r="N176" s="22" t="n">
        <v>0.533029327842986</v>
      </c>
      <c r="O176" s="22" t="n">
        <v>0</v>
      </c>
    </row>
    <row r="177" customFormat="false" ht="15" hidden="false" customHeight="false" outlineLevel="0" collapsed="false">
      <c r="C177" s="22" t="s">
        <v>20</v>
      </c>
      <c r="D177" s="22" t="n">
        <v>0</v>
      </c>
      <c r="E177" s="22" t="n">
        <v>0</v>
      </c>
      <c r="F177" s="22" t="n">
        <v>0</v>
      </c>
      <c r="G177" s="22" t="n">
        <v>0</v>
      </c>
      <c r="H177" s="22" t="n">
        <v>0</v>
      </c>
      <c r="I177" s="22" t="n">
        <v>0</v>
      </c>
      <c r="J177" s="22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22" t="n">
        <v>0.563915022013077</v>
      </c>
    </row>
    <row r="179" customFormat="false" ht="15" hidden="false" customHeight="false" outlineLevel="0" collapsed="false">
      <c r="A179" s="22" t="s">
        <v>65</v>
      </c>
    </row>
    <row r="181" customFormat="false" ht="15" hidden="false" customHeight="false" outlineLevel="0" collapsed="false">
      <c r="D181" s="22" t="n">
        <v>1</v>
      </c>
      <c r="E181" s="22" t="n">
        <v>2</v>
      </c>
      <c r="F181" s="22" t="n">
        <v>3</v>
      </c>
      <c r="G181" s="22" t="n">
        <v>4</v>
      </c>
      <c r="H181" s="22" t="n">
        <v>5</v>
      </c>
      <c r="I181" s="22" t="n">
        <v>6</v>
      </c>
      <c r="J181" s="22" t="n">
        <v>7</v>
      </c>
      <c r="K181" s="22" t="n">
        <v>8</v>
      </c>
      <c r="L181" s="22" t="n">
        <v>9</v>
      </c>
      <c r="M181" s="22" t="n">
        <v>10</v>
      </c>
      <c r="N181" s="22" t="n">
        <v>11</v>
      </c>
      <c r="O181" s="22" t="n">
        <v>12</v>
      </c>
    </row>
    <row r="184" customFormat="false" ht="15" hidden="false" customHeight="false" outlineLevel="0" collapsed="false">
      <c r="C184" s="22" t="s">
        <v>9</v>
      </c>
      <c r="D184" s="22" t="n">
        <f aca="false" t="array" ref="D184:O195">IF(D43:O43=TRANSPOSE(D43:O43),D43:O43,0)</f>
        <v>0.245826270619006</v>
      </c>
      <c r="E184" s="22" t="n">
        <v>0</v>
      </c>
      <c r="F184" s="22" t="n">
        <v>0</v>
      </c>
      <c r="G184" s="22" t="n">
        <v>0</v>
      </c>
      <c r="H184" s="22" t="n">
        <v>0</v>
      </c>
      <c r="I184" s="22" t="n">
        <v>0</v>
      </c>
      <c r="J184" s="22" t="n">
        <v>0</v>
      </c>
      <c r="K184" s="22" t="n">
        <v>0</v>
      </c>
      <c r="L184" s="22" t="n">
        <v>0</v>
      </c>
      <c r="M184" s="22" t="n">
        <v>0</v>
      </c>
      <c r="N184" s="22" t="n">
        <v>0</v>
      </c>
      <c r="O184" s="22" t="n">
        <v>0</v>
      </c>
    </row>
    <row r="185" customFormat="false" ht="15" hidden="false" customHeight="false" outlineLevel="0" collapsed="false">
      <c r="C185" s="22" t="s">
        <v>10</v>
      </c>
      <c r="D185" s="22" t="n">
        <v>0</v>
      </c>
      <c r="E185" s="22" t="n">
        <v>0.523671065008723</v>
      </c>
      <c r="F185" s="22" t="n">
        <v>0</v>
      </c>
      <c r="G185" s="22" t="n">
        <v>0</v>
      </c>
      <c r="H185" s="22" t="n">
        <v>0</v>
      </c>
      <c r="I185" s="22" t="n">
        <v>0</v>
      </c>
      <c r="J185" s="22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22" t="n">
        <v>0</v>
      </c>
    </row>
    <row r="186" customFormat="false" ht="15" hidden="false" customHeight="false" outlineLevel="0" collapsed="false">
      <c r="C186" s="22" t="s">
        <v>11</v>
      </c>
      <c r="D186" s="22" t="n">
        <v>0</v>
      </c>
      <c r="E186" s="22" t="n">
        <v>0</v>
      </c>
      <c r="F186" s="22" t="n">
        <v>0.172169816525709</v>
      </c>
      <c r="G186" s="22" t="n">
        <v>0</v>
      </c>
      <c r="H186" s="22" t="n">
        <v>0</v>
      </c>
      <c r="I186" s="22" t="n">
        <v>0</v>
      </c>
      <c r="J186" s="22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22" t="n">
        <v>0</v>
      </c>
    </row>
    <row r="187" customFormat="false" ht="15" hidden="false" customHeight="false" outlineLevel="0" collapsed="false">
      <c r="C187" s="22" t="s">
        <v>12</v>
      </c>
      <c r="D187" s="22" t="n">
        <v>0</v>
      </c>
      <c r="E187" s="22" t="n">
        <v>0</v>
      </c>
      <c r="F187" s="22" t="n">
        <v>0</v>
      </c>
      <c r="G187" s="22" t="n">
        <v>0.272874709680007</v>
      </c>
      <c r="H187" s="22" t="n">
        <v>0</v>
      </c>
      <c r="I187" s="22" t="n">
        <v>0</v>
      </c>
      <c r="J187" s="22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</row>
    <row r="188" customFormat="false" ht="15" hidden="false" customHeight="false" outlineLevel="0" collapsed="false">
      <c r="C188" s="22" t="s">
        <v>13</v>
      </c>
      <c r="D188" s="22" t="n">
        <v>0</v>
      </c>
      <c r="E188" s="22" t="n">
        <v>0</v>
      </c>
      <c r="F188" s="22" t="n">
        <v>0</v>
      </c>
      <c r="G188" s="22" t="n">
        <v>0</v>
      </c>
      <c r="H188" s="22" t="n">
        <v>0.188194213908803</v>
      </c>
      <c r="I188" s="22" t="n">
        <v>0</v>
      </c>
      <c r="J188" s="22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</row>
    <row r="189" customFormat="false" ht="15" hidden="false" customHeight="false" outlineLevel="0" collapsed="false">
      <c r="C189" s="22" t="s">
        <v>14</v>
      </c>
      <c r="D189" s="22" t="n">
        <v>0</v>
      </c>
      <c r="E189" s="22" t="n">
        <v>0</v>
      </c>
      <c r="F189" s="22" t="n">
        <v>0</v>
      </c>
      <c r="G189" s="22" t="n">
        <v>0</v>
      </c>
      <c r="H189" s="22" t="n">
        <v>0</v>
      </c>
      <c r="I189" s="22" t="n">
        <v>0.17623030332785</v>
      </c>
      <c r="J189" s="22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</row>
    <row r="190" customFormat="false" ht="15" hidden="false" customHeight="false" outlineLevel="0" collapsed="false">
      <c r="C190" s="22" t="s">
        <v>15</v>
      </c>
      <c r="D190" s="22" t="n">
        <v>0</v>
      </c>
      <c r="E190" s="22" t="n">
        <v>0</v>
      </c>
      <c r="F190" s="22" t="n">
        <v>0</v>
      </c>
      <c r="G190" s="22" t="n">
        <v>0</v>
      </c>
      <c r="H190" s="22" t="n">
        <v>0</v>
      </c>
      <c r="I190" s="22" t="n">
        <v>0</v>
      </c>
      <c r="J190" s="22" t="n">
        <v>0.233904461565187</v>
      </c>
      <c r="K190" s="22" t="n">
        <v>0</v>
      </c>
      <c r="L190" s="22" t="n">
        <v>0</v>
      </c>
      <c r="M190" s="22" t="n">
        <v>0</v>
      </c>
      <c r="N190" s="22" t="n">
        <v>0</v>
      </c>
      <c r="O190" s="22" t="n">
        <v>0</v>
      </c>
    </row>
    <row r="191" customFormat="false" ht="15" hidden="false" customHeight="false" outlineLevel="0" collapsed="false">
      <c r="C191" s="22" t="s">
        <v>16</v>
      </c>
      <c r="D191" s="22" t="n">
        <v>0</v>
      </c>
      <c r="E191" s="22" t="n">
        <v>0</v>
      </c>
      <c r="F191" s="22" t="n">
        <v>0</v>
      </c>
      <c r="G191" s="22" t="n">
        <v>0</v>
      </c>
      <c r="H191" s="22" t="n">
        <v>0</v>
      </c>
      <c r="I191" s="22" t="n">
        <v>0</v>
      </c>
      <c r="J191" s="22" t="n">
        <v>0</v>
      </c>
      <c r="K191" s="22" t="n">
        <v>0.0881373697336486</v>
      </c>
      <c r="L191" s="22" t="n">
        <v>0</v>
      </c>
      <c r="M191" s="22" t="n">
        <v>0</v>
      </c>
      <c r="N191" s="22" t="n">
        <v>0</v>
      </c>
      <c r="O191" s="22" t="n">
        <v>0</v>
      </c>
    </row>
    <row r="192" customFormat="false" ht="15" hidden="false" customHeight="false" outlineLevel="0" collapsed="false">
      <c r="C192" s="22" t="s">
        <v>17</v>
      </c>
      <c r="D192" s="22" t="n">
        <v>0</v>
      </c>
      <c r="E192" s="22" t="n">
        <v>0</v>
      </c>
      <c r="F192" s="22" t="n">
        <v>0</v>
      </c>
      <c r="G192" s="22" t="n">
        <v>0</v>
      </c>
      <c r="H192" s="22" t="n">
        <v>0</v>
      </c>
      <c r="I192" s="22" t="n">
        <v>0</v>
      </c>
      <c r="J192" s="22" t="n">
        <v>0</v>
      </c>
      <c r="K192" s="22" t="n">
        <v>0</v>
      </c>
      <c r="L192" s="22" t="n">
        <v>0.718828855155259</v>
      </c>
      <c r="M192" s="22" t="n">
        <v>0</v>
      </c>
      <c r="N192" s="22" t="n">
        <v>0</v>
      </c>
      <c r="O192" s="22" t="n">
        <v>0</v>
      </c>
    </row>
    <row r="193" customFormat="false" ht="15" hidden="false" customHeight="false" outlineLevel="0" collapsed="false">
      <c r="C193" s="22" t="s">
        <v>18</v>
      </c>
      <c r="D193" s="22" t="n">
        <v>0</v>
      </c>
      <c r="E193" s="22" t="n">
        <v>0</v>
      </c>
      <c r="F193" s="22" t="n">
        <v>0</v>
      </c>
      <c r="G193" s="22" t="n">
        <v>0</v>
      </c>
      <c r="H193" s="22" t="n">
        <v>0</v>
      </c>
      <c r="I193" s="22" t="n">
        <v>0</v>
      </c>
      <c r="J193" s="22" t="n">
        <v>0</v>
      </c>
      <c r="K193" s="22" t="n">
        <v>0</v>
      </c>
      <c r="L193" s="22" t="n">
        <v>0</v>
      </c>
      <c r="M193" s="22" t="n">
        <v>0.364145797536925</v>
      </c>
      <c r="N193" s="22" t="n">
        <v>0</v>
      </c>
      <c r="O193" s="22" t="n">
        <v>0</v>
      </c>
    </row>
    <row r="194" customFormat="false" ht="15" hidden="false" customHeight="false" outlineLevel="0" collapsed="false">
      <c r="C194" s="22" t="s">
        <v>19</v>
      </c>
      <c r="D194" s="22" t="n">
        <v>0</v>
      </c>
      <c r="E194" s="22" t="n">
        <v>0</v>
      </c>
      <c r="F194" s="22" t="n">
        <v>0</v>
      </c>
      <c r="G194" s="22" t="n">
        <v>0</v>
      </c>
      <c r="H194" s="22" t="n">
        <v>0</v>
      </c>
      <c r="I194" s="22" t="n">
        <v>0</v>
      </c>
      <c r="J194" s="22" t="n">
        <v>0</v>
      </c>
      <c r="K194" s="22" t="n">
        <v>0</v>
      </c>
      <c r="L194" s="22" t="n">
        <v>0</v>
      </c>
      <c r="M194" s="22" t="n">
        <v>0</v>
      </c>
      <c r="N194" s="22" t="n">
        <v>0.153863880646932</v>
      </c>
      <c r="O194" s="22" t="n">
        <v>0</v>
      </c>
    </row>
    <row r="195" customFormat="false" ht="15" hidden="false" customHeight="false" outlineLevel="0" collapsed="false">
      <c r="C195" s="22" t="s">
        <v>20</v>
      </c>
      <c r="D195" s="22" t="n">
        <v>0</v>
      </c>
      <c r="E195" s="22" t="n">
        <v>0</v>
      </c>
      <c r="F195" s="22" t="n">
        <v>0</v>
      </c>
      <c r="G195" s="22" t="n">
        <v>0</v>
      </c>
      <c r="H195" s="22" t="n">
        <v>0</v>
      </c>
      <c r="I195" s="22" t="n">
        <v>0</v>
      </c>
      <c r="J195" s="22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22" t="n">
        <v>0.139790666220626</v>
      </c>
    </row>
    <row r="197" customFormat="false" ht="15" hidden="false" customHeight="false" outlineLevel="0" collapsed="false">
      <c r="A197" s="22" t="s">
        <v>66</v>
      </c>
    </row>
    <row r="199" customFormat="false" ht="15" hidden="false" customHeight="false" outlineLevel="0" collapsed="false">
      <c r="D199" s="22" t="n">
        <v>1</v>
      </c>
      <c r="E199" s="22" t="n">
        <v>2</v>
      </c>
      <c r="F199" s="22" t="n">
        <v>3</v>
      </c>
      <c r="G199" s="22" t="n">
        <v>4</v>
      </c>
      <c r="H199" s="22" t="n">
        <v>5</v>
      </c>
      <c r="I199" s="22" t="n">
        <v>6</v>
      </c>
      <c r="J199" s="22" t="n">
        <v>7</v>
      </c>
      <c r="K199" s="22" t="n">
        <v>8</v>
      </c>
      <c r="L199" s="22" t="n">
        <v>9</v>
      </c>
      <c r="M199" s="22" t="n">
        <v>10</v>
      </c>
      <c r="N199" s="22" t="n">
        <v>11</v>
      </c>
      <c r="O199" s="22" t="n">
        <v>12</v>
      </c>
    </row>
    <row r="202" customFormat="false" ht="15" hidden="false" customHeight="false" outlineLevel="0" collapsed="false">
      <c r="C202" s="22" t="s">
        <v>9</v>
      </c>
      <c r="D202" s="22" t="n">
        <f aca="false" t="array" ref="D202:O213">IF(D44:O44=TRANSPOSE(D44:O44),D44:O44,0)</f>
        <v>0.00481032992342249</v>
      </c>
      <c r="E202" s="22" t="n">
        <v>0</v>
      </c>
      <c r="F202" s="22" t="n">
        <v>0</v>
      </c>
      <c r="G202" s="22" t="n">
        <v>0</v>
      </c>
      <c r="H202" s="22" t="n">
        <v>0</v>
      </c>
      <c r="I202" s="22" t="n">
        <v>0</v>
      </c>
      <c r="J202" s="22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</row>
    <row r="203" customFormat="false" ht="15" hidden="false" customHeight="false" outlineLevel="0" collapsed="false">
      <c r="C203" s="22" t="s">
        <v>10</v>
      </c>
      <c r="D203" s="22" t="n">
        <v>0</v>
      </c>
      <c r="E203" s="22" t="n">
        <v>0.0037968426648735</v>
      </c>
      <c r="F203" s="22" t="n">
        <v>0</v>
      </c>
      <c r="G203" s="22" t="n">
        <v>0</v>
      </c>
      <c r="H203" s="22" t="n">
        <v>0</v>
      </c>
      <c r="I203" s="22" t="n">
        <v>0</v>
      </c>
      <c r="J203" s="22" t="n">
        <v>0</v>
      </c>
      <c r="K203" s="22" t="n">
        <v>0</v>
      </c>
      <c r="L203" s="22" t="n">
        <v>0</v>
      </c>
      <c r="M203" s="22" t="n">
        <v>0</v>
      </c>
      <c r="N203" s="22" t="n">
        <v>0</v>
      </c>
      <c r="O203" s="22" t="n">
        <v>0</v>
      </c>
    </row>
    <row r="204" customFormat="false" ht="15" hidden="false" customHeight="false" outlineLevel="0" collapsed="false">
      <c r="C204" s="22" t="s">
        <v>11</v>
      </c>
      <c r="D204" s="22" t="n">
        <v>0</v>
      </c>
      <c r="E204" s="22" t="n">
        <v>0</v>
      </c>
      <c r="F204" s="22" t="n">
        <v>0.00397594214011256</v>
      </c>
      <c r="G204" s="22" t="n">
        <v>0</v>
      </c>
      <c r="H204" s="22" t="n">
        <v>0</v>
      </c>
      <c r="I204" s="22" t="n">
        <v>0</v>
      </c>
      <c r="J204" s="22" t="n">
        <v>0</v>
      </c>
      <c r="K204" s="22" t="n">
        <v>0</v>
      </c>
      <c r="L204" s="22" t="n">
        <v>0</v>
      </c>
      <c r="M204" s="22" t="n">
        <v>0</v>
      </c>
      <c r="N204" s="22" t="n">
        <v>0</v>
      </c>
      <c r="O204" s="22" t="n">
        <v>0</v>
      </c>
    </row>
    <row r="205" customFormat="false" ht="15" hidden="false" customHeight="false" outlineLevel="0" collapsed="false">
      <c r="C205" s="22" t="s">
        <v>12</v>
      </c>
      <c r="D205" s="22" t="n">
        <v>0</v>
      </c>
      <c r="E205" s="22" t="n">
        <v>0</v>
      </c>
      <c r="F205" s="22" t="n">
        <v>0</v>
      </c>
      <c r="G205" s="22" t="n">
        <v>0.0205192247648403</v>
      </c>
      <c r="H205" s="22" t="n">
        <v>0</v>
      </c>
      <c r="I205" s="22" t="n">
        <v>0</v>
      </c>
      <c r="J205" s="22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22" t="n">
        <v>0</v>
      </c>
    </row>
    <row r="206" customFormat="false" ht="15" hidden="false" customHeight="false" outlineLevel="0" collapsed="false">
      <c r="C206" s="22" t="s">
        <v>13</v>
      </c>
      <c r="D206" s="22" t="n">
        <v>0</v>
      </c>
      <c r="E206" s="22" t="n">
        <v>0</v>
      </c>
      <c r="F206" s="22" t="n">
        <v>0</v>
      </c>
      <c r="G206" s="22" t="n">
        <v>0</v>
      </c>
      <c r="H206" s="22" t="n">
        <v>0.00498345002904593</v>
      </c>
      <c r="I206" s="22" t="n">
        <v>0</v>
      </c>
      <c r="J206" s="22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22" t="n">
        <v>0</v>
      </c>
    </row>
    <row r="207" customFormat="false" ht="15" hidden="false" customHeight="false" outlineLevel="0" collapsed="false">
      <c r="C207" s="22" t="s">
        <v>14</v>
      </c>
      <c r="D207" s="22" t="n">
        <v>0</v>
      </c>
      <c r="E207" s="22" t="n">
        <v>0</v>
      </c>
      <c r="F207" s="22" t="n">
        <v>0</v>
      </c>
      <c r="G207" s="22" t="n">
        <v>0</v>
      </c>
      <c r="H207" s="22" t="n">
        <v>0</v>
      </c>
      <c r="I207" s="22" t="n">
        <v>0.00969066954998558</v>
      </c>
      <c r="J207" s="22" t="n">
        <v>0</v>
      </c>
      <c r="K207" s="22" t="n">
        <v>0</v>
      </c>
      <c r="L207" s="22" t="n">
        <v>0</v>
      </c>
      <c r="M207" s="22" t="n">
        <v>0</v>
      </c>
      <c r="N207" s="22" t="n">
        <v>0</v>
      </c>
      <c r="O207" s="22" t="n">
        <v>0</v>
      </c>
    </row>
    <row r="208" customFormat="false" ht="15" hidden="false" customHeight="false" outlineLevel="0" collapsed="false">
      <c r="C208" s="22" t="s">
        <v>15</v>
      </c>
      <c r="D208" s="22" t="n">
        <v>0</v>
      </c>
      <c r="E208" s="22" t="n">
        <v>0</v>
      </c>
      <c r="F208" s="22" t="n">
        <v>0</v>
      </c>
      <c r="G208" s="22" t="n">
        <v>0</v>
      </c>
      <c r="H208" s="22" t="n">
        <v>0</v>
      </c>
      <c r="I208" s="22" t="n">
        <v>0</v>
      </c>
      <c r="J208" s="22" t="n">
        <v>-0.0141415151942078</v>
      </c>
      <c r="K208" s="22" t="n">
        <v>0</v>
      </c>
      <c r="L208" s="22" t="n">
        <v>0</v>
      </c>
      <c r="M208" s="22" t="n">
        <v>0</v>
      </c>
      <c r="N208" s="22" t="n">
        <v>0</v>
      </c>
      <c r="O208" s="22" t="n">
        <v>0</v>
      </c>
    </row>
    <row r="209" customFormat="false" ht="15" hidden="false" customHeight="false" outlineLevel="0" collapsed="false">
      <c r="C209" s="22" t="s">
        <v>16</v>
      </c>
      <c r="D209" s="22" t="n">
        <v>0</v>
      </c>
      <c r="E209" s="22" t="n">
        <v>0</v>
      </c>
      <c r="F209" s="22" t="n">
        <v>0</v>
      </c>
      <c r="G209" s="22" t="n">
        <v>0</v>
      </c>
      <c r="H209" s="22" t="n">
        <v>0</v>
      </c>
      <c r="I209" s="22" t="n">
        <v>0</v>
      </c>
      <c r="J209" s="22" t="n">
        <v>0</v>
      </c>
      <c r="K209" s="22" t="n">
        <v>0.0212315948212817</v>
      </c>
      <c r="L209" s="22" t="n">
        <v>0</v>
      </c>
      <c r="M209" s="22" t="n">
        <v>0</v>
      </c>
      <c r="N209" s="22" t="n">
        <v>0</v>
      </c>
      <c r="O209" s="22" t="n">
        <v>0</v>
      </c>
    </row>
    <row r="210" customFormat="false" ht="15" hidden="false" customHeight="false" outlineLevel="0" collapsed="false">
      <c r="C210" s="22" t="s">
        <v>17</v>
      </c>
      <c r="D210" s="22" t="n">
        <v>0</v>
      </c>
      <c r="E210" s="22" t="n">
        <v>0</v>
      </c>
      <c r="F210" s="22" t="n">
        <v>0</v>
      </c>
      <c r="G210" s="22" t="n">
        <v>0</v>
      </c>
      <c r="H210" s="22" t="n">
        <v>0</v>
      </c>
      <c r="I210" s="22" t="n">
        <v>0</v>
      </c>
      <c r="J210" s="22" t="n">
        <v>0</v>
      </c>
      <c r="K210" s="22" t="n">
        <v>0</v>
      </c>
      <c r="L210" s="22" t="n">
        <v>0.0612807140357306</v>
      </c>
      <c r="M210" s="22" t="n">
        <v>0</v>
      </c>
      <c r="N210" s="22" t="n">
        <v>0</v>
      </c>
      <c r="O210" s="22" t="n">
        <v>0</v>
      </c>
    </row>
    <row r="211" customFormat="false" ht="15" hidden="false" customHeight="false" outlineLevel="0" collapsed="false">
      <c r="C211" s="22" t="s">
        <v>18</v>
      </c>
      <c r="D211" s="22" t="n">
        <v>0</v>
      </c>
      <c r="E211" s="22" t="n">
        <v>0</v>
      </c>
      <c r="F211" s="22" t="n">
        <v>0</v>
      </c>
      <c r="G211" s="22" t="n">
        <v>0</v>
      </c>
      <c r="H211" s="22" t="n">
        <v>0</v>
      </c>
      <c r="I211" s="22" t="n">
        <v>0</v>
      </c>
      <c r="J211" s="22" t="n">
        <v>0</v>
      </c>
      <c r="K211" s="22" t="n">
        <v>0</v>
      </c>
      <c r="L211" s="22" t="n">
        <v>0</v>
      </c>
      <c r="M211" s="22" t="n">
        <v>0.00470910408713825</v>
      </c>
      <c r="N211" s="22" t="n">
        <v>0</v>
      </c>
      <c r="O211" s="22" t="n">
        <v>0</v>
      </c>
    </row>
    <row r="212" customFormat="false" ht="15" hidden="false" customHeight="false" outlineLevel="0" collapsed="false">
      <c r="C212" s="22" t="s">
        <v>19</v>
      </c>
      <c r="D212" s="22" t="n">
        <v>0</v>
      </c>
      <c r="E212" s="22" t="n">
        <v>0</v>
      </c>
      <c r="F212" s="22" t="n">
        <v>0</v>
      </c>
      <c r="G212" s="22" t="n">
        <v>0</v>
      </c>
      <c r="H212" s="22" t="n">
        <v>0</v>
      </c>
      <c r="I212" s="22" t="n">
        <v>0</v>
      </c>
      <c r="J212" s="22" t="n">
        <v>0</v>
      </c>
      <c r="K212" s="22" t="n">
        <v>0</v>
      </c>
      <c r="L212" s="22" t="n">
        <v>0</v>
      </c>
      <c r="M212" s="22" t="n">
        <v>0</v>
      </c>
      <c r="N212" s="22" t="n">
        <v>0.00713986195124446</v>
      </c>
      <c r="O212" s="22" t="n">
        <v>0</v>
      </c>
    </row>
    <row r="213" customFormat="false" ht="15" hidden="false" customHeight="false" outlineLevel="0" collapsed="false">
      <c r="C213" s="22" t="s">
        <v>20</v>
      </c>
      <c r="D213" s="22" t="n">
        <v>0</v>
      </c>
      <c r="E213" s="22" t="n">
        <v>0</v>
      </c>
      <c r="F213" s="22" t="n">
        <v>0</v>
      </c>
      <c r="G213" s="22" t="n">
        <v>0</v>
      </c>
      <c r="H213" s="22" t="n">
        <v>0</v>
      </c>
      <c r="I213" s="22" t="n">
        <v>0</v>
      </c>
      <c r="J213" s="22" t="n">
        <v>0</v>
      </c>
      <c r="K213" s="22" t="n">
        <v>0</v>
      </c>
      <c r="L213" s="22" t="n">
        <v>0</v>
      </c>
      <c r="M213" s="22" t="n">
        <v>0</v>
      </c>
      <c r="N213" s="22" t="n">
        <v>0</v>
      </c>
      <c r="O213" s="22" t="n">
        <v>0.00178651091631026</v>
      </c>
    </row>
    <row r="215" customFormat="false" ht="15" hidden="false" customHeight="false" outlineLevel="0" collapsed="false">
      <c r="A215" s="22" t="s">
        <v>67</v>
      </c>
    </row>
    <row r="217" customFormat="false" ht="15" hidden="false" customHeight="false" outlineLevel="0" collapsed="false">
      <c r="D217" s="22" t="n">
        <v>1</v>
      </c>
      <c r="E217" s="22" t="n">
        <v>2</v>
      </c>
      <c r="F217" s="22" t="n">
        <v>3</v>
      </c>
      <c r="G217" s="22" t="n">
        <v>4</v>
      </c>
      <c r="H217" s="22" t="n">
        <v>5</v>
      </c>
      <c r="I217" s="22" t="n">
        <v>6</v>
      </c>
      <c r="J217" s="22" t="n">
        <v>7</v>
      </c>
      <c r="K217" s="22" t="n">
        <v>8</v>
      </c>
      <c r="L217" s="22" t="n">
        <v>9</v>
      </c>
      <c r="M217" s="22" t="n">
        <v>10</v>
      </c>
      <c r="N217" s="22" t="n">
        <v>11</v>
      </c>
      <c r="O217" s="22" t="n">
        <v>12</v>
      </c>
    </row>
    <row r="220" customFormat="false" ht="15" hidden="false" customHeight="false" outlineLevel="0" collapsed="false">
      <c r="C220" s="22" t="s">
        <v>9</v>
      </c>
      <c r="D220" s="22" t="n">
        <f aca="false" t="array" ref="D220:O231">IF(D45:O45=TRANSPOSE(D45:O45),D45:O45,0)</f>
        <v>0.0232277997322658</v>
      </c>
      <c r="E220" s="22" t="n">
        <v>0</v>
      </c>
      <c r="F220" s="22" t="n">
        <v>0</v>
      </c>
      <c r="G220" s="22" t="n">
        <v>0</v>
      </c>
      <c r="H220" s="22" t="n">
        <v>0</v>
      </c>
      <c r="I220" s="22" t="n">
        <v>0</v>
      </c>
      <c r="J220" s="22" t="n">
        <v>0</v>
      </c>
      <c r="K220" s="22" t="n">
        <v>0</v>
      </c>
      <c r="L220" s="22" t="n">
        <v>0</v>
      </c>
      <c r="M220" s="22" t="n">
        <v>0</v>
      </c>
      <c r="N220" s="22" t="n">
        <v>0</v>
      </c>
      <c r="O220" s="22" t="n">
        <v>0</v>
      </c>
    </row>
    <row r="221" customFormat="false" ht="15" hidden="false" customHeight="false" outlineLevel="0" collapsed="false">
      <c r="C221" s="22" t="s">
        <v>10</v>
      </c>
      <c r="D221" s="22" t="n">
        <v>0</v>
      </c>
      <c r="E221" s="22" t="n">
        <v>0.00454662075294006</v>
      </c>
      <c r="F221" s="22" t="n">
        <v>0</v>
      </c>
      <c r="G221" s="22" t="n">
        <v>0</v>
      </c>
      <c r="H221" s="22" t="n">
        <v>0</v>
      </c>
      <c r="I221" s="22" t="n">
        <v>0</v>
      </c>
      <c r="J221" s="22" t="n">
        <v>0</v>
      </c>
      <c r="K221" s="22" t="n">
        <v>0</v>
      </c>
      <c r="L221" s="22" t="n">
        <v>0</v>
      </c>
      <c r="M221" s="22" t="n">
        <v>0</v>
      </c>
      <c r="N221" s="22" t="n">
        <v>0</v>
      </c>
      <c r="O221" s="22" t="n">
        <v>0</v>
      </c>
    </row>
    <row r="222" customFormat="false" ht="15" hidden="false" customHeight="false" outlineLevel="0" collapsed="false">
      <c r="C222" s="22" t="s">
        <v>11</v>
      </c>
      <c r="D222" s="22" t="n">
        <v>0</v>
      </c>
      <c r="E222" s="22" t="n">
        <v>0</v>
      </c>
      <c r="F222" s="22" t="n">
        <v>0.00945715134315637</v>
      </c>
      <c r="G222" s="22" t="n">
        <v>0</v>
      </c>
      <c r="H222" s="22" t="n">
        <v>0</v>
      </c>
      <c r="I222" s="22" t="n">
        <v>0</v>
      </c>
      <c r="J222" s="22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22" t="n">
        <v>0</v>
      </c>
    </row>
    <row r="223" customFormat="false" ht="15" hidden="false" customHeight="false" outlineLevel="0" collapsed="false">
      <c r="C223" s="22" t="s">
        <v>12</v>
      </c>
      <c r="D223" s="22" t="n">
        <v>0</v>
      </c>
      <c r="E223" s="22" t="n">
        <v>0</v>
      </c>
      <c r="F223" s="22" t="n">
        <v>0</v>
      </c>
      <c r="G223" s="22" t="n">
        <v>0.00642251274066932</v>
      </c>
      <c r="H223" s="22" t="n">
        <v>0</v>
      </c>
      <c r="I223" s="22" t="n">
        <v>0</v>
      </c>
      <c r="J223" s="22" t="n">
        <v>0</v>
      </c>
      <c r="K223" s="22" t="n">
        <v>0</v>
      </c>
      <c r="L223" s="22" t="n">
        <v>0</v>
      </c>
      <c r="M223" s="22" t="n">
        <v>0</v>
      </c>
      <c r="N223" s="22" t="n">
        <v>0</v>
      </c>
      <c r="O223" s="22" t="n">
        <v>0</v>
      </c>
    </row>
    <row r="224" customFormat="false" ht="15" hidden="false" customHeight="false" outlineLevel="0" collapsed="false">
      <c r="C224" s="22" t="s">
        <v>13</v>
      </c>
      <c r="D224" s="22" t="n">
        <v>0</v>
      </c>
      <c r="E224" s="22" t="n">
        <v>0</v>
      </c>
      <c r="F224" s="22" t="n">
        <v>0</v>
      </c>
      <c r="G224" s="22" t="n">
        <v>0</v>
      </c>
      <c r="H224" s="22" t="n">
        <v>0.0207332319442326</v>
      </c>
      <c r="I224" s="22" t="n">
        <v>0</v>
      </c>
      <c r="J224" s="22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22" t="n">
        <v>0</v>
      </c>
    </row>
    <row r="225" customFormat="false" ht="15" hidden="false" customHeight="false" outlineLevel="0" collapsed="false">
      <c r="C225" s="22" t="s">
        <v>14</v>
      </c>
      <c r="D225" s="22" t="n">
        <v>0</v>
      </c>
      <c r="E225" s="22" t="n">
        <v>0</v>
      </c>
      <c r="F225" s="22" t="n">
        <v>0</v>
      </c>
      <c r="G225" s="22" t="n">
        <v>0</v>
      </c>
      <c r="H225" s="22" t="n">
        <v>0</v>
      </c>
      <c r="I225" s="22" t="n">
        <v>0.0337934596567552</v>
      </c>
      <c r="J225" s="22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</row>
    <row r="226" customFormat="false" ht="15" hidden="false" customHeight="false" outlineLevel="0" collapsed="false">
      <c r="C226" s="22" t="s">
        <v>15</v>
      </c>
      <c r="D226" s="22" t="n">
        <v>0</v>
      </c>
      <c r="E226" s="22" t="n">
        <v>0</v>
      </c>
      <c r="F226" s="22" t="n">
        <v>0</v>
      </c>
      <c r="G226" s="22" t="n">
        <v>0</v>
      </c>
      <c r="H226" s="22" t="n">
        <v>0</v>
      </c>
      <c r="I226" s="22" t="n">
        <v>0</v>
      </c>
      <c r="J226" s="22" t="n">
        <v>0.0159928921987791</v>
      </c>
      <c r="K226" s="22" t="n">
        <v>0</v>
      </c>
      <c r="L226" s="22" t="n">
        <v>0</v>
      </c>
      <c r="M226" s="22" t="n">
        <v>0</v>
      </c>
      <c r="N226" s="22" t="n">
        <v>0</v>
      </c>
      <c r="O226" s="22" t="n">
        <v>0</v>
      </c>
    </row>
    <row r="227" customFormat="false" ht="15" hidden="false" customHeight="false" outlineLevel="0" collapsed="false">
      <c r="C227" s="22" t="s">
        <v>16</v>
      </c>
      <c r="D227" s="22" t="n">
        <v>0</v>
      </c>
      <c r="E227" s="22" t="n">
        <v>0</v>
      </c>
      <c r="F227" s="22" t="n">
        <v>0</v>
      </c>
      <c r="G227" s="22" t="n">
        <v>0</v>
      </c>
      <c r="H227" s="22" t="n">
        <v>0</v>
      </c>
      <c r="I227" s="22" t="n">
        <v>0</v>
      </c>
      <c r="J227" s="22" t="n">
        <v>0</v>
      </c>
      <c r="K227" s="22" t="n">
        <v>0.00805310064288512</v>
      </c>
      <c r="L227" s="22" t="n">
        <v>0</v>
      </c>
      <c r="M227" s="22" t="n">
        <v>0</v>
      </c>
      <c r="N227" s="22" t="n">
        <v>0</v>
      </c>
      <c r="O227" s="22" t="n">
        <v>0</v>
      </c>
    </row>
    <row r="228" customFormat="false" ht="15" hidden="false" customHeight="false" outlineLevel="0" collapsed="false">
      <c r="C228" s="22" t="s">
        <v>17</v>
      </c>
      <c r="D228" s="22" t="n">
        <v>0</v>
      </c>
      <c r="E228" s="22" t="n">
        <v>0</v>
      </c>
      <c r="F228" s="22" t="n">
        <v>0</v>
      </c>
      <c r="G228" s="22" t="n">
        <v>0</v>
      </c>
      <c r="H228" s="22" t="n">
        <v>0</v>
      </c>
      <c r="I228" s="22" t="n">
        <v>0</v>
      </c>
      <c r="J228" s="22" t="n">
        <v>0</v>
      </c>
      <c r="K228" s="22" t="n">
        <v>0</v>
      </c>
      <c r="L228" s="22" t="n">
        <v>0.00414239086681022</v>
      </c>
      <c r="M228" s="22" t="n">
        <v>0</v>
      </c>
      <c r="N228" s="22" t="n">
        <v>0</v>
      </c>
      <c r="O228" s="22" t="n">
        <v>0</v>
      </c>
    </row>
    <row r="229" customFormat="false" ht="15" hidden="false" customHeight="false" outlineLevel="0" collapsed="false">
      <c r="C229" s="22" t="s">
        <v>18</v>
      </c>
      <c r="D229" s="22" t="n">
        <v>0</v>
      </c>
      <c r="E229" s="22" t="n">
        <v>0</v>
      </c>
      <c r="F229" s="22" t="n">
        <v>0</v>
      </c>
      <c r="G229" s="22" t="n">
        <v>0</v>
      </c>
      <c r="H229" s="22" t="n">
        <v>0</v>
      </c>
      <c r="I229" s="22" t="n">
        <v>0</v>
      </c>
      <c r="J229" s="22" t="n">
        <v>0</v>
      </c>
      <c r="K229" s="22" t="n">
        <v>0</v>
      </c>
      <c r="L229" s="22" t="n">
        <v>0</v>
      </c>
      <c r="M229" s="22" t="n">
        <v>0.016508203878776</v>
      </c>
      <c r="N229" s="22" t="n">
        <v>0</v>
      </c>
      <c r="O229" s="22" t="n">
        <v>0</v>
      </c>
    </row>
    <row r="230" customFormat="false" ht="15" hidden="false" customHeight="false" outlineLevel="0" collapsed="false">
      <c r="C230" s="22" t="s">
        <v>19</v>
      </c>
      <c r="D230" s="22" t="n">
        <v>0</v>
      </c>
      <c r="E230" s="22" t="n">
        <v>0</v>
      </c>
      <c r="F230" s="22" t="n">
        <v>0</v>
      </c>
      <c r="G230" s="22" t="n">
        <v>0</v>
      </c>
      <c r="H230" s="22" t="n">
        <v>0</v>
      </c>
      <c r="I230" s="22" t="n">
        <v>0</v>
      </c>
      <c r="J230" s="22" t="n">
        <v>0</v>
      </c>
      <c r="K230" s="22" t="n">
        <v>0</v>
      </c>
      <c r="L230" s="22" t="n">
        <v>0</v>
      </c>
      <c r="M230" s="22" t="n">
        <v>0</v>
      </c>
      <c r="N230" s="22" t="n">
        <v>0.0455708632408687</v>
      </c>
      <c r="O230" s="22" t="n">
        <v>0</v>
      </c>
    </row>
    <row r="231" customFormat="false" ht="15" hidden="false" customHeight="false" outlineLevel="0" collapsed="false">
      <c r="C231" s="22" t="s">
        <v>20</v>
      </c>
      <c r="D231" s="22" t="n">
        <v>0</v>
      </c>
      <c r="E231" s="22" t="n">
        <v>0</v>
      </c>
      <c r="F231" s="22" t="n">
        <v>0</v>
      </c>
      <c r="G231" s="22" t="n">
        <v>0</v>
      </c>
      <c r="H231" s="22" t="n">
        <v>0</v>
      </c>
      <c r="I231" s="22" t="n">
        <v>0</v>
      </c>
      <c r="J231" s="22" t="n">
        <v>0</v>
      </c>
      <c r="K231" s="22" t="n">
        <v>0</v>
      </c>
      <c r="L231" s="22" t="n">
        <v>0</v>
      </c>
      <c r="M231" s="22" t="n">
        <v>0</v>
      </c>
      <c r="N231" s="22" t="n">
        <v>0</v>
      </c>
      <c r="O231" s="22" t="n">
        <v>0.030068234938813</v>
      </c>
    </row>
    <row r="233" customFormat="false" ht="15" hidden="false" customHeight="false" outlineLevel="0" collapsed="false">
      <c r="A233" s="22" t="s">
        <v>47</v>
      </c>
    </row>
    <row r="235" customFormat="false" ht="15" hidden="false" customHeight="false" outlineLevel="0" collapsed="false">
      <c r="D235" s="22" t="n">
        <v>1</v>
      </c>
      <c r="E235" s="22" t="n">
        <v>2</v>
      </c>
      <c r="F235" s="22" t="n">
        <v>3</v>
      </c>
      <c r="G235" s="22" t="n">
        <v>4</v>
      </c>
      <c r="H235" s="22" t="n">
        <v>5</v>
      </c>
      <c r="I235" s="22" t="n">
        <v>6</v>
      </c>
      <c r="J235" s="22" t="n">
        <v>7</v>
      </c>
      <c r="K235" s="22" t="n">
        <v>8</v>
      </c>
      <c r="L235" s="22" t="n">
        <v>9</v>
      </c>
      <c r="M235" s="22" t="n">
        <v>10</v>
      </c>
      <c r="N235" s="22" t="n">
        <v>11</v>
      </c>
      <c r="O235" s="22" t="n">
        <v>12</v>
      </c>
    </row>
    <row r="238" customFormat="false" ht="15" hidden="false" customHeight="false" outlineLevel="0" collapsed="false">
      <c r="C238" s="22" t="s">
        <v>9</v>
      </c>
      <c r="D238" s="22" t="n">
        <f aca="false" t="array" ref="D238:O249">MMULT(VADIAG,LCHL)</f>
        <v>0.459108658091659</v>
      </c>
      <c r="E238" s="22" t="n">
        <v>0.00566244806020309</v>
      </c>
      <c r="F238" s="22" t="n">
        <v>0.0692674637392063</v>
      </c>
      <c r="G238" s="22" t="n">
        <v>0.00522211867541688</v>
      </c>
      <c r="H238" s="22" t="n">
        <v>0.0157305582337007</v>
      </c>
      <c r="I238" s="22" t="n">
        <v>0.00976813485703444</v>
      </c>
      <c r="J238" s="22" t="n">
        <v>0.0060741004035561</v>
      </c>
      <c r="K238" s="22" t="n">
        <v>0.00189194884490557</v>
      </c>
      <c r="L238" s="22" t="n">
        <v>0.00216196218293597</v>
      </c>
      <c r="M238" s="22" t="n">
        <v>0.00243453923292068</v>
      </c>
      <c r="N238" s="22" t="n">
        <v>0.00479913642279634</v>
      </c>
      <c r="O238" s="22" t="n">
        <v>0.00408432661539913</v>
      </c>
    </row>
    <row r="239" customFormat="false" ht="15" hidden="false" customHeight="false" outlineLevel="0" collapsed="false">
      <c r="C239" s="22" t="s">
        <v>10</v>
      </c>
      <c r="D239" s="22" t="n">
        <v>0.00790742501157768</v>
      </c>
      <c r="E239" s="22" t="n">
        <v>0.649609608012751</v>
      </c>
      <c r="F239" s="22" t="n">
        <v>0.0281257582619913</v>
      </c>
      <c r="G239" s="22" t="n">
        <v>0.00494187955732322</v>
      </c>
      <c r="H239" s="22" t="n">
        <v>0.0103648404535906</v>
      </c>
      <c r="I239" s="22" t="n">
        <v>0.00378153548034729</v>
      </c>
      <c r="J239" s="22" t="n">
        <v>0.00302353981342576</v>
      </c>
      <c r="K239" s="22" t="n">
        <v>0.00207762746574268</v>
      </c>
      <c r="L239" s="22" t="n">
        <v>0.00156430506767185</v>
      </c>
      <c r="M239" s="22" t="n">
        <v>0.00201889941881343</v>
      </c>
      <c r="N239" s="22" t="n">
        <v>0.0022403411746691</v>
      </c>
      <c r="O239" s="22" t="n">
        <v>0.00156105914423106</v>
      </c>
    </row>
    <row r="240" customFormat="false" ht="15" hidden="false" customHeight="false" outlineLevel="0" collapsed="false">
      <c r="C240" s="22" t="s">
        <v>11</v>
      </c>
      <c r="D240" s="22" t="n">
        <v>0.0832845558595815</v>
      </c>
      <c r="E240" s="22" t="n">
        <v>0.0258558948653319</v>
      </c>
      <c r="F240" s="22" t="n">
        <v>0.328361631432462</v>
      </c>
      <c r="G240" s="22" t="n">
        <v>0.0181004342160621</v>
      </c>
      <c r="H240" s="22" t="n">
        <v>0.0725839144960217</v>
      </c>
      <c r="I240" s="22" t="n">
        <v>0.0339511466859326</v>
      </c>
      <c r="J240" s="22" t="n">
        <v>0.0275689422989337</v>
      </c>
      <c r="K240" s="22" t="n">
        <v>0.00822480273462056</v>
      </c>
      <c r="L240" s="22" t="n">
        <v>0.00988690058374382</v>
      </c>
      <c r="M240" s="22" t="n">
        <v>0.0105589891429116</v>
      </c>
      <c r="N240" s="22" t="n">
        <v>0.0192237962676976</v>
      </c>
      <c r="O240" s="22" t="n">
        <v>0.0107816794332498</v>
      </c>
    </row>
    <row r="241" customFormat="false" ht="15" hidden="false" customHeight="false" outlineLevel="0" collapsed="false">
      <c r="C241" s="22" t="s">
        <v>12</v>
      </c>
      <c r="D241" s="22" t="n">
        <v>0.01196527298514</v>
      </c>
      <c r="E241" s="22" t="n">
        <v>0.0298404568807422</v>
      </c>
      <c r="F241" s="22" t="n">
        <v>0.0205454366216443</v>
      </c>
      <c r="G241" s="22" t="n">
        <v>0.439914812551067</v>
      </c>
      <c r="H241" s="22" t="n">
        <v>0.00968225861037527</v>
      </c>
      <c r="I241" s="22" t="n">
        <v>0.0115011377262781</v>
      </c>
      <c r="J241" s="22" t="n">
        <v>0.00847754532951834</v>
      </c>
      <c r="K241" s="22" t="n">
        <v>0.00570280812270814</v>
      </c>
      <c r="L241" s="22" t="n">
        <v>0.00522780809298131</v>
      </c>
      <c r="M241" s="22" t="n">
        <v>0.00476965466465776</v>
      </c>
      <c r="N241" s="22" t="n">
        <v>0.00699431403389994</v>
      </c>
      <c r="O241" s="22" t="n">
        <v>0.0169728807097924</v>
      </c>
    </row>
    <row r="242" customFormat="false" ht="15" hidden="false" customHeight="false" outlineLevel="0" collapsed="false">
      <c r="C242" s="22" t="s">
        <v>13</v>
      </c>
      <c r="D242" s="22" t="n">
        <v>0.000805743839472475</v>
      </c>
      <c r="E242" s="22" t="n">
        <v>0.000521087663568335</v>
      </c>
      <c r="F242" s="22" t="n">
        <v>0.000953751601089446</v>
      </c>
      <c r="G242" s="22" t="n">
        <v>0.000650918545794487</v>
      </c>
      <c r="H242" s="22" t="n">
        <v>0.485217290121752</v>
      </c>
      <c r="I242" s="22" t="n">
        <v>0.00357485955685253</v>
      </c>
      <c r="J242" s="22" t="n">
        <v>0.00177862913642809</v>
      </c>
      <c r="K242" s="22" t="n">
        <v>0.00255113058613661</v>
      </c>
      <c r="L242" s="22" t="n">
        <v>0.055976233538997</v>
      </c>
      <c r="M242" s="22" t="n">
        <v>0.00171925137525782</v>
      </c>
      <c r="N242" s="22" t="n">
        <v>0.00171577076649235</v>
      </c>
      <c r="O242" s="22" t="n">
        <v>0.00106849417877503</v>
      </c>
    </row>
    <row r="243" customFormat="false" ht="15" hidden="false" customHeight="false" outlineLevel="0" collapsed="false">
      <c r="C243" s="22" t="s">
        <v>14</v>
      </c>
      <c r="D243" s="22" t="n">
        <v>0.0387979748054883</v>
      </c>
      <c r="E243" s="22" t="n">
        <v>0.0235912827207397</v>
      </c>
      <c r="F243" s="22" t="n">
        <v>0.0393363500696019</v>
      </c>
      <c r="G243" s="22" t="n">
        <v>0.0172538602074891</v>
      </c>
      <c r="H243" s="22" t="n">
        <v>0.0491469707321084</v>
      </c>
      <c r="I243" s="22" t="n">
        <v>0.513184757109139</v>
      </c>
      <c r="J243" s="22" t="n">
        <v>0.0383841916427149</v>
      </c>
      <c r="K243" s="22" t="n">
        <v>0.0178906782029361</v>
      </c>
      <c r="L243" s="22" t="n">
        <v>0.00807949904760355</v>
      </c>
      <c r="M243" s="22" t="n">
        <v>0.021640879170484</v>
      </c>
      <c r="N243" s="22" t="n">
        <v>0.025484943787742</v>
      </c>
      <c r="O243" s="22" t="n">
        <v>0.0142691990641625</v>
      </c>
    </row>
    <row r="244" customFormat="false" ht="15" hidden="false" customHeight="false" outlineLevel="0" collapsed="false">
      <c r="C244" s="22" t="s">
        <v>15</v>
      </c>
      <c r="D244" s="22" t="n">
        <v>0.044276602533725</v>
      </c>
      <c r="E244" s="22" t="n">
        <v>0.0264976532161385</v>
      </c>
      <c r="F244" s="22" t="n">
        <v>0.0441381067760462</v>
      </c>
      <c r="G244" s="22" t="n">
        <v>0.0262622451439615</v>
      </c>
      <c r="H244" s="22" t="n">
        <v>0.033590380965225</v>
      </c>
      <c r="I244" s="22" t="n">
        <v>0.073652436988432</v>
      </c>
      <c r="J244" s="22" t="n">
        <v>0.504688975194658</v>
      </c>
      <c r="K244" s="22" t="n">
        <v>0.0358425878560786</v>
      </c>
      <c r="L244" s="22" t="n">
        <v>0.00731059398953535</v>
      </c>
      <c r="M244" s="22" t="n">
        <v>0.0281108335614552</v>
      </c>
      <c r="N244" s="22" t="n">
        <v>0.0173353896262975</v>
      </c>
      <c r="O244" s="22" t="n">
        <v>0.0240144333096467</v>
      </c>
    </row>
    <row r="245" customFormat="false" ht="15" hidden="false" customHeight="false" outlineLevel="0" collapsed="false">
      <c r="C245" s="22" t="s">
        <v>16</v>
      </c>
      <c r="D245" s="22" t="n">
        <v>0.0145266780797271</v>
      </c>
      <c r="E245" s="22" t="n">
        <v>0.00728186714274901</v>
      </c>
      <c r="F245" s="22" t="n">
        <v>0.0115518674989774</v>
      </c>
      <c r="G245" s="22" t="n">
        <v>0.0174224026648396</v>
      </c>
      <c r="H245" s="22" t="n">
        <v>0.0158597729249773</v>
      </c>
      <c r="I245" s="22" t="n">
        <v>0.0225578597221169</v>
      </c>
      <c r="J245" s="22" t="n">
        <v>0.0130599163942731</v>
      </c>
      <c r="K245" s="22" t="n">
        <v>0.553223313268953</v>
      </c>
      <c r="L245" s="22" t="n">
        <v>0.0158951828159753</v>
      </c>
      <c r="M245" s="22" t="n">
        <v>0.0175850547535043</v>
      </c>
      <c r="N245" s="22" t="n">
        <v>0.00729227846471073</v>
      </c>
      <c r="O245" s="22" t="n">
        <v>0.0113863643210139</v>
      </c>
    </row>
    <row r="246" customFormat="false" ht="15" hidden="false" customHeight="false" outlineLevel="0" collapsed="false">
      <c r="C246" s="22" t="s">
        <v>17</v>
      </c>
      <c r="D246" s="22" t="n">
        <v>0.00959461026843116</v>
      </c>
      <c r="E246" s="22" t="n">
        <v>0.00596224313526981</v>
      </c>
      <c r="F246" s="22" t="n">
        <v>0.0113420903853249</v>
      </c>
      <c r="G246" s="22" t="n">
        <v>0.00749817799286092</v>
      </c>
      <c r="H246" s="22" t="n">
        <v>0.010853894605926</v>
      </c>
      <c r="I246" s="22" t="n">
        <v>0.0431360362284041</v>
      </c>
      <c r="J246" s="22" t="n">
        <v>0.0192730633706038</v>
      </c>
      <c r="K246" s="22" t="n">
        <v>0.0292489886178576</v>
      </c>
      <c r="L246" s="22" t="n">
        <v>0.82164081196559</v>
      </c>
      <c r="M246" s="22" t="n">
        <v>0.0202995308897441</v>
      </c>
      <c r="N246" s="22" t="n">
        <v>0.0208312505413588</v>
      </c>
      <c r="O246" s="22" t="n">
        <v>0.0121274407234867</v>
      </c>
    </row>
    <row r="247" customFormat="false" ht="15" hidden="false" customHeight="false" outlineLevel="0" collapsed="false">
      <c r="C247" s="22" t="s">
        <v>18</v>
      </c>
      <c r="D247" s="22" t="n">
        <v>0.0569093742832066</v>
      </c>
      <c r="E247" s="22" t="n">
        <v>0.0783045816750865</v>
      </c>
      <c r="F247" s="22" t="n">
        <v>0.0588586354812584</v>
      </c>
      <c r="G247" s="22" t="n">
        <v>0.0717934502529959</v>
      </c>
      <c r="H247" s="22" t="n">
        <v>0.0679150602365759</v>
      </c>
      <c r="I247" s="22" t="n">
        <v>0.0972895484087996</v>
      </c>
      <c r="J247" s="22" t="n">
        <v>0.0681175535430434</v>
      </c>
      <c r="K247" s="22" t="n">
        <v>0.128583205561263</v>
      </c>
      <c r="L247" s="22" t="n">
        <v>0.026363306282314</v>
      </c>
      <c r="M247" s="22" t="n">
        <v>0.791421173666095</v>
      </c>
      <c r="N247" s="22" t="n">
        <v>0.0472347284729667</v>
      </c>
      <c r="O247" s="22" t="n">
        <v>0.0565315568471582</v>
      </c>
    </row>
    <row r="248" customFormat="false" ht="15" hidden="false" customHeight="false" outlineLevel="0" collapsed="false">
      <c r="C248" s="22" t="s">
        <v>19</v>
      </c>
      <c r="D248" s="22" t="n">
        <v>0.00215720975238296</v>
      </c>
      <c r="E248" s="22" t="n">
        <v>0.00172682382510976</v>
      </c>
      <c r="F248" s="22" t="n">
        <v>0.00207097552371003</v>
      </c>
      <c r="G248" s="22" t="n">
        <v>0.00168737655240717</v>
      </c>
      <c r="H248" s="22" t="n">
        <v>0.0030817335349332</v>
      </c>
      <c r="I248" s="22" t="n">
        <v>0.00353379939376027</v>
      </c>
      <c r="J248" s="22" t="n">
        <v>0.00521412604076092</v>
      </c>
      <c r="K248" s="22" t="n">
        <v>0.00432140316859174</v>
      </c>
      <c r="L248" s="22" t="n">
        <v>0.00084573961503793</v>
      </c>
      <c r="M248" s="22" t="n">
        <v>0.00265644778452243</v>
      </c>
      <c r="N248" s="22" t="n">
        <v>0.728144492327147</v>
      </c>
      <c r="O248" s="22" t="n">
        <v>0.00323968847902879</v>
      </c>
    </row>
    <row r="249" customFormat="false" ht="15" hidden="false" customHeight="false" outlineLevel="0" collapsed="false">
      <c r="C249" s="22" t="s">
        <v>20</v>
      </c>
      <c r="D249" s="22" t="n">
        <v>0.002597026578337</v>
      </c>
      <c r="E249" s="22" t="n">
        <v>0.00189984935570362</v>
      </c>
      <c r="F249" s="22" t="n">
        <v>0.00232892841348419</v>
      </c>
      <c r="G249" s="22" t="n">
        <v>0.00153206258528931</v>
      </c>
      <c r="H249" s="22" t="n">
        <v>0.00141434452686574</v>
      </c>
      <c r="I249" s="22" t="n">
        <v>0.00239275458948688</v>
      </c>
      <c r="J249" s="22" t="n">
        <v>0.00336255454412286</v>
      </c>
      <c r="K249" s="22" t="n">
        <v>0.00112584840269421</v>
      </c>
      <c r="L249" s="22" t="n">
        <v>0.000392638789485148</v>
      </c>
      <c r="M249" s="22" t="n">
        <v>0.000881105648971635</v>
      </c>
      <c r="N249" s="22" t="n">
        <v>0.000955507143977405</v>
      </c>
      <c r="O249" s="22" t="n">
        <v>0.708391786846809</v>
      </c>
    </row>
    <row r="250" customFormat="false" ht="15" hidden="false" customHeight="false" outlineLevel="0" collapsed="false">
      <c r="D250" s="22" t="n">
        <f aca="false">SUM(D238:D249)</f>
        <v>0.731931132088729</v>
      </c>
      <c r="E250" s="22" t="n">
        <f aca="false">SUM(E238:E249)</f>
        <v>0.856753796553393</v>
      </c>
      <c r="F250" s="22" t="n">
        <f aca="false">SUM(F238:F249)</f>
        <v>0.616880995804796</v>
      </c>
      <c r="G250" s="22" t="n">
        <f aca="false">SUM(G238:G249)</f>
        <v>0.612279738945507</v>
      </c>
      <c r="H250" s="22" t="n">
        <f aca="false">SUM(H238:H249)</f>
        <v>0.775441019442052</v>
      </c>
      <c r="I250" s="22" t="n">
        <f aca="false">SUM(I238:I249)</f>
        <v>0.818324006746584</v>
      </c>
      <c r="J250" s="22" t="n">
        <f aca="false">SUM(J238:J249)</f>
        <v>0.699023137712039</v>
      </c>
      <c r="K250" s="22" t="n">
        <f aca="false">SUM(K238:K249)</f>
        <v>0.790684342832488</v>
      </c>
      <c r="L250" s="22" t="n">
        <f aca="false">SUM(L238:L249)</f>
        <v>0.955344981971871</v>
      </c>
      <c r="M250" s="22" t="n">
        <f aca="false">SUM(M238:M249)</f>
        <v>0.904096359309337</v>
      </c>
      <c r="N250" s="22" t="n">
        <f aca="false">SUM(N238:N249)</f>
        <v>0.882251949029755</v>
      </c>
      <c r="O250" s="22" t="n">
        <f aca="false">SUM(O238:O249)</f>
        <v>0.864428909672753</v>
      </c>
    </row>
    <row r="252" customFormat="false" ht="15" hidden="false" customHeight="false" outlineLevel="0" collapsed="false">
      <c r="A252" s="22" t="s">
        <v>48</v>
      </c>
    </row>
    <row r="254" customFormat="false" ht="15" hidden="false" customHeight="false" outlineLevel="0" collapsed="false">
      <c r="D254" s="22" t="n">
        <v>1</v>
      </c>
      <c r="E254" s="22" t="n">
        <v>2</v>
      </c>
      <c r="F254" s="22" t="n">
        <v>3</v>
      </c>
      <c r="G254" s="22" t="n">
        <v>4</v>
      </c>
      <c r="H254" s="22" t="n">
        <v>5</v>
      </c>
      <c r="I254" s="22" t="n">
        <v>6</v>
      </c>
      <c r="J254" s="22" t="n">
        <v>7</v>
      </c>
      <c r="K254" s="22" t="n">
        <v>8</v>
      </c>
      <c r="L254" s="22" t="n">
        <v>9</v>
      </c>
      <c r="M254" s="22" t="n">
        <v>10</v>
      </c>
      <c r="N254" s="22" t="n">
        <v>11</v>
      </c>
      <c r="O254" s="22" t="n">
        <v>12</v>
      </c>
    </row>
    <row r="257" customFormat="false" ht="15" hidden="false" customHeight="false" outlineLevel="0" collapsed="false">
      <c r="C257" s="22" t="s">
        <v>9</v>
      </c>
      <c r="D257" s="22" t="n">
        <f aca="false" t="array" ref="D257:O268">MMULT(COMPDIAG,LCHL)</f>
        <v>0.142744042313078</v>
      </c>
      <c r="E257" s="22" t="n">
        <v>0.00176054341658672</v>
      </c>
      <c r="F257" s="22" t="n">
        <v>0.0215363348101678</v>
      </c>
      <c r="G257" s="22" t="n">
        <v>0.00162363814323624</v>
      </c>
      <c r="H257" s="22" t="n">
        <v>0.00489087589733803</v>
      </c>
      <c r="I257" s="22" t="n">
        <v>0.00303706547628209</v>
      </c>
      <c r="J257" s="22" t="n">
        <v>0.00188853255049264</v>
      </c>
      <c r="K257" s="22" t="n">
        <v>0.000588236403761008</v>
      </c>
      <c r="L257" s="22" t="n">
        <v>0.000672187761831915</v>
      </c>
      <c r="M257" s="22" t="n">
        <v>0.000756936217934485</v>
      </c>
      <c r="N257" s="22" t="n">
        <v>0.00149212636383152</v>
      </c>
      <c r="O257" s="22" t="n">
        <v>0.00126988084614289</v>
      </c>
    </row>
    <row r="258" customFormat="false" ht="15" hidden="false" customHeight="false" outlineLevel="0" collapsed="false">
      <c r="C258" s="22" t="s">
        <v>10</v>
      </c>
      <c r="D258" s="22" t="n">
        <v>0.000847362948267856</v>
      </c>
      <c r="E258" s="22" t="n">
        <v>0.0696124353835617</v>
      </c>
      <c r="F258" s="22" t="n">
        <v>0.00301396793624413</v>
      </c>
      <c r="G258" s="22" t="n">
        <v>0.000529573865771324</v>
      </c>
      <c r="H258" s="22" t="n">
        <v>0.00111070060762146</v>
      </c>
      <c r="I258" s="22" t="n">
        <v>0.00040523091258089</v>
      </c>
      <c r="J258" s="22" t="n">
        <v>0.000324003782110925</v>
      </c>
      <c r="K258" s="22" t="n">
        <v>0.000222639422087006</v>
      </c>
      <c r="L258" s="22" t="n">
        <v>0.000167631580722167</v>
      </c>
      <c r="M258" s="22" t="n">
        <v>0.000216346100187763</v>
      </c>
      <c r="N258" s="22" t="n">
        <v>0.000240075890712079</v>
      </c>
      <c r="O258" s="22" t="n">
        <v>0.00016728374621819</v>
      </c>
    </row>
    <row r="259" customFormat="false" ht="15" hidden="false" customHeight="false" outlineLevel="0" collapsed="false">
      <c r="C259" s="22" t="s">
        <v>11</v>
      </c>
      <c r="D259" s="22" t="n">
        <v>0.0287310524085324</v>
      </c>
      <c r="E259" s="22" t="n">
        <v>0.00891962576708498</v>
      </c>
      <c r="F259" s="22" t="n">
        <v>0.113276406943243</v>
      </c>
      <c r="G259" s="22" t="n">
        <v>0.00624418919824311</v>
      </c>
      <c r="H259" s="22" t="n">
        <v>0.0250396034400142</v>
      </c>
      <c r="I259" s="22" t="n">
        <v>0.0117122816432848</v>
      </c>
      <c r="J259" s="22" t="n">
        <v>0.00951058353932906</v>
      </c>
      <c r="K259" s="22" t="n">
        <v>0.00283734764482192</v>
      </c>
      <c r="L259" s="22" t="n">
        <v>0.00341072910694778</v>
      </c>
      <c r="M259" s="22" t="n">
        <v>0.00364258255705419</v>
      </c>
      <c r="N259" s="22" t="n">
        <v>0.00663172051958091</v>
      </c>
      <c r="O259" s="22" t="n">
        <v>0.0037194050403651</v>
      </c>
    </row>
    <row r="260" customFormat="false" ht="15" hidden="false" customHeight="false" outlineLevel="0" collapsed="false">
      <c r="C260" s="22" t="s">
        <v>12</v>
      </c>
      <c r="D260" s="22" t="n">
        <v>0.0027914458175302</v>
      </c>
      <c r="E260" s="22" t="n">
        <v>0.00696164798382685</v>
      </c>
      <c r="F260" s="22" t="n">
        <v>0.00479316044005406</v>
      </c>
      <c r="G260" s="22" t="n">
        <v>0.102630200338123</v>
      </c>
      <c r="H260" s="22" t="n">
        <v>0.0022588285562514</v>
      </c>
      <c r="I260" s="22" t="n">
        <v>0.00268316509307639</v>
      </c>
      <c r="J260" s="22" t="n">
        <v>0.00197777422064639</v>
      </c>
      <c r="K260" s="22" t="n">
        <v>0.00133044017483606</v>
      </c>
      <c r="L260" s="22" t="n">
        <v>0.00121962474689267</v>
      </c>
      <c r="M260" s="22" t="n">
        <v>0.00111273955732206</v>
      </c>
      <c r="N260" s="22" t="n">
        <v>0.00163174285122206</v>
      </c>
      <c r="O260" s="22" t="n">
        <v>0.00395969878227015</v>
      </c>
    </row>
    <row r="261" customFormat="false" ht="15" hidden="false" customHeight="false" outlineLevel="0" collapsed="false">
      <c r="C261" s="22" t="s">
        <v>13</v>
      </c>
      <c r="D261" s="22" t="n">
        <v>0.000430984009817605</v>
      </c>
      <c r="E261" s="22" t="n">
        <v>0.000278724378281567</v>
      </c>
      <c r="F261" s="22" t="n">
        <v>0.000510151824029592</v>
      </c>
      <c r="G261" s="22" t="n">
        <v>0.000348169568525427</v>
      </c>
      <c r="H261" s="22" t="n">
        <v>0.259537688139716</v>
      </c>
      <c r="I261" s="22" t="n">
        <v>0.00191215524198832</v>
      </c>
      <c r="J261" s="22" t="n">
        <v>0.00095137024900876</v>
      </c>
      <c r="K261" s="22" t="n">
        <v>0.00136457324985735</v>
      </c>
      <c r="L261" s="22" t="n">
        <v>0.0299411058493706</v>
      </c>
      <c r="M261" s="22" t="n">
        <v>0.000919609701363851</v>
      </c>
      <c r="N261" s="22" t="n">
        <v>0.000917747959891118</v>
      </c>
      <c r="O261" s="22" t="n">
        <v>0.000571526436909189</v>
      </c>
    </row>
    <row r="262" customFormat="false" ht="15" hidden="false" customHeight="false" outlineLevel="0" collapsed="false">
      <c r="C262" s="22" t="s">
        <v>14</v>
      </c>
      <c r="D262" s="22" t="n">
        <v>0.0232296118177756</v>
      </c>
      <c r="E262" s="22" t="n">
        <v>0.0141248697292483</v>
      </c>
      <c r="F262" s="22" t="n">
        <v>0.0235519546323259</v>
      </c>
      <c r="G262" s="22" t="n">
        <v>0.0103304483542641</v>
      </c>
      <c r="H262" s="22" t="n">
        <v>0.0294258929196727</v>
      </c>
      <c r="I262" s="22" t="n">
        <v>0.307260437128755</v>
      </c>
      <c r="J262" s="22" t="n">
        <v>0.0229818663543552</v>
      </c>
      <c r="K262" s="22" t="n">
        <v>0.010711732039997</v>
      </c>
      <c r="L262" s="22" t="n">
        <v>0.00483745936479574</v>
      </c>
      <c r="M262" s="22" t="n">
        <v>0.0129570995663056</v>
      </c>
      <c r="N262" s="22" t="n">
        <v>0.0152586663184114</v>
      </c>
      <c r="O262" s="22" t="n">
        <v>0.00854343446720765</v>
      </c>
    </row>
    <row r="263" customFormat="false" ht="15" hidden="false" customHeight="false" outlineLevel="0" collapsed="false">
      <c r="C263" s="22" t="s">
        <v>15</v>
      </c>
      <c r="D263" s="22" t="n">
        <v>0.0205336064478513</v>
      </c>
      <c r="E263" s="22" t="n">
        <v>0.0122884853804535</v>
      </c>
      <c r="F263" s="22" t="n">
        <v>0.0204693780016713</v>
      </c>
      <c r="G263" s="22" t="n">
        <v>0.0121793131216957</v>
      </c>
      <c r="H263" s="22" t="n">
        <v>0.0155777910612714</v>
      </c>
      <c r="I263" s="22" t="n">
        <v>0.0341568699606906</v>
      </c>
      <c r="J263" s="22" t="n">
        <v>0.23405329682473</v>
      </c>
      <c r="K263" s="22" t="n">
        <v>0.0166222688958275</v>
      </c>
      <c r="L263" s="22" t="n">
        <v>0.00339034278356852</v>
      </c>
      <c r="M263" s="22" t="n">
        <v>0.0130366098625637</v>
      </c>
      <c r="N263" s="22" t="n">
        <v>0.00803941693438261</v>
      </c>
      <c r="O263" s="22" t="n">
        <v>0.0111368735275672</v>
      </c>
    </row>
    <row r="264" customFormat="false" ht="15" hidden="false" customHeight="false" outlineLevel="0" collapsed="false">
      <c r="C264" s="22" t="s">
        <v>16</v>
      </c>
      <c r="D264" s="22" t="n">
        <v>0.0105349091965342</v>
      </c>
      <c r="E264" s="22" t="n">
        <v>0.00528089138542595</v>
      </c>
      <c r="F264" s="22" t="n">
        <v>0.00837754333676321</v>
      </c>
      <c r="G264" s="22" t="n">
        <v>0.0126349210089324</v>
      </c>
      <c r="H264" s="22" t="n">
        <v>0.0115016844680726</v>
      </c>
      <c r="I264" s="22" t="n">
        <v>0.0163592118264331</v>
      </c>
      <c r="J264" s="22" t="n">
        <v>0.00947119723951234</v>
      </c>
      <c r="K264" s="22" t="n">
        <v>0.401203725910866</v>
      </c>
      <c r="L264" s="22" t="n">
        <v>0.0115273641165288</v>
      </c>
      <c r="M264" s="22" t="n">
        <v>0.0127528781203452</v>
      </c>
      <c r="N264" s="22" t="n">
        <v>0.00528844179239998</v>
      </c>
      <c r="O264" s="22" t="n">
        <v>0.00825751858354613</v>
      </c>
    </row>
    <row r="265" customFormat="false" ht="15" hidden="false" customHeight="false" outlineLevel="0" collapsed="false">
      <c r="C265" s="22" t="s">
        <v>17</v>
      </c>
      <c r="D265" s="22" t="n">
        <v>0.000336205919175134</v>
      </c>
      <c r="E265" s="22" t="n">
        <v>0.0002089236954454</v>
      </c>
      <c r="F265" s="22" t="n">
        <v>0.000397439585004543</v>
      </c>
      <c r="G265" s="22" t="n">
        <v>0.000262744577809805</v>
      </c>
      <c r="H265" s="22" t="n">
        <v>0.000380332656618898</v>
      </c>
      <c r="I265" s="22" t="n">
        <v>0.00151153515400827</v>
      </c>
      <c r="J265" s="22" t="n">
        <v>0.000675349785405507</v>
      </c>
      <c r="K265" s="22" t="n">
        <v>0.00102491740968002</v>
      </c>
      <c r="L265" s="22" t="n">
        <v>0.0287912168071693</v>
      </c>
      <c r="M265" s="22" t="n">
        <v>0.000711318360065746</v>
      </c>
      <c r="N265" s="22" t="n">
        <v>0.000729950413813964</v>
      </c>
      <c r="O265" s="22" t="n">
        <v>0.000424959142853072</v>
      </c>
    </row>
    <row r="266" customFormat="false" ht="15" hidden="false" customHeight="false" outlineLevel="0" collapsed="false">
      <c r="C266" s="22" t="s">
        <v>18</v>
      </c>
      <c r="D266" s="22" t="n">
        <v>0.0261090772838483</v>
      </c>
      <c r="E266" s="22" t="n">
        <v>0.0359248436726803</v>
      </c>
      <c r="F266" s="22" t="n">
        <v>0.0270033660000284</v>
      </c>
      <c r="G266" s="22" t="n">
        <v>0.0329376445399212</v>
      </c>
      <c r="H266" s="22" t="n">
        <v>0.0311583035095367</v>
      </c>
      <c r="I266" s="22" t="n">
        <v>0.0446348316127177</v>
      </c>
      <c r="J266" s="22" t="n">
        <v>0.0312512040809208</v>
      </c>
      <c r="K266" s="22" t="n">
        <v>0.0589918426215178</v>
      </c>
      <c r="L266" s="22" t="n">
        <v>0.0120950477817117</v>
      </c>
      <c r="M266" s="22" t="n">
        <v>0.363090911604339</v>
      </c>
      <c r="N266" s="22" t="n">
        <v>0.0216705102053143</v>
      </c>
      <c r="O266" s="22" t="n">
        <v>0.0259357409089326</v>
      </c>
    </row>
    <row r="267" customFormat="false" ht="15" hidden="false" customHeight="false" outlineLevel="0" collapsed="false">
      <c r="C267" s="22" t="s">
        <v>19</v>
      </c>
      <c r="D267" s="22" t="n">
        <v>0.00165677417013878</v>
      </c>
      <c r="E267" s="22" t="n">
        <v>0.00132623038008322</v>
      </c>
      <c r="F267" s="22" t="n">
        <v>0.0015905448002366</v>
      </c>
      <c r="G267" s="22" t="n">
        <v>0.00129593419658791</v>
      </c>
      <c r="H267" s="22" t="n">
        <v>0.00236682432678962</v>
      </c>
      <c r="I267" s="22" t="n">
        <v>0.00271401867693519</v>
      </c>
      <c r="J267" s="22" t="n">
        <v>0.00400453842498997</v>
      </c>
      <c r="K267" s="22" t="n">
        <v>0.00331891191413808</v>
      </c>
      <c r="L267" s="22" t="n">
        <v>0.000649542561779225</v>
      </c>
      <c r="M267" s="22" t="n">
        <v>0.00204019756023142</v>
      </c>
      <c r="N267" s="22" t="n">
        <v>0.559227486193131</v>
      </c>
      <c r="O267" s="22" t="n">
        <v>0.00248813643894478</v>
      </c>
    </row>
    <row r="268" customFormat="false" ht="15" hidden="false" customHeight="false" outlineLevel="0" collapsed="false">
      <c r="C268" s="22" t="s">
        <v>20</v>
      </c>
      <c r="D268" s="22" t="n">
        <v>0.00207585895613858</v>
      </c>
      <c r="E268" s="22" t="n">
        <v>0.00151859027291006</v>
      </c>
      <c r="F268" s="22" t="n">
        <v>0.00186156235198506</v>
      </c>
      <c r="G268" s="22" t="n">
        <v>0.00122461043162453</v>
      </c>
      <c r="H268" s="22" t="n">
        <v>0.00113051586674168</v>
      </c>
      <c r="I268" s="22" t="n">
        <v>0.00191257998122169</v>
      </c>
      <c r="J268" s="22" t="n">
        <v>0.00268776185201449</v>
      </c>
      <c r="K268" s="22" t="n">
        <v>0.000899914736907949</v>
      </c>
      <c r="L268" s="22" t="n">
        <v>0.00031384459230374</v>
      </c>
      <c r="M268" s="22" t="n">
        <v>0.000704286612997734</v>
      </c>
      <c r="N268" s="22" t="n">
        <v>0.000763757321170743</v>
      </c>
      <c r="O268" s="22" t="n">
        <v>0.566232724550167</v>
      </c>
    </row>
    <row r="269" customFormat="false" ht="15" hidden="false" customHeight="false" outlineLevel="0" collapsed="false">
      <c r="D269" s="22" t="n">
        <f aca="false">SUM(D257:D268)</f>
        <v>0.260020931288688</v>
      </c>
      <c r="E269" s="22" t="n">
        <f aca="false">SUM(E257:E268)</f>
        <v>0.158205811445589</v>
      </c>
      <c r="F269" s="22" t="n">
        <f aca="false">SUM(F257:F268)</f>
        <v>0.226381810661754</v>
      </c>
      <c r="G269" s="22" t="n">
        <f aca="false">SUM(G257:G268)</f>
        <v>0.182241387344735</v>
      </c>
      <c r="H269" s="22" t="n">
        <f aca="false">SUM(H257:H268)</f>
        <v>0.384379041449645</v>
      </c>
      <c r="I269" s="22" t="n">
        <f aca="false">SUM(I257:I268)</f>
        <v>0.428299382707974</v>
      </c>
      <c r="J269" s="22" t="n">
        <f aca="false">SUM(J257:J268)</f>
        <v>0.319777478903516</v>
      </c>
      <c r="K269" s="22" t="n">
        <f aca="false">SUM(K257:K268)</f>
        <v>0.499116550424298</v>
      </c>
      <c r="L269" s="22" t="n">
        <f aca="false">SUM(L257:L268)</f>
        <v>0.0970160970536221</v>
      </c>
      <c r="M269" s="22" t="n">
        <f aca="false">SUM(M257:M268)</f>
        <v>0.411941515820711</v>
      </c>
      <c r="N269" s="22" t="n">
        <f aca="false">SUM(N257:N268)</f>
        <v>0.621891642763862</v>
      </c>
      <c r="O269" s="22" t="n">
        <f aca="false">SUM(O257:O268)</f>
        <v>0.632707182471124</v>
      </c>
    </row>
    <row r="271" customFormat="false" ht="15" hidden="false" customHeight="false" outlineLevel="0" collapsed="false">
      <c r="A271" s="22" t="s">
        <v>49</v>
      </c>
    </row>
    <row r="273" customFormat="false" ht="15" hidden="false" customHeight="false" outlineLevel="0" collapsed="false">
      <c r="D273" s="22" t="n">
        <v>1</v>
      </c>
      <c r="E273" s="22" t="n">
        <v>2</v>
      </c>
      <c r="F273" s="22" t="n">
        <v>3</v>
      </c>
      <c r="G273" s="22" t="n">
        <v>4</v>
      </c>
      <c r="H273" s="22" t="n">
        <v>5</v>
      </c>
      <c r="I273" s="22" t="n">
        <v>6</v>
      </c>
      <c r="J273" s="22" t="n">
        <v>7</v>
      </c>
      <c r="K273" s="22" t="n">
        <v>8</v>
      </c>
      <c r="L273" s="22" t="n">
        <v>9</v>
      </c>
      <c r="M273" s="22" t="n">
        <v>10</v>
      </c>
      <c r="N273" s="22" t="n">
        <v>11</v>
      </c>
      <c r="O273" s="22" t="n">
        <v>12</v>
      </c>
    </row>
    <row r="276" customFormat="false" ht="15" hidden="false" customHeight="false" outlineLevel="0" collapsed="false">
      <c r="C276" s="22" t="s">
        <v>9</v>
      </c>
      <c r="D276" s="22" t="n">
        <f aca="false" t="array" ref="D276:O287">MMULT(GOSDIAG,LCHL)</f>
        <v>0.310292804340435</v>
      </c>
      <c r="E276" s="22" t="n">
        <v>0.00382701754163322</v>
      </c>
      <c r="F276" s="22" t="n">
        <v>0.0468150517189694</v>
      </c>
      <c r="G276" s="22" t="n">
        <v>0.00352941688167893</v>
      </c>
      <c r="H276" s="22" t="n">
        <v>0.0106316422967589</v>
      </c>
      <c r="I276" s="22" t="n">
        <v>0.00660188368166136</v>
      </c>
      <c r="J276" s="22" t="n">
        <v>0.0041052365596828</v>
      </c>
      <c r="K276" s="22" t="n">
        <v>0.00127869100790775</v>
      </c>
      <c r="L276" s="22" t="n">
        <v>0.00146118200299163</v>
      </c>
      <c r="M276" s="22" t="n">
        <v>0.00164540570635231</v>
      </c>
      <c r="N276" s="22" t="n">
        <v>0.00324354044036455</v>
      </c>
      <c r="O276" s="22" t="n">
        <v>0.00276042966517406</v>
      </c>
    </row>
    <row r="277" customFormat="false" ht="15" hidden="false" customHeight="false" outlineLevel="0" collapsed="false">
      <c r="C277" s="22" t="s">
        <v>10</v>
      </c>
      <c r="D277" s="22" t="n">
        <v>0.00700924201441461</v>
      </c>
      <c r="E277" s="22" t="n">
        <v>0.575822211501682</v>
      </c>
      <c r="F277" s="22" t="n">
        <v>0.0249310295334543</v>
      </c>
      <c r="G277" s="22" t="n">
        <v>0.00438054483888877</v>
      </c>
      <c r="H277" s="22" t="n">
        <v>0.00918752628999211</v>
      </c>
      <c r="I277" s="22" t="n">
        <v>0.00335200110390441</v>
      </c>
      <c r="J277" s="22" t="n">
        <v>0.00268010411246262</v>
      </c>
      <c r="K277" s="22" t="n">
        <v>0.00184163538722953</v>
      </c>
      <c r="L277" s="22" t="n">
        <v>0.00138661989049954</v>
      </c>
      <c r="M277" s="22" t="n">
        <v>0.00178957810014071</v>
      </c>
      <c r="N277" s="22" t="n">
        <v>0.00198586688651766</v>
      </c>
      <c r="O277" s="22" t="n">
        <v>0.00138374266271383</v>
      </c>
    </row>
    <row r="278" customFormat="false" ht="15" hidden="false" customHeight="false" outlineLevel="0" collapsed="false">
      <c r="C278" s="22" t="s">
        <v>11</v>
      </c>
      <c r="D278" s="22" t="n">
        <v>0.0533221279418988</v>
      </c>
      <c r="E278" s="22" t="n">
        <v>0.0165539855478847</v>
      </c>
      <c r="F278" s="22" t="n">
        <v>0.210230345131126</v>
      </c>
      <c r="G278" s="22" t="n">
        <v>0.0115886271963801</v>
      </c>
      <c r="H278" s="22" t="n">
        <v>0.0464711462447626</v>
      </c>
      <c r="I278" s="22" t="n">
        <v>0.0217368918964248</v>
      </c>
      <c r="J278" s="22" t="n">
        <v>0.01765074752833</v>
      </c>
      <c r="K278" s="22" t="n">
        <v>0.00526585006290649</v>
      </c>
      <c r="L278" s="22" t="n">
        <v>0.00632999206676529</v>
      </c>
      <c r="M278" s="22" t="n">
        <v>0.00676029023874153</v>
      </c>
      <c r="N278" s="22" t="n">
        <v>0.0123078488386661</v>
      </c>
      <c r="O278" s="22" t="n">
        <v>0.00690286553412827</v>
      </c>
    </row>
    <row r="279" customFormat="false" ht="15" hidden="false" customHeight="false" outlineLevel="0" collapsed="false">
      <c r="C279" s="22" t="s">
        <v>12</v>
      </c>
      <c r="D279" s="22" t="n">
        <v>0.00853223305298656</v>
      </c>
      <c r="E279" s="22" t="n">
        <v>0.0212787232543954</v>
      </c>
      <c r="F279" s="22" t="n">
        <v>0.0146506020923168</v>
      </c>
      <c r="G279" s="22" t="n">
        <v>0.313695785195048</v>
      </c>
      <c r="H279" s="22" t="n">
        <v>0.00690425425693208</v>
      </c>
      <c r="I279" s="22" t="n">
        <v>0.00820126607867376</v>
      </c>
      <c r="J279" s="22" t="n">
        <v>0.00604519366658324</v>
      </c>
      <c r="K279" s="22" t="n">
        <v>0.00406657566608299</v>
      </c>
      <c r="L279" s="22" t="n">
        <v>0.00372786120809793</v>
      </c>
      <c r="M279" s="22" t="n">
        <v>0.0034011597755994</v>
      </c>
      <c r="N279" s="22" t="n">
        <v>0.0049875266078027</v>
      </c>
      <c r="O279" s="22" t="n">
        <v>0.012103073116371</v>
      </c>
    </row>
    <row r="280" customFormat="false" ht="15" hidden="false" customHeight="false" outlineLevel="0" collapsed="false">
      <c r="C280" s="22" t="s">
        <v>13</v>
      </c>
      <c r="D280" s="22" t="n">
        <v>0.000365092061415475</v>
      </c>
      <c r="E280" s="22" t="n">
        <v>0.000236110982114231</v>
      </c>
      <c r="F280" s="22" t="n">
        <v>0.000432156128364604</v>
      </c>
      <c r="G280" s="22" t="n">
        <v>0.000294938890073625</v>
      </c>
      <c r="H280" s="22" t="n">
        <v>0.219857691746004</v>
      </c>
      <c r="I280" s="22" t="n">
        <v>0.0016198111371681</v>
      </c>
      <c r="J280" s="22" t="n">
        <v>0.000805917893628948</v>
      </c>
      <c r="K280" s="22" t="n">
        <v>0.00115594743515815</v>
      </c>
      <c r="L280" s="22" t="n">
        <v>0.0253634933236429</v>
      </c>
      <c r="M280" s="22" t="n">
        <v>0.000779013127913229</v>
      </c>
      <c r="N280" s="22" t="n">
        <v>0.000777436022924135</v>
      </c>
      <c r="O280" s="22" t="n">
        <v>0.000484147347120659</v>
      </c>
    </row>
    <row r="281" customFormat="false" ht="15" hidden="false" customHeight="false" outlineLevel="0" collapsed="false">
      <c r="C281" s="22" t="s">
        <v>14</v>
      </c>
      <c r="D281" s="22" t="n">
        <v>0.0147569006829878</v>
      </c>
      <c r="E281" s="22" t="n">
        <v>0.00897299969494784</v>
      </c>
      <c r="F281" s="22" t="n">
        <v>0.0149616729769678</v>
      </c>
      <c r="G281" s="22" t="n">
        <v>0.00656254618331401</v>
      </c>
      <c r="H281" s="22" t="n">
        <v>0.0186931655479305</v>
      </c>
      <c r="I281" s="22" t="n">
        <v>0.195191025579291</v>
      </c>
      <c r="J281" s="22" t="n">
        <v>0.014599517286871</v>
      </c>
      <c r="K281" s="22" t="n">
        <v>0.00680476140096556</v>
      </c>
      <c r="L281" s="22" t="n">
        <v>0.00307305640594709</v>
      </c>
      <c r="M281" s="22" t="n">
        <v>0.00823115913169249</v>
      </c>
      <c r="N281" s="22" t="n">
        <v>0.00969325812165933</v>
      </c>
      <c r="O281" s="22" t="n">
        <v>0.00542732331961413</v>
      </c>
    </row>
    <row r="282" customFormat="false" ht="15" hidden="false" customHeight="false" outlineLevel="0" collapsed="false">
      <c r="C282" s="22" t="s">
        <v>15</v>
      </c>
      <c r="D282" s="22" t="n">
        <v>0.0252708329912708</v>
      </c>
      <c r="E282" s="22" t="n">
        <v>0.0151235128886776</v>
      </c>
      <c r="F282" s="22" t="n">
        <v>0.0251917866561408</v>
      </c>
      <c r="G282" s="22" t="n">
        <v>0.0149891539330136</v>
      </c>
      <c r="H282" s="22" t="n">
        <v>0.01917168117944</v>
      </c>
      <c r="I282" s="22" t="n">
        <v>0.042037065357873</v>
      </c>
      <c r="J282" s="22" t="n">
        <v>0.288050800532072</v>
      </c>
      <c r="K282" s="22" t="n">
        <v>0.0204571263342981</v>
      </c>
      <c r="L282" s="22" t="n">
        <v>0.00417251526098503</v>
      </c>
      <c r="M282" s="22" t="n">
        <v>0.0160442341897361</v>
      </c>
      <c r="N282" s="22" t="n">
        <v>0.00989415878851797</v>
      </c>
      <c r="O282" s="22" t="n">
        <v>0.0137062172529126</v>
      </c>
    </row>
    <row r="283" customFormat="false" ht="15" hidden="false" customHeight="false" outlineLevel="0" collapsed="false">
      <c r="C283" s="22" t="s">
        <v>16</v>
      </c>
      <c r="D283" s="22" t="n">
        <v>0.00321685417230538</v>
      </c>
      <c r="E283" s="22" t="n">
        <v>0.00161253003417321</v>
      </c>
      <c r="F283" s="22" t="n">
        <v>0.00255809848322201</v>
      </c>
      <c r="G283" s="22" t="n">
        <v>0.00385809669604975</v>
      </c>
      <c r="H283" s="22" t="n">
        <v>0.00351206080464663</v>
      </c>
      <c r="I283" s="22" t="n">
        <v>0.0049953158435197</v>
      </c>
      <c r="J283" s="22" t="n">
        <v>0.00289204774225065</v>
      </c>
      <c r="K283" s="22" t="n">
        <v>0.122508306010404</v>
      </c>
      <c r="L283" s="22" t="n">
        <v>0.00351990213319902</v>
      </c>
      <c r="M283" s="22" t="n">
        <v>0.00389411512002691</v>
      </c>
      <c r="N283" s="22" t="n">
        <v>0.00161483556502534</v>
      </c>
      <c r="O283" s="22" t="n">
        <v>0.00252144870096348</v>
      </c>
    </row>
    <row r="284" customFormat="false" ht="15" hidden="false" customHeight="false" outlineLevel="0" collapsed="false">
      <c r="C284" s="22" t="s">
        <v>17</v>
      </c>
      <c r="D284" s="22" t="n">
        <v>0.00853111980903138</v>
      </c>
      <c r="E284" s="22" t="n">
        <v>0.00530137328088456</v>
      </c>
      <c r="F284" s="22" t="n">
        <v>0.0100849048846141</v>
      </c>
      <c r="G284" s="22" t="n">
        <v>0.00666706129971848</v>
      </c>
      <c r="H284" s="22" t="n">
        <v>0.00965082193931518</v>
      </c>
      <c r="I284" s="22" t="n">
        <v>0.0383547307139767</v>
      </c>
      <c r="J284" s="22" t="n">
        <v>0.017136789103635</v>
      </c>
      <c r="K284" s="22" t="n">
        <v>0.0260069579910867</v>
      </c>
      <c r="L284" s="22" t="n">
        <v>0.730568101336169</v>
      </c>
      <c r="M284" s="22" t="n">
        <v>0.0180494804106156</v>
      </c>
      <c r="N284" s="22" t="n">
        <v>0.0185222629339107</v>
      </c>
      <c r="O284" s="22" t="n">
        <v>0.0107832050385</v>
      </c>
    </row>
    <row r="285" customFormat="false" ht="15" hidden="false" customHeight="false" outlineLevel="0" collapsed="false">
      <c r="C285" s="22" t="s">
        <v>18</v>
      </c>
      <c r="D285" s="22" t="n">
        <v>0.0304070751556302</v>
      </c>
      <c r="E285" s="22" t="n">
        <v>0.041838683521199</v>
      </c>
      <c r="F285" s="22" t="n">
        <v>0.0314485789938582</v>
      </c>
      <c r="G285" s="22" t="n">
        <v>0.0383597406406388</v>
      </c>
      <c r="H285" s="22" t="n">
        <v>0.0362874898349059</v>
      </c>
      <c r="I285" s="22" t="n">
        <v>0.0519824835114494</v>
      </c>
      <c r="J285" s="22" t="n">
        <v>0.0363956834192814</v>
      </c>
      <c r="K285" s="22" t="n">
        <v>0.0687029025445976</v>
      </c>
      <c r="L285" s="22" t="n">
        <v>0.0140860982144689</v>
      </c>
      <c r="M285" s="22" t="n">
        <v>0.422861846761216</v>
      </c>
      <c r="N285" s="22" t="n">
        <v>0.0252378444979163</v>
      </c>
      <c r="O285" s="22" t="n">
        <v>0.0302052046673718</v>
      </c>
    </row>
    <row r="286" customFormat="false" ht="15" hidden="false" customHeight="false" outlineLevel="0" collapsed="false">
      <c r="C286" s="22" t="s">
        <v>19</v>
      </c>
      <c r="D286" s="22" t="n">
        <v>0.000478243297052208</v>
      </c>
      <c r="E286" s="22" t="n">
        <v>0.000382828753039212</v>
      </c>
      <c r="F286" s="22" t="n">
        <v>0.000459125572503754</v>
      </c>
      <c r="G286" s="22" t="n">
        <v>0.000374083477464519</v>
      </c>
      <c r="H286" s="22" t="n">
        <v>0.000683205888882506</v>
      </c>
      <c r="I286" s="22" t="n">
        <v>0.000783426772165354</v>
      </c>
      <c r="J286" s="22" t="n">
        <v>0.00115594731862523</v>
      </c>
      <c r="K286" s="22" t="n">
        <v>0.000958034839660915</v>
      </c>
      <c r="L286" s="22" t="n">
        <v>0.000187496510942716</v>
      </c>
      <c r="M286" s="22" t="n">
        <v>0.000588922030189074</v>
      </c>
      <c r="N286" s="22" t="n">
        <v>0.161426223090392</v>
      </c>
      <c r="O286" s="22" t="n">
        <v>0.000718223760077704</v>
      </c>
    </row>
    <row r="287" customFormat="false" ht="15" hidden="false" customHeight="false" outlineLevel="0" collapsed="false">
      <c r="C287" s="22" t="s">
        <v>20</v>
      </c>
      <c r="D287" s="22" t="n">
        <v>0.000514591197487085</v>
      </c>
      <c r="E287" s="22" t="n">
        <v>0.00037644811306576</v>
      </c>
      <c r="F287" s="22" t="n">
        <v>0.000461468539118281</v>
      </c>
      <c r="G287" s="22" t="n">
        <v>0.000303572526737107</v>
      </c>
      <c r="H287" s="22" t="n">
        <v>0.00028024712947112</v>
      </c>
      <c r="I287" s="22" t="n">
        <v>0.000474115459490301</v>
      </c>
      <c r="J287" s="22" t="n">
        <v>0.000666277728502817</v>
      </c>
      <c r="K287" s="22" t="n">
        <v>0.0002230826910144</v>
      </c>
      <c r="L287" s="22" t="n">
        <v>7.77999218592606E-005</v>
      </c>
      <c r="M287" s="22" t="n">
        <v>0.000174587820855992</v>
      </c>
      <c r="N287" s="22" t="n">
        <v>0.000189330201519021</v>
      </c>
      <c r="O287" s="22" t="n">
        <v>0.140365208783093</v>
      </c>
    </row>
    <row r="288" customFormat="false" ht="15" hidden="false" customHeight="false" outlineLevel="0" collapsed="false">
      <c r="D288" s="22" t="n">
        <f aca="false">SUM(D276:D287)</f>
        <v>0.462697116716915</v>
      </c>
      <c r="E288" s="22" t="n">
        <f aca="false">SUM(E276:E287)</f>
        <v>0.691326425113697</v>
      </c>
      <c r="F288" s="22" t="n">
        <f aca="false">SUM(F276:F287)</f>
        <v>0.382224820710656</v>
      </c>
      <c r="G288" s="22" t="n">
        <f aca="false">SUM(G276:G287)</f>
        <v>0.404603567759005</v>
      </c>
      <c r="H288" s="22" t="n">
        <f aca="false">SUM(H276:H287)</f>
        <v>0.381330933159042</v>
      </c>
      <c r="I288" s="22" t="n">
        <f aca="false">SUM(I276:I287)</f>
        <v>0.375330017135598</v>
      </c>
      <c r="J288" s="22" t="n">
        <f aca="false">SUM(J276:J287)</f>
        <v>0.392184262891925</v>
      </c>
      <c r="K288" s="22" t="n">
        <f aca="false">SUM(K276:K287)</f>
        <v>0.259269871371312</v>
      </c>
      <c r="L288" s="22" t="n">
        <f aca="false">SUM(L276:L287)</f>
        <v>0.793954118275568</v>
      </c>
      <c r="M288" s="22" t="n">
        <f aca="false">SUM(M276:M287)</f>
        <v>0.484219792413079</v>
      </c>
      <c r="N288" s="22" t="n">
        <f aca="false">SUM(N276:N287)</f>
        <v>0.249880131995216</v>
      </c>
      <c r="O288" s="22" t="n">
        <f aca="false">SUM(O276:O287)</f>
        <v>0.227361089848041</v>
      </c>
    </row>
    <row r="290" customFormat="false" ht="15" hidden="false" customHeight="false" outlineLevel="0" collapsed="false">
      <c r="A290" s="22" t="s">
        <v>50</v>
      </c>
    </row>
    <row r="292" customFormat="false" ht="15" hidden="false" customHeight="false" outlineLevel="0" collapsed="false">
      <c r="D292" s="22" t="n">
        <v>1</v>
      </c>
      <c r="E292" s="22" t="n">
        <v>2</v>
      </c>
      <c r="F292" s="22" t="n">
        <v>3</v>
      </c>
      <c r="G292" s="22" t="n">
        <v>4</v>
      </c>
      <c r="H292" s="22" t="n">
        <v>5</v>
      </c>
      <c r="I292" s="22" t="n">
        <v>6</v>
      </c>
      <c r="J292" s="22" t="n">
        <v>7</v>
      </c>
      <c r="K292" s="22" t="n">
        <v>8</v>
      </c>
      <c r="L292" s="22" t="n">
        <v>9</v>
      </c>
      <c r="M292" s="22" t="n">
        <v>10</v>
      </c>
      <c r="N292" s="22" t="n">
        <v>11</v>
      </c>
      <c r="O292" s="22" t="n">
        <v>12</v>
      </c>
    </row>
    <row r="295" customFormat="false" ht="15" hidden="false" customHeight="false" outlineLevel="0" collapsed="false">
      <c r="C295" s="22" t="s">
        <v>9</v>
      </c>
      <c r="D295" s="22" t="n">
        <f aca="false" t="array" ref="D295:O306">MMULT(TAXDIAG,LCHL)</f>
        <v>0.00607181143814688</v>
      </c>
      <c r="E295" s="22" t="n">
        <v>7.48871019831424E-005</v>
      </c>
      <c r="F295" s="22" t="n">
        <v>0.000916077210069016</v>
      </c>
      <c r="G295" s="22" t="n">
        <v>6.90636505017214E-005</v>
      </c>
      <c r="H295" s="22" t="n">
        <v>0.000208040039603763</v>
      </c>
      <c r="I295" s="22" t="n">
        <v>0.000129185699091002</v>
      </c>
      <c r="J295" s="22" t="n">
        <v>8.03312933806651E-005</v>
      </c>
      <c r="K295" s="22" t="n">
        <v>2.50214332368199E-005</v>
      </c>
      <c r="L295" s="22" t="n">
        <v>2.85924181124262E-005</v>
      </c>
      <c r="M295" s="22" t="n">
        <v>3.21973086338832E-005</v>
      </c>
      <c r="N295" s="22" t="n">
        <v>6.3469618600276E-005</v>
      </c>
      <c r="O295" s="22" t="n">
        <v>5.4016104082178E-005</v>
      </c>
    </row>
    <row r="296" customFormat="false" ht="15" hidden="false" customHeight="false" outlineLevel="0" collapsed="false">
      <c r="C296" s="22" t="s">
        <v>10</v>
      </c>
      <c r="D296" s="22" t="n">
        <v>5.08200488952162E-005</v>
      </c>
      <c r="E296" s="22" t="n">
        <v>0.0041749611275066</v>
      </c>
      <c r="F296" s="22" t="n">
        <v>0.000180760792292894</v>
      </c>
      <c r="G296" s="22" t="n">
        <v>3.17608526631259E-005</v>
      </c>
      <c r="H296" s="22" t="n">
        <v>6.66135559769908E-005</v>
      </c>
      <c r="I296" s="22" t="n">
        <v>2.43034638619862E-005</v>
      </c>
      <c r="J296" s="22" t="n">
        <v>1.94319188522121E-005</v>
      </c>
      <c r="K296" s="22" t="n">
        <v>1.33526564261431E-005</v>
      </c>
      <c r="L296" s="22" t="n">
        <v>1.00535964501365E-005</v>
      </c>
      <c r="M296" s="22" t="n">
        <v>1.29752184849555E-005</v>
      </c>
      <c r="N296" s="22" t="n">
        <v>1.43983974393623E-005</v>
      </c>
      <c r="O296" s="22" t="n">
        <v>1.00327352990374E-005</v>
      </c>
    </row>
    <row r="297" customFormat="false" ht="15" hidden="false" customHeight="false" outlineLevel="0" collapsed="false">
      <c r="C297" s="22" t="s">
        <v>11</v>
      </c>
      <c r="D297" s="22" t="n">
        <v>0.00123137550915036</v>
      </c>
      <c r="E297" s="22" t="n">
        <v>0.000382283550362157</v>
      </c>
      <c r="F297" s="22" t="n">
        <v>0.00485487935809258</v>
      </c>
      <c r="G297" s="22" t="n">
        <v>0.000267617821438882</v>
      </c>
      <c r="H297" s="22" t="n">
        <v>0.00107316481124492</v>
      </c>
      <c r="I297" s="22" t="n">
        <v>0.000501973146223115</v>
      </c>
      <c r="J297" s="22" t="n">
        <v>0.000407611231274649</v>
      </c>
      <c r="K297" s="22" t="n">
        <v>0.000121605026892144</v>
      </c>
      <c r="L297" s="22" t="n">
        <v>0.000146179410030748</v>
      </c>
      <c r="M297" s="22" t="n">
        <v>0.000156116347115875</v>
      </c>
      <c r="N297" s="22" t="n">
        <v>0.000284226909450651</v>
      </c>
      <c r="O297" s="22" t="n">
        <v>0.000159408858756453</v>
      </c>
    </row>
    <row r="298" customFormat="false" ht="15" hidden="false" customHeight="false" outlineLevel="0" collapsed="false">
      <c r="C298" s="22" t="s">
        <v>12</v>
      </c>
      <c r="D298" s="22" t="n">
        <v>0.000641594114623287</v>
      </c>
      <c r="E298" s="22" t="n">
        <v>0.00160008564251993</v>
      </c>
      <c r="F298" s="22" t="n">
        <v>0.00110167408927348</v>
      </c>
      <c r="G298" s="22" t="n">
        <v>0.0235888270178959</v>
      </c>
      <c r="H298" s="22" t="n">
        <v>0.000519175797191786</v>
      </c>
      <c r="I298" s="22" t="n">
        <v>0.000616706554527934</v>
      </c>
      <c r="J298" s="22" t="n">
        <v>0.000454577442288705</v>
      </c>
      <c r="K298" s="22" t="n">
        <v>0.000305792281789098</v>
      </c>
      <c r="L298" s="22" t="n">
        <v>0.000280322137990698</v>
      </c>
      <c r="M298" s="22" t="n">
        <v>0.000255755331736304</v>
      </c>
      <c r="N298" s="22" t="n">
        <v>0.000375044574875175</v>
      </c>
      <c r="O298" s="22" t="n">
        <v>0.000910108811151247</v>
      </c>
    </row>
    <row r="299" customFormat="false" ht="15" hidden="false" customHeight="false" outlineLevel="0" collapsed="false">
      <c r="C299" s="22" t="s">
        <v>13</v>
      </c>
      <c r="D299" s="22" t="n">
        <v>9.66776823939475E-006</v>
      </c>
      <c r="E299" s="22" t="n">
        <v>6.25230317253758E-006</v>
      </c>
      <c r="F299" s="22" t="n">
        <v>1.14436486952494E-005</v>
      </c>
      <c r="G299" s="22" t="n">
        <v>7.81008719543543E-006</v>
      </c>
      <c r="H299" s="22" t="n">
        <v>0.00582191023603167</v>
      </c>
      <c r="I299" s="22" t="n">
        <v>4.28931776961062E-005</v>
      </c>
      <c r="J299" s="22" t="n">
        <v>2.13409937903832E-005</v>
      </c>
      <c r="K299" s="22" t="n">
        <v>3.0609901121115E-005</v>
      </c>
      <c r="L299" s="22" t="n">
        <v>0.000671634365983564</v>
      </c>
      <c r="M299" s="22" t="n">
        <v>2.06285459807367E-005</v>
      </c>
      <c r="N299" s="22" t="n">
        <v>2.05867836771012E-005</v>
      </c>
      <c r="O299" s="22" t="n">
        <v>1.28203947451867E-005</v>
      </c>
    </row>
    <row r="300" customFormat="false" ht="15" hidden="false" customHeight="false" outlineLevel="0" collapsed="false">
      <c r="C300" s="22" t="s">
        <v>14</v>
      </c>
      <c r="D300" s="22" t="n">
        <v>0.000811462304724932</v>
      </c>
      <c r="E300" s="22" t="n">
        <v>0.000493413296543532</v>
      </c>
      <c r="F300" s="22" t="n">
        <v>0.000822722460308175</v>
      </c>
      <c r="G300" s="22" t="n">
        <v>0.000360865669910954</v>
      </c>
      <c r="H300" s="22" t="n">
        <v>0.00102791226450521</v>
      </c>
      <c r="I300" s="22" t="n">
        <v>0.0107332944010928</v>
      </c>
      <c r="J300" s="22" t="n">
        <v>0.000802808001488645</v>
      </c>
      <c r="K300" s="22" t="n">
        <v>0.000374184761973528</v>
      </c>
      <c r="L300" s="22" t="n">
        <v>0.000168983276860725</v>
      </c>
      <c r="M300" s="22" t="n">
        <v>0.000452620472485862</v>
      </c>
      <c r="N300" s="22" t="n">
        <v>0.000533019347671236</v>
      </c>
      <c r="O300" s="22" t="n">
        <v>0.00029844127734075</v>
      </c>
    </row>
    <row r="301" customFormat="false" ht="15" hidden="false" customHeight="false" outlineLevel="0" collapsed="false">
      <c r="C301" s="22" t="s">
        <v>15</v>
      </c>
      <c r="D301" s="22" t="n">
        <v>-0.00152783690539715</v>
      </c>
      <c r="E301" s="22" t="n">
        <v>-0.000914345052992619</v>
      </c>
      <c r="F301" s="22" t="n">
        <v>-0.00152305788176585</v>
      </c>
      <c r="G301" s="22" t="n">
        <v>-0.000906221910747764</v>
      </c>
      <c r="H301" s="22" t="n">
        <v>-0.00115909127548642</v>
      </c>
      <c r="I301" s="22" t="n">
        <v>-0.00254149833013165</v>
      </c>
      <c r="J301" s="22" t="n">
        <v>-0.0174151221621429</v>
      </c>
      <c r="K301" s="22" t="n">
        <v>-0.00123680737404694</v>
      </c>
      <c r="L301" s="22" t="n">
        <v>-0.000252264055018203</v>
      </c>
      <c r="M301" s="22" t="n">
        <v>-0.000970010490844563</v>
      </c>
      <c r="N301" s="22" t="n">
        <v>-0.000598186096603108</v>
      </c>
      <c r="O301" s="22" t="n">
        <v>-0.000828657470833055</v>
      </c>
    </row>
    <row r="302" customFormat="false" ht="15" hidden="false" customHeight="false" outlineLevel="0" collapsed="false">
      <c r="C302" s="22" t="s">
        <v>16</v>
      </c>
      <c r="D302" s="22" t="n">
        <v>0.000774914710887524</v>
      </c>
      <c r="E302" s="22" t="n">
        <v>0.000388445723149852</v>
      </c>
      <c r="F302" s="22" t="n">
        <v>0.000616225678992208</v>
      </c>
      <c r="G302" s="22" t="n">
        <v>0.000929384959857513</v>
      </c>
      <c r="H302" s="22" t="n">
        <v>0.000846027652258087</v>
      </c>
      <c r="I302" s="22" t="n">
        <v>0.00120333205216412</v>
      </c>
      <c r="J302" s="22" t="n">
        <v>0.000696671412510126</v>
      </c>
      <c r="K302" s="22" t="n">
        <v>0.0295112813476831</v>
      </c>
      <c r="L302" s="22" t="n">
        <v>0.000847916566247555</v>
      </c>
      <c r="M302" s="22" t="n">
        <v>0.000938061513132193</v>
      </c>
      <c r="N302" s="22" t="n">
        <v>0.000389001107285416</v>
      </c>
      <c r="O302" s="22" t="n">
        <v>0.00060739703650432</v>
      </c>
    </row>
    <row r="303" customFormat="false" ht="15" hidden="false" customHeight="false" outlineLevel="0" collapsed="false">
      <c r="C303" s="22" t="s">
        <v>17</v>
      </c>
      <c r="D303" s="22" t="n">
        <v>0.000727284540224655</v>
      </c>
      <c r="E303" s="22" t="n">
        <v>0.00045194615893985</v>
      </c>
      <c r="F303" s="22" t="n">
        <v>0.00085974591570631</v>
      </c>
      <c r="G303" s="22" t="n">
        <v>0.000568372115332639</v>
      </c>
      <c r="H303" s="22" t="n">
        <v>0.000822740009991934</v>
      </c>
      <c r="I303" s="22" t="n">
        <v>0.0032697703604191</v>
      </c>
      <c r="J303" s="22" t="n">
        <v>0.00146092448156336</v>
      </c>
      <c r="K303" s="22" t="n">
        <v>0.00221711321709089</v>
      </c>
      <c r="L303" s="22" t="n">
        <v>0.0622814938222515</v>
      </c>
      <c r="M303" s="22" t="n">
        <v>0.00153873211906269</v>
      </c>
      <c r="N303" s="22" t="n">
        <v>0.00157903719363413</v>
      </c>
      <c r="O303" s="22" t="n">
        <v>0.000919276542133585</v>
      </c>
    </row>
    <row r="304" customFormat="false" ht="15" hidden="false" customHeight="false" outlineLevel="0" collapsed="false">
      <c r="C304" s="22" t="s">
        <v>18</v>
      </c>
      <c r="D304" s="22" t="n">
        <v>0.00039322184372807</v>
      </c>
      <c r="E304" s="22" t="n">
        <v>0.000541054481207306</v>
      </c>
      <c r="F304" s="22" t="n">
        <v>0.000406690487371753</v>
      </c>
      <c r="G304" s="22" t="n">
        <v>0.000496065072435933</v>
      </c>
      <c r="H304" s="22" t="n">
        <v>0.000469266892133269</v>
      </c>
      <c r="I304" s="22" t="n">
        <v>0.000672233284632486</v>
      </c>
      <c r="J304" s="22" t="n">
        <v>0.00047066604284112</v>
      </c>
      <c r="K304" s="22" t="n">
        <v>0.000888460395147686</v>
      </c>
      <c r="L304" s="22" t="n">
        <v>0.000182160286133359</v>
      </c>
      <c r="M304" s="22" t="n">
        <v>0.00546841530053948</v>
      </c>
      <c r="N304" s="22" t="n">
        <v>0.000326373769736134</v>
      </c>
      <c r="O304" s="22" t="n">
        <v>0.000390611270853797</v>
      </c>
    </row>
    <row r="305" customFormat="false" ht="15" hidden="false" customHeight="false" outlineLevel="0" collapsed="false">
      <c r="C305" s="22" t="s">
        <v>19</v>
      </c>
      <c r="D305" s="22" t="n">
        <v>2.21922851919753E-005</v>
      </c>
      <c r="E305" s="22" t="n">
        <v>1.77646919873234E-005</v>
      </c>
      <c r="F305" s="22" t="n">
        <v>2.13051509696746E-005</v>
      </c>
      <c r="G305" s="22" t="n">
        <v>1.73588783547388E-005</v>
      </c>
      <c r="H305" s="22" t="n">
        <v>3.17033192610798E-005</v>
      </c>
      <c r="I305" s="22" t="n">
        <v>3.63539446597288E-005</v>
      </c>
      <c r="J305" s="22" t="n">
        <v>5.36402971457221E-005</v>
      </c>
      <c r="K305" s="22" t="n">
        <v>4.4456414792746E-005</v>
      </c>
      <c r="L305" s="22" t="n">
        <v>8.7005423159895E-006</v>
      </c>
      <c r="M305" s="22" t="n">
        <v>2.73281941019369E-005</v>
      </c>
      <c r="N305" s="22" t="n">
        <v>0.00749078304362378</v>
      </c>
      <c r="O305" s="22" t="n">
        <v>3.33282800063109E-005</v>
      </c>
    </row>
    <row r="306" customFormat="false" ht="15" hidden="false" customHeight="false" outlineLevel="0" collapsed="false">
      <c r="C306" s="22" t="s">
        <v>20</v>
      </c>
      <c r="D306" s="22" t="n">
        <v>6.57642471133884E-006</v>
      </c>
      <c r="E306" s="22" t="n">
        <v>4.81096972779966E-006</v>
      </c>
      <c r="F306" s="22" t="n">
        <v>5.89752238083914E-006</v>
      </c>
      <c r="G306" s="22" t="n">
        <v>3.87962692767901E-006</v>
      </c>
      <c r="H306" s="22" t="n">
        <v>3.58153065294495E-006</v>
      </c>
      <c r="I306" s="22" t="n">
        <v>6.05914877488365E-006</v>
      </c>
      <c r="J306" s="22" t="n">
        <v>8.51496360555333E-006</v>
      </c>
      <c r="K306" s="22" t="n">
        <v>2.85097477186419E-006</v>
      </c>
      <c r="L306" s="22" t="n">
        <v>9.94275322146981E-007</v>
      </c>
      <c r="M306" s="22" t="n">
        <v>2.23121511790912E-006</v>
      </c>
      <c r="N306" s="22" t="n">
        <v>2.41962128764105E-006</v>
      </c>
      <c r="O306" s="22" t="n">
        <v>0.00179385351354856</v>
      </c>
    </row>
    <row r="307" customFormat="false" ht="15" hidden="false" customHeight="false" outlineLevel="0" collapsed="false">
      <c r="D307" s="22" t="n">
        <f aca="false">SUM(D295:D306)</f>
        <v>0.00921308408312648</v>
      </c>
      <c r="E307" s="22" t="n">
        <f aca="false">SUM(E295:E306)</f>
        <v>0.00722155999410741</v>
      </c>
      <c r="F307" s="22" t="n">
        <f aca="false">SUM(F295:F306)</f>
        <v>0.00827436443238633</v>
      </c>
      <c r="G307" s="22" t="n">
        <f aca="false">SUM(G295:G306)</f>
        <v>0.0254347838417667</v>
      </c>
      <c r="H307" s="22" t="n">
        <f aca="false">SUM(H295:H306)</f>
        <v>0.00973104483336523</v>
      </c>
      <c r="I307" s="22" t="n">
        <f aca="false">SUM(I295:I306)</f>
        <v>0.0146946069030116</v>
      </c>
      <c r="J307" s="22" t="n">
        <f aca="false">SUM(J295:J306)</f>
        <v>-0.0129386040834018</v>
      </c>
      <c r="K307" s="22" t="n">
        <f aca="false">SUM(K295:K306)</f>
        <v>0.0322979210368782</v>
      </c>
      <c r="L307" s="22" t="n">
        <f aca="false">SUM(L295:L306)</f>
        <v>0.0643747666426806</v>
      </c>
      <c r="M307" s="22" t="n">
        <f aca="false">SUM(M295:M306)</f>
        <v>0.00793505107554726</v>
      </c>
      <c r="N307" s="22" t="n">
        <f aca="false">SUM(N295:N306)</f>
        <v>0.0104801742706778</v>
      </c>
      <c r="O307" s="22" t="n">
        <f aca="false">SUM(O295:O306)</f>
        <v>0.00436063735358837</v>
      </c>
    </row>
    <row r="309" customFormat="false" ht="15" hidden="false" customHeight="false" outlineLevel="0" collapsed="false">
      <c r="A309" s="22" t="s">
        <v>44</v>
      </c>
    </row>
    <row r="311" customFormat="false" ht="15" hidden="false" customHeight="false" outlineLevel="0" collapsed="false">
      <c r="D311" s="22" t="n">
        <v>1</v>
      </c>
      <c r="E311" s="22" t="n">
        <v>2</v>
      </c>
      <c r="F311" s="22" t="n">
        <v>3</v>
      </c>
      <c r="G311" s="22" t="n">
        <v>4</v>
      </c>
      <c r="H311" s="22" t="n">
        <v>5</v>
      </c>
      <c r="I311" s="22" t="n">
        <v>6</v>
      </c>
      <c r="J311" s="22" t="n">
        <v>7</v>
      </c>
      <c r="K311" s="22" t="n">
        <v>8</v>
      </c>
      <c r="L311" s="22" t="n">
        <v>9</v>
      </c>
      <c r="M311" s="22" t="n">
        <v>10</v>
      </c>
      <c r="N311" s="22" t="n">
        <v>11</v>
      </c>
      <c r="O311" s="22" t="n">
        <v>12</v>
      </c>
    </row>
    <row r="314" customFormat="false" ht="15" hidden="false" customHeight="false" outlineLevel="0" collapsed="false">
      <c r="C314" s="22" t="s">
        <v>9</v>
      </c>
      <c r="D314" s="22" t="n">
        <f aca="false" t="array" ref="D314:O325">MMULT(EMPDIAG,LCHL)</f>
        <v>0.0293191573847417</v>
      </c>
      <c r="E314" s="22" t="n">
        <v>0.00036160983447817</v>
      </c>
      <c r="F314" s="22" t="n">
        <v>0.00442349242432763</v>
      </c>
      <c r="G314" s="22" t="n">
        <v>0.000333489941058309</v>
      </c>
      <c r="H314" s="22" t="n">
        <v>0.00100456984305366</v>
      </c>
      <c r="I314" s="22" t="n">
        <v>0.000623803272234516</v>
      </c>
      <c r="J314" s="22" t="n">
        <v>0.000387898382145148</v>
      </c>
      <c r="K314" s="22" t="n">
        <v>0.000120821825008128</v>
      </c>
      <c r="L314" s="22" t="n">
        <v>0.000138065158180277</v>
      </c>
      <c r="M314" s="22" t="n">
        <v>0.000155472212669706</v>
      </c>
      <c r="N314" s="22" t="n">
        <v>0.000306477853577575</v>
      </c>
      <c r="O314" s="22" t="n">
        <v>0.00026082935430869</v>
      </c>
    </row>
    <row r="315" customFormat="false" ht="15" hidden="false" customHeight="false" outlineLevel="0" collapsed="false">
      <c r="C315" s="22" t="s">
        <v>10</v>
      </c>
      <c r="D315" s="22" t="n">
        <v>6.08556923124748E-005</v>
      </c>
      <c r="E315" s="22" t="n">
        <v>0.00499940781867293</v>
      </c>
      <c r="F315" s="22" t="n">
        <v>0.000216456367065224</v>
      </c>
      <c r="G315" s="22" t="n">
        <v>3.80327984578342E-005</v>
      </c>
      <c r="H315" s="22" t="n">
        <v>7.97680079909794E-005</v>
      </c>
      <c r="I315" s="22" t="n">
        <v>2.91027685148804E-005</v>
      </c>
      <c r="J315" s="22" t="n">
        <v>2.32692195387186E-005</v>
      </c>
      <c r="K315" s="22" t="n">
        <v>1.59894602364313E-005</v>
      </c>
      <c r="L315" s="22" t="n">
        <v>1.20389213608349E-005</v>
      </c>
      <c r="M315" s="22" t="n">
        <v>1.55374880775039E-005</v>
      </c>
      <c r="N315" s="22" t="n">
        <v>1.72417080150634E-005</v>
      </c>
      <c r="O315" s="22" t="n">
        <v>1.20139406726977E-005</v>
      </c>
    </row>
    <row r="316" customFormat="false" ht="15" hidden="false" customHeight="false" outlineLevel="0" collapsed="false">
      <c r="C316" s="22" t="s">
        <v>11</v>
      </c>
      <c r="D316" s="22" t="n">
        <v>0.00292894215758419</v>
      </c>
      <c r="E316" s="22" t="n">
        <v>0.000909297284610814</v>
      </c>
      <c r="F316" s="22" t="n">
        <v>0.0115477859647494</v>
      </c>
      <c r="G316" s="22" t="n">
        <v>0.000636554092158308</v>
      </c>
      <c r="H316" s="22" t="n">
        <v>0.00255262317167567</v>
      </c>
      <c r="I316" s="22" t="n">
        <v>0.00119399021583799</v>
      </c>
      <c r="J316" s="22" t="n">
        <v>0.000969541549522031</v>
      </c>
      <c r="K316" s="22" t="n">
        <v>0.000289248963611691</v>
      </c>
      <c r="L316" s="22" t="n">
        <v>0.000347701439104685</v>
      </c>
      <c r="M316" s="22" t="n">
        <v>0.000371337376095157</v>
      </c>
      <c r="N316" s="22" t="n">
        <v>0.000676060366008322</v>
      </c>
      <c r="O316" s="22" t="n">
        <v>0.000379168923886034</v>
      </c>
    </row>
    <row r="317" customFormat="false" ht="15" hidden="false" customHeight="false" outlineLevel="0" collapsed="false">
      <c r="C317" s="22" t="s">
        <v>12</v>
      </c>
      <c r="D317" s="22" t="n">
        <v>0.000200818813709144</v>
      </c>
      <c r="E317" s="22" t="n">
        <v>0.000500826446565137</v>
      </c>
      <c r="F317" s="22" t="n">
        <v>0.000344823742393432</v>
      </c>
      <c r="G317" s="22" t="n">
        <v>0.00738329755612774</v>
      </c>
      <c r="H317" s="22" t="n">
        <v>0.000162501907860813</v>
      </c>
      <c r="I317" s="22" t="n">
        <v>0.000193029012991601</v>
      </c>
      <c r="J317" s="22" t="n">
        <v>0.000142282637291575</v>
      </c>
      <c r="K317" s="22" t="n">
        <v>9.57129154876291E-005</v>
      </c>
      <c r="L317" s="22" t="n">
        <v>8.77407662019406E-005</v>
      </c>
      <c r="M317" s="22" t="n">
        <v>8.00513613645436E-005</v>
      </c>
      <c r="N317" s="22" t="n">
        <v>0.000117388867662392</v>
      </c>
      <c r="O317" s="22" t="n">
        <v>0.000284863853386412</v>
      </c>
    </row>
    <row r="318" customFormat="false" ht="15" hidden="false" customHeight="false" outlineLevel="0" collapsed="false">
      <c r="C318" s="22" t="s">
        <v>13</v>
      </c>
      <c r="D318" s="22" t="n">
        <v>4.02219506811892E-005</v>
      </c>
      <c r="E318" s="22" t="n">
        <v>2.60121905720604E-005</v>
      </c>
      <c r="F318" s="22" t="n">
        <v>4.76103545343152E-005</v>
      </c>
      <c r="G318" s="22" t="n">
        <v>3.24932222423919E-005</v>
      </c>
      <c r="H318" s="22" t="n">
        <v>0.0242215763333851</v>
      </c>
      <c r="I318" s="22" t="n">
        <v>0.000178453520515949</v>
      </c>
      <c r="J318" s="22" t="n">
        <v>8.87874407483827E-005</v>
      </c>
      <c r="K318" s="22" t="n">
        <v>0.000127349963586492</v>
      </c>
      <c r="L318" s="22" t="n">
        <v>0.00279427926647049</v>
      </c>
      <c r="M318" s="22" t="n">
        <v>8.58233605229431E-005</v>
      </c>
      <c r="N318" s="22" t="n">
        <v>8.5649611910485E-005</v>
      </c>
      <c r="O318" s="22" t="n">
        <v>5.33381926816399E-005</v>
      </c>
    </row>
    <row r="319" customFormat="false" ht="15" hidden="false" customHeight="false" outlineLevel="0" collapsed="false">
      <c r="C319" s="22" t="s">
        <v>14</v>
      </c>
      <c r="D319" s="22" t="n">
        <v>0.00282974447908404</v>
      </c>
      <c r="E319" s="22" t="n">
        <v>0.00172063883149078</v>
      </c>
      <c r="F319" s="22" t="n">
        <v>0.00286901107583139</v>
      </c>
      <c r="G319" s="22" t="n">
        <v>0.00125841660318114</v>
      </c>
      <c r="H319" s="22" t="n">
        <v>0.00358455228114679</v>
      </c>
      <c r="I319" s="22" t="n">
        <v>0.0374293179079607</v>
      </c>
      <c r="J319" s="22" t="n">
        <v>0.00279956505280558</v>
      </c>
      <c r="K319" s="22" t="n">
        <v>0.0013048631565343</v>
      </c>
      <c r="L319" s="22" t="n">
        <v>0.000589281217340416</v>
      </c>
      <c r="M319" s="22" t="n">
        <v>0.00157838543537946</v>
      </c>
      <c r="N319" s="22" t="n">
        <v>0.00185875369383787</v>
      </c>
      <c r="O319" s="22" t="n">
        <v>0.00104072925133848</v>
      </c>
    </row>
    <row r="320" customFormat="false" ht="15" hidden="false" customHeight="false" outlineLevel="0" collapsed="false">
      <c r="C320" s="22" t="s">
        <v>15</v>
      </c>
      <c r="D320" s="22" t="n">
        <v>0.00172785805408893</v>
      </c>
      <c r="E320" s="22" t="n">
        <v>0.00103404915698053</v>
      </c>
      <c r="F320" s="22" t="n">
        <v>0.00172245337087775</v>
      </c>
      <c r="G320" s="22" t="n">
        <v>0.0010248625502801</v>
      </c>
      <c r="H320" s="22" t="n">
        <v>0.00131083703286565</v>
      </c>
      <c r="I320" s="22" t="n">
        <v>0.00287422587035233</v>
      </c>
      <c r="J320" s="22" t="n">
        <v>0.0196950728081669</v>
      </c>
      <c r="K320" s="22" t="n">
        <v>0.00139872755727686</v>
      </c>
      <c r="L320" s="22" t="n">
        <v>0.000285289927007643</v>
      </c>
      <c r="M320" s="22" t="n">
        <v>0.00109700219521852</v>
      </c>
      <c r="N320" s="22" t="n">
        <v>0.000676499344405501</v>
      </c>
      <c r="O320" s="22" t="n">
        <v>0.000937143539341113</v>
      </c>
    </row>
    <row r="321" customFormat="false" ht="15" hidden="false" customHeight="false" outlineLevel="0" collapsed="false">
      <c r="C321" s="22" t="s">
        <v>16</v>
      </c>
      <c r="D321" s="22" t="n">
        <v>0.00029392357045992</v>
      </c>
      <c r="E321" s="22" t="n">
        <v>0.000147336671086454</v>
      </c>
      <c r="F321" s="22" t="n">
        <v>0.000233733144091476</v>
      </c>
      <c r="G321" s="22" t="n">
        <v>0.00035251382106323</v>
      </c>
      <c r="H321" s="22" t="n">
        <v>0.000320896564184099</v>
      </c>
      <c r="I321" s="22" t="n">
        <v>0.000456421394834349</v>
      </c>
      <c r="J321" s="22" t="n">
        <v>0.000264246046855669</v>
      </c>
      <c r="K321" s="22" t="n">
        <v>0.0111935688672418</v>
      </c>
      <c r="L321" s="22" t="n">
        <v>0.000321613025410445</v>
      </c>
      <c r="M321" s="22" t="n">
        <v>0.000355804820036342</v>
      </c>
      <c r="N321" s="22" t="n">
        <v>0.000147547327157127</v>
      </c>
      <c r="O321" s="22" t="n">
        <v>0.000230384457989773</v>
      </c>
    </row>
    <row r="322" customFormat="false" ht="15" hidden="false" customHeight="false" outlineLevel="0" collapsed="false">
      <c r="C322" s="22" t="s">
        <v>17</v>
      </c>
      <c r="D322" s="22" t="n">
        <v>4.91622345529833E-005</v>
      </c>
      <c r="E322" s="22" t="n">
        <v>3.05501930018443E-005</v>
      </c>
      <c r="F322" s="22" t="n">
        <v>5.81162227796935E-005</v>
      </c>
      <c r="G322" s="22" t="n">
        <v>3.84202354125762E-005</v>
      </c>
      <c r="H322" s="22" t="n">
        <v>5.56147355130815E-005</v>
      </c>
      <c r="I322" s="22" t="n">
        <v>0.000221026583823247</v>
      </c>
      <c r="J322" s="22" t="n">
        <v>9.87540749933E-005</v>
      </c>
      <c r="K322" s="22" t="n">
        <v>0.000149870145700434</v>
      </c>
      <c r="L322" s="22" t="n">
        <v>0.00421004055256544</v>
      </c>
      <c r="M322" s="22" t="n">
        <v>0.000104013635884796</v>
      </c>
      <c r="N322" s="22" t="n">
        <v>0.000106738136984661</v>
      </c>
      <c r="O322" s="22" t="n">
        <v>6.21403130189823E-005</v>
      </c>
    </row>
    <row r="323" customFormat="false" ht="15" hidden="false" customHeight="false" outlineLevel="0" collapsed="false">
      <c r="C323" s="22" t="s">
        <v>18</v>
      </c>
      <c r="D323" s="22" t="n">
        <v>0.0013784758726359</v>
      </c>
      <c r="E323" s="22" t="n">
        <v>0.00189671698055915</v>
      </c>
      <c r="F323" s="22" t="n">
        <v>0.00142569145995914</v>
      </c>
      <c r="G323" s="22" t="n">
        <v>0.00173900240924358</v>
      </c>
      <c r="H323" s="22" t="n">
        <v>0.00164505888711484</v>
      </c>
      <c r="I323" s="22" t="n">
        <v>0.00235657651890134</v>
      </c>
      <c r="J323" s="22" t="n">
        <v>0.00164996374050414</v>
      </c>
      <c r="K323" s="22" t="n">
        <v>0.00311458083531746</v>
      </c>
      <c r="L323" s="22" t="n">
        <v>0.000638579884084304</v>
      </c>
      <c r="M323" s="22" t="n">
        <v>0.0191700402039709</v>
      </c>
      <c r="N323" s="22" t="n">
        <v>0.0011441337103175</v>
      </c>
      <c r="O323" s="22" t="n">
        <v>0.00136932426578002</v>
      </c>
    </row>
    <row r="324" customFormat="false" ht="15" hidden="false" customHeight="false" outlineLevel="0" collapsed="false">
      <c r="C324" s="22" t="s">
        <v>19</v>
      </c>
      <c r="D324" s="22" t="n">
        <v>0.000141644418392374</v>
      </c>
      <c r="E324" s="22" t="n">
        <v>0.000113384874189251</v>
      </c>
      <c r="F324" s="22" t="n">
        <v>0.000135982197946542</v>
      </c>
      <c r="G324" s="22" t="n">
        <v>0.000110794729214729</v>
      </c>
      <c r="H324" s="22" t="n">
        <v>0.00020234951826715</v>
      </c>
      <c r="I324" s="22" t="n">
        <v>0.000232032587137887</v>
      </c>
      <c r="J324" s="22" t="n">
        <v>0.000342364412942355</v>
      </c>
      <c r="K324" s="22" t="n">
        <v>0.000283747390710607</v>
      </c>
      <c r="L324" s="22" t="n">
        <v>5.55320574418447E-005</v>
      </c>
      <c r="M324" s="22" t="n">
        <v>0.000174424856466898</v>
      </c>
      <c r="N324" s="22" t="n">
        <v>0.0478106512393421</v>
      </c>
      <c r="O324" s="22" t="n">
        <v>0.000212720988247714</v>
      </c>
    </row>
    <row r="325" customFormat="false" ht="15" hidden="false" customHeight="false" outlineLevel="0" collapsed="false">
      <c r="C325" s="22" t="s">
        <v>20</v>
      </c>
      <c r="D325" s="22" t="n">
        <v>0.000110685852223256</v>
      </c>
      <c r="E325" s="22" t="n">
        <v>8.09720034388388E-005</v>
      </c>
      <c r="F325" s="22" t="n">
        <v>9.92594486185512E-005</v>
      </c>
      <c r="G325" s="22" t="n">
        <v>6.52968492223525E-005</v>
      </c>
      <c r="H325" s="22" t="n">
        <v>6.02796793068164E-005</v>
      </c>
      <c r="I325" s="22" t="n">
        <v>0.000101979734480829</v>
      </c>
      <c r="J325" s="22" t="n">
        <v>0.000143312824931407</v>
      </c>
      <c r="K325" s="22" t="n">
        <v>4.79839101247081E-005</v>
      </c>
      <c r="L325" s="22" t="n">
        <v>1.67343528143253E-005</v>
      </c>
      <c r="M325" s="22" t="n">
        <v>3.75529193534867E-005</v>
      </c>
      <c r="N325" s="22" t="n">
        <v>4.0723927671265E-005</v>
      </c>
      <c r="O325" s="22" t="n">
        <v>0.0301918160134131</v>
      </c>
    </row>
    <row r="326" customFormat="false" ht="15" hidden="false" customHeight="false" outlineLevel="0" collapsed="false">
      <c r="D326" s="22" t="n">
        <f aca="false">SUM(D314:D325)</f>
        <v>0.0390814904804661</v>
      </c>
      <c r="E326" s="22" t="n">
        <f aca="false">SUM(E314:E325)</f>
        <v>0.011820802285646</v>
      </c>
      <c r="F326" s="22" t="n">
        <f aca="false">SUM(F314:F325)</f>
        <v>0.0231244157731745</v>
      </c>
      <c r="G326" s="22" t="n">
        <f aca="false">SUM(G314:G325)</f>
        <v>0.0130131748076623</v>
      </c>
      <c r="H326" s="22" t="n">
        <f aca="false">SUM(H314:H325)</f>
        <v>0.0352006279623647</v>
      </c>
      <c r="I326" s="22" t="n">
        <f aca="false">SUM(I314:I325)</f>
        <v>0.0458899593875856</v>
      </c>
      <c r="J326" s="22" t="n">
        <f aca="false">SUM(J314:J325)</f>
        <v>0.0266050581904452</v>
      </c>
      <c r="K326" s="22" t="n">
        <f aca="false">SUM(K314:K325)</f>
        <v>0.0181424649908365</v>
      </c>
      <c r="L326" s="22" t="n">
        <f aca="false">SUM(L314:L325)</f>
        <v>0.00949689656798265</v>
      </c>
      <c r="M326" s="22" t="n">
        <f aca="false">SUM(M314:M325)</f>
        <v>0.0232254458650403</v>
      </c>
      <c r="N326" s="22" t="n">
        <f aca="false">SUM(N314:N325)</f>
        <v>0.0529878657868899</v>
      </c>
      <c r="O326" s="22" t="n">
        <f aca="false">SUM(O314:O325)</f>
        <v>0.0350344730940646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24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9.29"/>
  </cols>
  <sheetData>
    <row r="2" customFormat="false" ht="15" hidden="false" customHeight="false" outlineLevel="0" collapsed="false">
      <c r="B2" s="58" t="s">
        <v>5</v>
      </c>
    </row>
    <row r="3" customFormat="false" ht="15" hidden="false" customHeight="false" outlineLevel="0" collapsed="false">
      <c r="B3" s="58"/>
    </row>
    <row r="4" customFormat="false" ht="15" hidden="false" customHeight="false" outlineLevel="0" collapsed="false">
      <c r="B4" s="59"/>
    </row>
    <row r="5" customFormat="false" ht="15" hidden="false" customHeight="false" outlineLevel="0" collapsed="false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15"/>
    </row>
    <row r="6" customFormat="false" ht="15" hidden="false" customHeight="false" outlineLevel="0" collapsed="false">
      <c r="B6" s="62" t="s">
        <v>25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8"/>
    </row>
    <row r="7" customFormat="false" ht="15" hidden="false" customHeight="false" outlineLevel="0" collapsed="false">
      <c r="B7" s="15"/>
      <c r="C7" s="15" t="n">
        <v>1</v>
      </c>
      <c r="D7" s="15" t="n">
        <v>2</v>
      </c>
      <c r="E7" s="15" t="n">
        <v>3</v>
      </c>
      <c r="F7" s="15" t="n">
        <v>4</v>
      </c>
      <c r="G7" s="15" t="n">
        <v>5</v>
      </c>
      <c r="H7" s="15" t="n">
        <v>6</v>
      </c>
      <c r="I7" s="15" t="n">
        <v>7</v>
      </c>
      <c r="J7" s="15" t="n">
        <v>8</v>
      </c>
      <c r="K7" s="15" t="n">
        <v>9</v>
      </c>
      <c r="L7" s="15" t="n">
        <v>10</v>
      </c>
      <c r="M7" s="15" t="n">
        <v>11</v>
      </c>
      <c r="N7" s="15" t="n">
        <v>12</v>
      </c>
      <c r="O7" s="15"/>
    </row>
    <row r="8" customFormat="false" ht="15" hidden="false" customHeight="false" outlineLevel="0" collapsed="false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18"/>
    </row>
    <row r="9" customFormat="false" ht="15" hidden="false" customHeight="false" outlineLevel="0" collapsed="false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customFormat="false" ht="15" hidden="false" customHeight="false" outlineLevel="0" collapsed="false">
      <c r="B10" s="64" t="n">
        <v>1</v>
      </c>
      <c r="C10" s="65" t="n">
        <v>0.175903147962501</v>
      </c>
      <c r="D10" s="65" t="n">
        <v>1.07866688831238E-005</v>
      </c>
      <c r="E10" s="65" t="n">
        <v>0.128013342856032</v>
      </c>
      <c r="F10" s="65" t="n">
        <v>0.00259436624250456</v>
      </c>
      <c r="G10" s="65" t="n">
        <v>0.000364522972726734</v>
      </c>
      <c r="H10" s="65" t="n">
        <v>0.00526204199231538</v>
      </c>
      <c r="I10" s="65" t="n">
        <v>7.88477523018457E-005</v>
      </c>
      <c r="J10" s="65" t="n">
        <v>5.38341938965203E-005</v>
      </c>
      <c r="K10" s="65" t="n">
        <v>1.81635172429914E-006</v>
      </c>
      <c r="L10" s="65" t="n">
        <v>0.000165598126537574</v>
      </c>
      <c r="M10" s="65" t="n">
        <v>0.0012990126845395</v>
      </c>
      <c r="N10" s="65" t="n">
        <v>0.00380175177990595</v>
      </c>
      <c r="O10" s="65"/>
    </row>
    <row r="11" customFormat="false" ht="15" hidden="false" customHeight="false" outlineLevel="0" collapsed="false">
      <c r="B11" s="64" t="n">
        <v>2</v>
      </c>
      <c r="C11" s="65" t="n">
        <v>0.000738806513346225</v>
      </c>
      <c r="D11" s="65" t="n">
        <v>0.0869475731147722</v>
      </c>
      <c r="E11" s="65" t="n">
        <v>0.035051802784081</v>
      </c>
      <c r="F11" s="65" t="n">
        <v>0.00434752581019413</v>
      </c>
      <c r="G11" s="65" t="n">
        <v>0.00522290373568869</v>
      </c>
      <c r="H11" s="65" t="n">
        <v>0.000764676113341052</v>
      </c>
      <c r="I11" s="65" t="n">
        <v>0.000568927099373452</v>
      </c>
      <c r="J11" s="65" t="n">
        <v>0.001221471799117</v>
      </c>
      <c r="K11" s="65" t="n">
        <v>0.000233271238241522</v>
      </c>
      <c r="L11" s="65" t="n">
        <v>0.00131365078923048</v>
      </c>
      <c r="M11" s="65" t="n">
        <v>0.000628704782954274</v>
      </c>
      <c r="N11" s="65" t="n">
        <v>0.000583105930635385</v>
      </c>
      <c r="O11" s="65"/>
    </row>
    <row r="12" customFormat="false" ht="15" hidden="false" customHeight="false" outlineLevel="0" collapsed="false">
      <c r="B12" s="64" t="n">
        <v>3</v>
      </c>
      <c r="C12" s="65" t="n">
        <v>0.198731806650221</v>
      </c>
      <c r="D12" s="65" t="n">
        <v>0.0604580693996513</v>
      </c>
      <c r="E12" s="65" t="n">
        <v>0.133081652675031</v>
      </c>
      <c r="F12" s="65" t="n">
        <v>0.039428016164772</v>
      </c>
      <c r="G12" s="65" t="n">
        <v>0.177653094047193</v>
      </c>
      <c r="H12" s="65" t="n">
        <v>0.0780488843223922</v>
      </c>
      <c r="I12" s="65" t="n">
        <v>0.060415672021315</v>
      </c>
      <c r="J12" s="65" t="n">
        <v>0.00803084581284435</v>
      </c>
      <c r="K12" s="65" t="n">
        <v>0.00242026866564614</v>
      </c>
      <c r="L12" s="65" t="n">
        <v>0.019689251979852</v>
      </c>
      <c r="M12" s="65" t="n">
        <v>0.0469091366485615</v>
      </c>
      <c r="N12" s="65" t="n">
        <v>0.0220079737907223</v>
      </c>
      <c r="O12" s="65"/>
    </row>
    <row r="13" customFormat="false" ht="15" hidden="false" customHeight="false" outlineLevel="0" collapsed="false">
      <c r="B13" s="64" t="n">
        <v>4</v>
      </c>
      <c r="C13" s="65" t="n">
        <v>0.0104890581899503</v>
      </c>
      <c r="D13" s="65" t="n">
        <v>0.0567839002567965</v>
      </c>
      <c r="E13" s="65" t="n">
        <v>0.0317226288773376</v>
      </c>
      <c r="F13" s="65" t="n">
        <v>0.125639067126739</v>
      </c>
      <c r="G13" s="65" t="n">
        <v>0.0072205572484241</v>
      </c>
      <c r="H13" s="65" t="n">
        <v>0.016065125302909</v>
      </c>
      <c r="I13" s="65" t="n">
        <v>0.010563663712971</v>
      </c>
      <c r="J13" s="65" t="n">
        <v>0.0061876068073154</v>
      </c>
      <c r="K13" s="65" t="n">
        <v>0.00846285183429376</v>
      </c>
      <c r="L13" s="65" t="n">
        <v>0.00629755700899069</v>
      </c>
      <c r="M13" s="65" t="n">
        <v>0.0106601712327581</v>
      </c>
      <c r="N13" s="65" t="n">
        <v>0.0350890221855591</v>
      </c>
      <c r="O13" s="65"/>
    </row>
    <row r="14" customFormat="false" ht="15" hidden="false" customHeight="false" outlineLevel="0" collapsed="false">
      <c r="B14" s="64" t="n">
        <v>5</v>
      </c>
      <c r="C14" s="65" t="n">
        <v>4.41663544007252E-005</v>
      </c>
      <c r="D14" s="65" t="n">
        <v>5.09847538275865E-005</v>
      </c>
      <c r="E14" s="65" t="n">
        <v>0.000116599281663611</v>
      </c>
      <c r="F14" s="65" t="n">
        <v>0.00010458003599472</v>
      </c>
      <c r="G14" s="65" t="n">
        <v>0.142480092442062</v>
      </c>
      <c r="H14" s="65" t="n">
        <v>0.000966274561636626</v>
      </c>
      <c r="I14" s="65" t="n">
        <v>0.000642470302636943</v>
      </c>
      <c r="J14" s="65" t="n">
        <v>0.000691544512573815</v>
      </c>
      <c r="K14" s="65" t="n">
        <v>0.113633038697363</v>
      </c>
      <c r="L14" s="65" t="n">
        <v>0.00048918087692327</v>
      </c>
      <c r="M14" s="65" t="n">
        <v>0.000453717272884157</v>
      </c>
      <c r="N14" s="65" t="n">
        <v>0.000360125265136361</v>
      </c>
      <c r="O14" s="65"/>
    </row>
    <row r="15" customFormat="false" ht="15" hidden="false" customHeight="false" outlineLevel="0" collapsed="false">
      <c r="B15" s="64" t="n">
        <v>6</v>
      </c>
      <c r="C15" s="65" t="n">
        <v>0.0413262898241791</v>
      </c>
      <c r="D15" s="65" t="n">
        <v>0.0297410990530862</v>
      </c>
      <c r="E15" s="65" t="n">
        <v>0.048215909955346</v>
      </c>
      <c r="F15" s="65" t="n">
        <v>0.0197401755850634</v>
      </c>
      <c r="G15" s="65" t="n">
        <v>0.0632409444208011</v>
      </c>
      <c r="H15" s="65" t="n">
        <v>0.0755965280734058</v>
      </c>
      <c r="I15" s="65" t="n">
        <v>0.0536263542396904</v>
      </c>
      <c r="J15" s="65" t="n">
        <v>0.0160830065338118</v>
      </c>
      <c r="K15" s="65" t="n">
        <v>0.00234236185067531</v>
      </c>
      <c r="L15" s="65" t="n">
        <v>0.0308074722638544</v>
      </c>
      <c r="M15" s="65" t="n">
        <v>0.039398318722142</v>
      </c>
      <c r="N15" s="65" t="n">
        <v>0.0185016175413054</v>
      </c>
      <c r="O15" s="65"/>
    </row>
    <row r="16" customFormat="false" ht="15" hidden="false" customHeight="false" outlineLevel="0" collapsed="false">
      <c r="B16" s="64" t="n">
        <v>7</v>
      </c>
      <c r="C16" s="65" t="n">
        <v>0.0454119943288332</v>
      </c>
      <c r="D16" s="65" t="n">
        <v>0.0307956088710951</v>
      </c>
      <c r="E16" s="65" t="n">
        <v>0.0511874188595973</v>
      </c>
      <c r="F16" s="65" t="n">
        <v>0.0332360962100571</v>
      </c>
      <c r="G16" s="65" t="n">
        <v>0.0277815364792671</v>
      </c>
      <c r="H16" s="65" t="n">
        <v>0.118890220940689</v>
      </c>
      <c r="I16" s="65" t="n">
        <v>0.16961452658903</v>
      </c>
      <c r="J16" s="65" t="n">
        <v>0.0414613694490379</v>
      </c>
      <c r="K16" s="65" t="n">
        <v>0.00301316895763778</v>
      </c>
      <c r="L16" s="65" t="n">
        <v>0.0399851891056533</v>
      </c>
      <c r="M16" s="65" t="n">
        <v>0.0189021476465852</v>
      </c>
      <c r="N16" s="65" t="n">
        <v>0.0360235468100458</v>
      </c>
      <c r="O16" s="65"/>
    </row>
    <row r="17" customFormat="false" ht="15" hidden="false" customHeight="false" outlineLevel="0" collapsed="false">
      <c r="B17" s="64" t="n">
        <v>8</v>
      </c>
      <c r="C17" s="65" t="n">
        <v>0.0132548204992111</v>
      </c>
      <c r="D17" s="65" t="n">
        <v>0.0046131306339657</v>
      </c>
      <c r="E17" s="65" t="n">
        <v>0.0087405166371597</v>
      </c>
      <c r="F17" s="65" t="n">
        <v>0.0227488599319929</v>
      </c>
      <c r="G17" s="65" t="n">
        <v>0.0157347936218985</v>
      </c>
      <c r="H17" s="65" t="n">
        <v>0.0284755035150434</v>
      </c>
      <c r="I17" s="65" t="n">
        <v>0.0134789164047694</v>
      </c>
      <c r="J17" s="65" t="n">
        <v>0.27436370230738</v>
      </c>
      <c r="K17" s="65" t="n">
        <v>0.0240441769737796</v>
      </c>
      <c r="L17" s="65" t="n">
        <v>0.0244215734984477</v>
      </c>
      <c r="M17" s="65" t="n">
        <v>0.00717535946967969</v>
      </c>
      <c r="N17" s="65" t="n">
        <v>0.0150496325766522</v>
      </c>
      <c r="O17" s="65"/>
    </row>
    <row r="18" customFormat="false" ht="15" hidden="false" customHeight="false" outlineLevel="0" collapsed="false">
      <c r="B18" s="64" t="n">
        <v>9</v>
      </c>
      <c r="C18" s="65" t="n">
        <v>0.00222352058560578</v>
      </c>
      <c r="D18" s="65" t="n">
        <v>0.000954074183019185</v>
      </c>
      <c r="E18" s="65" t="n">
        <v>0.00491999414111828</v>
      </c>
      <c r="F18" s="65" t="n">
        <v>0.00305259494190559</v>
      </c>
      <c r="G18" s="65" t="n">
        <v>0.0030262502651035</v>
      </c>
      <c r="H18" s="65" t="n">
        <v>0.0411172381509612</v>
      </c>
      <c r="I18" s="65" t="n">
        <v>0.0136710648355305</v>
      </c>
      <c r="J18" s="65" t="n">
        <v>0.0210115252305456</v>
      </c>
      <c r="K18" s="65" t="n">
        <v>0.0129560052858706</v>
      </c>
      <c r="L18" s="65" t="n">
        <v>0.0177811947744737</v>
      </c>
      <c r="M18" s="65" t="n">
        <v>0.0195486951651577</v>
      </c>
      <c r="N18" s="65" t="n">
        <v>0.0101623866537149</v>
      </c>
      <c r="O18" s="65"/>
    </row>
    <row r="19" customFormat="false" ht="15" hidden="false" customHeight="false" outlineLevel="0" collapsed="false">
      <c r="B19" s="64" t="n">
        <v>10</v>
      </c>
      <c r="C19" s="65" t="n">
        <v>0.0320301592396553</v>
      </c>
      <c r="D19" s="65" t="n">
        <v>0.0734001650719611</v>
      </c>
      <c r="E19" s="65" t="n">
        <v>0.0368033378479218</v>
      </c>
      <c r="F19" s="65" t="n">
        <v>0.0665046805945106</v>
      </c>
      <c r="G19" s="65" t="n">
        <v>0.0461685344208036</v>
      </c>
      <c r="H19" s="65" t="n">
        <v>0.0892947833578068</v>
      </c>
      <c r="I19" s="65" t="n">
        <v>0.0561114835957718</v>
      </c>
      <c r="J19" s="65" t="n">
        <v>0.110050055404586</v>
      </c>
      <c r="K19" s="65" t="n">
        <v>0.0176650152210021</v>
      </c>
      <c r="L19" s="65" t="n">
        <v>0.124648643154175</v>
      </c>
      <c r="M19" s="65" t="n">
        <v>0.0439357780644624</v>
      </c>
      <c r="N19" s="65" t="n">
        <v>0.0576178188118931</v>
      </c>
      <c r="O19" s="65"/>
    </row>
    <row r="20" customFormat="false" ht="15" hidden="false" customHeight="false" outlineLevel="0" collapsed="false">
      <c r="B20" s="64" t="n">
        <v>11</v>
      </c>
      <c r="C20" s="65" t="n">
        <v>0.00111758992071056</v>
      </c>
      <c r="D20" s="65" t="n">
        <v>0.00119250344599705</v>
      </c>
      <c r="E20" s="65" t="n">
        <v>0.00112910873855918</v>
      </c>
      <c r="F20" s="65" t="n">
        <v>0.00117445266033613</v>
      </c>
      <c r="G20" s="65" t="n">
        <v>0.00231966847562621</v>
      </c>
      <c r="H20" s="65" t="n">
        <v>0.00280252337085384</v>
      </c>
      <c r="I20" s="65" t="n">
        <v>0.0051695414964444</v>
      </c>
      <c r="J20" s="65" t="n">
        <v>0.00345937494914641</v>
      </c>
      <c r="K20" s="65" t="n">
        <v>0.000397442490041907</v>
      </c>
      <c r="L20" s="65" t="n">
        <v>0.00251285901990071</v>
      </c>
      <c r="M20" s="65" t="n">
        <v>0.0461259594972018</v>
      </c>
      <c r="N20" s="65" t="n">
        <v>0.00361611628692001</v>
      </c>
      <c r="O20" s="65"/>
    </row>
    <row r="21" customFormat="false" ht="15" hidden="false" customHeight="false" outlineLevel="0" collapsed="false">
      <c r="B21" s="64" t="n">
        <v>12</v>
      </c>
      <c r="C21" s="65" t="n">
        <v>0.00192430737486118</v>
      </c>
      <c r="D21" s="65" t="n">
        <v>0.00177961808234088</v>
      </c>
      <c r="E21" s="65" t="n">
        <v>0.00174819856168071</v>
      </c>
      <c r="F21" s="65" t="n">
        <v>0.00139341492033172</v>
      </c>
      <c r="G21" s="65" t="n">
        <v>0.000664349139732078</v>
      </c>
      <c r="H21" s="65" t="n">
        <v>0.00206053826893325</v>
      </c>
      <c r="I21" s="65" t="n">
        <v>0.00343015942880319</v>
      </c>
      <c r="J21" s="65" t="n">
        <v>0.00070429242673299</v>
      </c>
      <c r="K21" s="65" t="n">
        <v>0.000210383721409884</v>
      </c>
      <c r="L21" s="65" t="n">
        <v>0.00065939713236793</v>
      </c>
      <c r="M21" s="65" t="n">
        <v>0.000802306939436145</v>
      </c>
      <c r="N21" s="65" t="n">
        <v>0.00358915282694385</v>
      </c>
      <c r="O21" s="65"/>
    </row>
    <row r="22" customFormat="false" ht="15" hidden="false" customHeight="false" outlineLevel="0" collapsed="false">
      <c r="B22" s="12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</row>
    <row r="23" customFormat="false" ht="15" hidden="false" customHeight="false" outlineLevel="0" collapsed="false">
      <c r="B23" s="67" t="s">
        <v>36</v>
      </c>
      <c r="C23" s="68" t="n">
        <v>0.491304857423233</v>
      </c>
      <c r="D23" s="68" t="n">
        <v>0.417904278030797</v>
      </c>
      <c r="E23" s="68" t="n">
        <v>0.499189538989132</v>
      </c>
      <c r="F23" s="68" t="n">
        <v>0.284090689548196</v>
      </c>
      <c r="G23" s="68" t="n">
        <v>0.458328364728195</v>
      </c>
      <c r="H23" s="68" t="n">
        <v>0.439923675246249</v>
      </c>
      <c r="I23" s="68" t="n">
        <v>0.362385116609454</v>
      </c>
      <c r="J23" s="68" t="n">
        <v>0.485567925200836</v>
      </c>
      <c r="K23" s="68" t="n">
        <v>0.189599974774631</v>
      </c>
      <c r="L23" s="68" t="n">
        <v>0.267784850594618</v>
      </c>
      <c r="M23" s="68" t="n">
        <v>0.226626712903767</v>
      </c>
      <c r="N23" s="68" t="n">
        <v>0.200966150532855</v>
      </c>
      <c r="O23" s="69"/>
    </row>
    <row r="24" customFormat="false" ht="15" hidden="false" customHeight="false" outlineLevel="0" collapsed="false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23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9.29"/>
  </cols>
  <sheetData>
    <row r="2" customFormat="false" ht="15" hidden="false" customHeight="false" outlineLevel="0" collapsed="false">
      <c r="B2" s="58" t="s">
        <v>68</v>
      </c>
    </row>
    <row r="3" customFormat="false" ht="15" hidden="false" customHeight="false" outlineLevel="0" collapsed="false">
      <c r="B3" s="70" t="s">
        <v>69</v>
      </c>
    </row>
    <row r="4" customFormat="false" ht="15" hidden="false" customHeight="false" outlineLevel="0" collapsed="false">
      <c r="B4" s="59"/>
    </row>
    <row r="5" customFormat="false" ht="15" hidden="false" customHeight="false" outlineLevel="0" collapsed="false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15"/>
    </row>
    <row r="6" customFormat="false" ht="15" hidden="false" customHeight="false" outlineLevel="0" collapsed="false">
      <c r="B6" s="62" t="s">
        <v>25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8"/>
    </row>
    <row r="7" customFormat="false" ht="15" hidden="false" customHeight="false" outlineLevel="0" collapsed="false">
      <c r="B7" s="15"/>
      <c r="C7" s="15" t="n">
        <v>1</v>
      </c>
      <c r="D7" s="15" t="n">
        <v>2</v>
      </c>
      <c r="E7" s="15" t="n">
        <v>3</v>
      </c>
      <c r="F7" s="15" t="n">
        <v>4</v>
      </c>
      <c r="G7" s="15" t="n">
        <v>5</v>
      </c>
      <c r="H7" s="15" t="n">
        <v>6</v>
      </c>
      <c r="I7" s="15" t="n">
        <v>7</v>
      </c>
      <c r="J7" s="15" t="n">
        <v>8</v>
      </c>
      <c r="K7" s="15" t="n">
        <v>9</v>
      </c>
      <c r="L7" s="15" t="n">
        <v>10</v>
      </c>
      <c r="M7" s="15" t="n">
        <v>11</v>
      </c>
      <c r="N7" s="15" t="n">
        <v>12</v>
      </c>
      <c r="O7" s="15"/>
    </row>
    <row r="8" customFormat="false" ht="15" hidden="false" customHeight="false" outlineLevel="0" collapsed="false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18"/>
    </row>
    <row r="9" customFormat="false" ht="15" hidden="false" customHeight="false" outlineLevel="0" collapsed="false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customFormat="false" ht="15" hidden="false" customHeight="false" outlineLevel="0" collapsed="false">
      <c r="B10" s="64" t="n">
        <v>1</v>
      </c>
      <c r="C10" s="65" t="n">
        <v>1.2622442815371</v>
      </c>
      <c r="D10" s="65" t="n">
        <v>0.0155679762459747</v>
      </c>
      <c r="E10" s="65" t="n">
        <v>0.190439579956553</v>
      </c>
      <c r="F10" s="65" t="n">
        <v>0.0143573625096766</v>
      </c>
      <c r="G10" s="65" t="n">
        <v>0.0432486010139915</v>
      </c>
      <c r="H10" s="65" t="n">
        <v>0.0268558916223127</v>
      </c>
      <c r="I10" s="65" t="n">
        <v>0.0166997471399031</v>
      </c>
      <c r="J10" s="65" t="n">
        <v>0.00520160438787897</v>
      </c>
      <c r="K10" s="65" t="n">
        <v>0.00594396196676736</v>
      </c>
      <c r="L10" s="65" t="n">
        <v>0.0066933680530119</v>
      </c>
      <c r="M10" s="65" t="n">
        <v>0.0131944418804268</v>
      </c>
      <c r="N10" s="65" t="n">
        <v>0.0112291890456748</v>
      </c>
      <c r="O10" s="65"/>
    </row>
    <row r="11" customFormat="false" ht="15" hidden="false" customHeight="false" outlineLevel="0" collapsed="false">
      <c r="B11" s="64" t="n">
        <v>2</v>
      </c>
      <c r="C11" s="65" t="n">
        <v>0.0133848182241992</v>
      </c>
      <c r="D11" s="65" t="n">
        <v>1.09958760370327</v>
      </c>
      <c r="E11" s="65" t="n">
        <v>0.0476081861292816</v>
      </c>
      <c r="F11" s="65" t="n">
        <v>0.008365069471264</v>
      </c>
      <c r="G11" s="65" t="n">
        <v>0.0175444604521716</v>
      </c>
      <c r="H11" s="65" t="n">
        <v>0.00640096680508512</v>
      </c>
      <c r="I11" s="65" t="n">
        <v>0.00511791521729005</v>
      </c>
      <c r="J11" s="65" t="n">
        <v>0.00351677896734443</v>
      </c>
      <c r="K11" s="65" t="n">
        <v>0.00264788334348099</v>
      </c>
      <c r="L11" s="65" t="n">
        <v>0.00341737059715321</v>
      </c>
      <c r="M11" s="65" t="n">
        <v>0.00379220281434603</v>
      </c>
      <c r="N11" s="65" t="n">
        <v>0.00264238900175012</v>
      </c>
      <c r="O11" s="65"/>
    </row>
    <row r="12" customFormat="false" ht="15" hidden="false" customHeight="false" outlineLevel="0" collapsed="false">
      <c r="B12" s="64" t="n">
        <v>3</v>
      </c>
      <c r="C12" s="65" t="n">
        <v>0.309706596765385</v>
      </c>
      <c r="D12" s="65" t="n">
        <v>0.0961491734261843</v>
      </c>
      <c r="E12" s="65" t="n">
        <v>1.22106388549083</v>
      </c>
      <c r="F12" s="65" t="n">
        <v>0.0673092846947985</v>
      </c>
      <c r="G12" s="65" t="n">
        <v>0.269914594686365</v>
      </c>
      <c r="H12" s="65" t="n">
        <v>0.126252628567905</v>
      </c>
      <c r="I12" s="65" t="n">
        <v>0.102519407202216</v>
      </c>
      <c r="J12" s="65" t="n">
        <v>0.0305852103996416</v>
      </c>
      <c r="K12" s="65" t="n">
        <v>0.0367659802078031</v>
      </c>
      <c r="L12" s="65" t="n">
        <v>0.0392652462270126</v>
      </c>
      <c r="M12" s="65" t="n">
        <v>0.0714866815045261</v>
      </c>
      <c r="N12" s="65" t="n">
        <v>0.0400933547669632</v>
      </c>
      <c r="O12" s="65"/>
    </row>
    <row r="13" customFormat="false" ht="15" hidden="false" customHeight="false" outlineLevel="0" collapsed="false">
      <c r="B13" s="64" t="n">
        <v>4</v>
      </c>
      <c r="C13" s="65" t="n">
        <v>0.0312679510057637</v>
      </c>
      <c r="D13" s="65" t="n">
        <v>0.0779798292020116</v>
      </c>
      <c r="E13" s="65" t="n">
        <v>0.0536898494898894</v>
      </c>
      <c r="F13" s="65" t="n">
        <v>1.14959640474894</v>
      </c>
      <c r="G13" s="65" t="n">
        <v>0.0253019206691178</v>
      </c>
      <c r="H13" s="65" t="n">
        <v>0.0300550611241736</v>
      </c>
      <c r="I13" s="65" t="n">
        <v>0.0221537337544849</v>
      </c>
      <c r="J13" s="65" t="n">
        <v>0.0149027209991419</v>
      </c>
      <c r="K13" s="65" t="n">
        <v>0.0136614390262458</v>
      </c>
      <c r="L13" s="65" t="n">
        <v>0.0124641810140187</v>
      </c>
      <c r="M13" s="65" t="n">
        <v>0.0182777165888749</v>
      </c>
      <c r="N13" s="65" t="n">
        <v>0.0443539569151127</v>
      </c>
      <c r="O13" s="65"/>
    </row>
    <row r="14" customFormat="false" ht="15" hidden="false" customHeight="false" outlineLevel="0" collapsed="false">
      <c r="B14" s="64" t="n">
        <v>5</v>
      </c>
      <c r="C14" s="65" t="n">
        <v>0.00193997495370601</v>
      </c>
      <c r="D14" s="65" t="n">
        <v>0.00125461339756517</v>
      </c>
      <c r="E14" s="65" t="n">
        <v>0.00229633057992964</v>
      </c>
      <c r="F14" s="65" t="n">
        <v>0.00156720487812951</v>
      </c>
      <c r="G14" s="65" t="n">
        <v>1.16824894442581</v>
      </c>
      <c r="H14" s="65" t="n">
        <v>0.00860712507321314</v>
      </c>
      <c r="I14" s="65" t="n">
        <v>0.00428237338911751</v>
      </c>
      <c r="J14" s="65" t="n">
        <v>0.0061423112387414</v>
      </c>
      <c r="K14" s="65" t="n">
        <v>0.134772970947628</v>
      </c>
      <c r="L14" s="65" t="n">
        <v>0.0041394106212571</v>
      </c>
      <c r="M14" s="65" t="n">
        <v>0.00413103042211951</v>
      </c>
      <c r="N14" s="65" t="n">
        <v>0.00257259422096402</v>
      </c>
      <c r="O14" s="65"/>
    </row>
    <row r="15" customFormat="false" ht="15" hidden="false" customHeight="false" outlineLevel="0" collapsed="false">
      <c r="B15" s="64" t="n">
        <v>6</v>
      </c>
      <c r="C15" s="65" t="n">
        <v>0.0837364539714522</v>
      </c>
      <c r="D15" s="65" t="n">
        <v>0.0509163266788172</v>
      </c>
      <c r="E15" s="65" t="n">
        <v>0.0848984124434829</v>
      </c>
      <c r="F15" s="65" t="n">
        <v>0.0372384661399884</v>
      </c>
      <c r="G15" s="65" t="n">
        <v>0.106072367776356</v>
      </c>
      <c r="H15" s="65" t="n">
        <v>1.10759058966248</v>
      </c>
      <c r="I15" s="65" t="n">
        <v>0.0828433987298473</v>
      </c>
      <c r="J15" s="65" t="n">
        <v>0.0386128904760853</v>
      </c>
      <c r="K15" s="65" t="n">
        <v>0.0174377297656359</v>
      </c>
      <c r="L15" s="65" t="n">
        <v>0.0467068317778452</v>
      </c>
      <c r="M15" s="65" t="n">
        <v>0.0550033560552096</v>
      </c>
      <c r="N15" s="65" t="n">
        <v>0.0307967654661376</v>
      </c>
      <c r="O15" s="65"/>
    </row>
    <row r="16" customFormat="false" ht="15" hidden="false" customHeight="false" outlineLevel="0" collapsed="false">
      <c r="B16" s="64" t="n">
        <v>7</v>
      </c>
      <c r="C16" s="65" t="n">
        <v>0.108039123418891</v>
      </c>
      <c r="D16" s="65" t="n">
        <v>0.0646567952893143</v>
      </c>
      <c r="E16" s="65" t="n">
        <v>0.107701180591291</v>
      </c>
      <c r="F16" s="65" t="n">
        <v>0.0640823771924344</v>
      </c>
      <c r="G16" s="65" t="n">
        <v>0.0819637259210511</v>
      </c>
      <c r="H16" s="65" t="n">
        <v>0.179718954809921</v>
      </c>
      <c r="I16" s="65" t="n">
        <v>1.23148912425424</v>
      </c>
      <c r="J16" s="65" t="n">
        <v>0.0874593250483886</v>
      </c>
      <c r="K16" s="65" t="n">
        <v>0.0178385449899688</v>
      </c>
      <c r="L16" s="65" t="n">
        <v>0.0685931088375786</v>
      </c>
      <c r="M16" s="65" t="n">
        <v>0.0423000002749435</v>
      </c>
      <c r="N16" s="65" t="n">
        <v>0.0585975024212722</v>
      </c>
      <c r="O16" s="65"/>
    </row>
    <row r="17" customFormat="false" ht="15" hidden="false" customHeight="false" outlineLevel="0" collapsed="false">
      <c r="B17" s="64" t="n">
        <v>8</v>
      </c>
      <c r="C17" s="65" t="n">
        <v>0.0364981866605127</v>
      </c>
      <c r="D17" s="65" t="n">
        <v>0.0182956450713957</v>
      </c>
      <c r="E17" s="65" t="n">
        <v>0.0290239939194078</v>
      </c>
      <c r="F17" s="65" t="n">
        <v>0.0437736763385262</v>
      </c>
      <c r="G17" s="65" t="n">
        <v>0.0398475790151225</v>
      </c>
      <c r="H17" s="65" t="n">
        <v>0.0566764796659526</v>
      </c>
      <c r="I17" s="65" t="n">
        <v>0.0328129572165635</v>
      </c>
      <c r="J17" s="65" t="n">
        <v>1.3899700703643</v>
      </c>
      <c r="K17" s="65" t="n">
        <v>0.0399365461419619</v>
      </c>
      <c r="L17" s="65" t="n">
        <v>0.0441823386810265</v>
      </c>
      <c r="M17" s="65" t="n">
        <v>0.0183218034518771</v>
      </c>
      <c r="N17" s="65" t="n">
        <v>0.0286081682331035</v>
      </c>
      <c r="O17" s="65"/>
    </row>
    <row r="18" customFormat="false" ht="15" hidden="false" customHeight="false" outlineLevel="0" collapsed="false">
      <c r="B18" s="64" t="n">
        <v>9</v>
      </c>
      <c r="C18" s="65" t="n">
        <v>0.0118680820168086</v>
      </c>
      <c r="D18" s="65" t="n">
        <v>0.00737501457108246</v>
      </c>
      <c r="E18" s="65" t="n">
        <v>0.0140296328010314</v>
      </c>
      <c r="F18" s="65" t="n">
        <v>0.00927489381082019</v>
      </c>
      <c r="G18" s="65" t="n">
        <v>0.0134257575639903</v>
      </c>
      <c r="H18" s="65" t="n">
        <v>0.0533572496970678</v>
      </c>
      <c r="I18" s="65" t="n">
        <v>0.0238398736788796</v>
      </c>
      <c r="J18" s="65" t="n">
        <v>0.0361796244051297</v>
      </c>
      <c r="K18" s="65" t="n">
        <v>1.0163310725449</v>
      </c>
      <c r="L18" s="65" t="n">
        <v>0.025109565762656</v>
      </c>
      <c r="M18" s="65" t="n">
        <v>0.0257672779842847</v>
      </c>
      <c r="N18" s="65" t="n">
        <v>0.0150010742629007</v>
      </c>
      <c r="O18" s="65"/>
    </row>
    <row r="19" customFormat="false" ht="15" hidden="false" customHeight="false" outlineLevel="0" collapsed="false">
      <c r="B19" s="64" t="n">
        <v>10</v>
      </c>
      <c r="C19" s="65" t="n">
        <v>0.0835024744519987</v>
      </c>
      <c r="D19" s="65" t="n">
        <v>0.114895417726073</v>
      </c>
      <c r="E19" s="65" t="n">
        <v>0.0863626031292297</v>
      </c>
      <c r="F19" s="65" t="n">
        <v>0.105341709008049</v>
      </c>
      <c r="G19" s="65" t="n">
        <v>0.0996509916642009</v>
      </c>
      <c r="H19" s="65" t="n">
        <v>0.142751842429757</v>
      </c>
      <c r="I19" s="65" t="n">
        <v>0.0999481077784259</v>
      </c>
      <c r="J19" s="65" t="n">
        <v>0.18866866790528</v>
      </c>
      <c r="K19" s="65" t="n">
        <v>0.0386825779941634</v>
      </c>
      <c r="L19" s="65" t="n">
        <v>1.16124324273806</v>
      </c>
      <c r="M19" s="65" t="n">
        <v>0.0693069772289685</v>
      </c>
      <c r="N19" s="65" t="n">
        <v>0.0829481072462703</v>
      </c>
      <c r="O19" s="65"/>
    </row>
    <row r="20" customFormat="false" ht="15" hidden="false" customHeight="false" outlineLevel="0" collapsed="false">
      <c r="B20" s="64" t="n">
        <v>11</v>
      </c>
      <c r="C20" s="65" t="n">
        <v>0.00310822328828178</v>
      </c>
      <c r="D20" s="65" t="n">
        <v>0.00248810020538661</v>
      </c>
      <c r="E20" s="65" t="n">
        <v>0.00298397239542723</v>
      </c>
      <c r="F20" s="65" t="n">
        <v>0.00243126246323477</v>
      </c>
      <c r="G20" s="65" t="n">
        <v>0.00444032664462847</v>
      </c>
      <c r="H20" s="65" t="n">
        <v>0.00509168733344939</v>
      </c>
      <c r="I20" s="65" t="n">
        <v>0.00751279191558778</v>
      </c>
      <c r="J20" s="65" t="n">
        <v>0.00622650901324463</v>
      </c>
      <c r="K20" s="65" t="n">
        <v>0.00121858691041961</v>
      </c>
      <c r="L20" s="65" t="n">
        <v>0.00382755216957294</v>
      </c>
      <c r="M20" s="65" t="n">
        <v>1.0491495626632</v>
      </c>
      <c r="N20" s="65" t="n">
        <v>0.00466791658352744</v>
      </c>
      <c r="O20" s="65"/>
    </row>
    <row r="21" customFormat="false" ht="15" hidden="false" customHeight="false" outlineLevel="0" collapsed="false">
      <c r="B21" s="64" t="n">
        <v>12</v>
      </c>
      <c r="C21" s="65" t="n">
        <v>0.00368115562647737</v>
      </c>
      <c r="D21" s="65" t="n">
        <v>0.00269294169091109</v>
      </c>
      <c r="E21" s="65" t="n">
        <v>0.00330113985142588</v>
      </c>
      <c r="F21" s="65" t="n">
        <v>0.00217162229027502</v>
      </c>
      <c r="G21" s="65" t="n">
        <v>0.00200476281462753</v>
      </c>
      <c r="H21" s="65" t="n">
        <v>0.00339161027204793</v>
      </c>
      <c r="I21" s="65" t="n">
        <v>0.0047662533309002</v>
      </c>
      <c r="J21" s="65" t="n">
        <v>0.00159583394975969</v>
      </c>
      <c r="K21" s="65" t="n">
        <v>0.000556545897967695</v>
      </c>
      <c r="L21" s="65" t="n">
        <v>0.00124892330493974</v>
      </c>
      <c r="M21" s="65" t="n">
        <v>0.00135438371271661</v>
      </c>
      <c r="N21" s="65" t="n">
        <v>1.00411002091914</v>
      </c>
      <c r="O21" s="65"/>
    </row>
    <row r="22" customFormat="false" ht="15" hidden="false" customHeight="false" outlineLevel="0" collapsed="false">
      <c r="B22" s="12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</row>
    <row r="23" customFormat="false" ht="15" hidden="false" customHeight="false" outlineLevel="0" collapsed="false">
      <c r="B23" s="67" t="s">
        <v>36</v>
      </c>
      <c r="C23" s="68" t="n">
        <v>1.87857804780942</v>
      </c>
      <c r="D23" s="68" t="n">
        <v>1.66216009860444</v>
      </c>
      <c r="E23" s="68" t="n">
        <v>1.86487259718765</v>
      </c>
      <c r="F23" s="68" t="n">
        <v>1.4344761048485</v>
      </c>
      <c r="G23" s="68" t="n">
        <v>1.79816804697039</v>
      </c>
      <c r="H23" s="68" t="n">
        <v>1.70128543648528</v>
      </c>
      <c r="I23" s="68" t="n">
        <v>1.57828596062284</v>
      </c>
      <c r="J23" s="68" t="n">
        <v>1.80831924324239</v>
      </c>
      <c r="K23" s="68" t="n">
        <v>1.32288086026452</v>
      </c>
      <c r="L23" s="68" t="n">
        <v>1.40946786473575</v>
      </c>
      <c r="M23" s="68" t="n">
        <v>1.35241340988875</v>
      </c>
      <c r="N23" s="68" t="n">
        <v>1.31178886798084</v>
      </c>
      <c r="O23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49.57"/>
    <col collapsed="false" customWidth="true" hidden="false" outlineLevel="0" max="3" min="3" style="0" width="30.23"/>
    <col collapsed="false" customWidth="true" hidden="false" outlineLevel="0" max="4" min="4" style="0" width="18.82"/>
    <col collapsed="false" customWidth="true" hidden="false" outlineLevel="0" max="5" min="5" style="0" width="25.77"/>
    <col collapsed="false" customWidth="true" hidden="false" outlineLevel="0" max="6" min="6" style="0" width="42.19"/>
    <col collapsed="false" customWidth="true" hidden="false" outlineLevel="0" max="7" min="7" style="0" width="18.82"/>
    <col collapsed="false" customWidth="true" hidden="false" outlineLevel="0" max="8" min="8" style="0" width="32.73"/>
    <col collapsed="false" customWidth="true" hidden="false" outlineLevel="0" max="9" min="9" style="0" width="50.82"/>
    <col collapsed="false" customWidth="true" hidden="false" outlineLevel="0" max="10" min="10" style="0" width="26.62"/>
    <col collapsed="false" customWidth="true" hidden="false" outlineLevel="0" max="11" min="11" style="0" width="34.96"/>
    <col collapsed="false" customWidth="true" hidden="false" outlineLevel="0" max="12" min="12" style="0" width="24.52"/>
    <col collapsed="false" customWidth="true" hidden="false" outlineLevel="0" max="13" min="13" style="0" width="22.02"/>
    <col collapsed="false" customWidth="true" hidden="false" outlineLevel="0" max="14" min="14" style="0" width="24.39"/>
  </cols>
  <sheetData>
    <row r="1" customFormat="false" ht="13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  <c r="C2" s="0" t="n">
        <v>4680.64568757826</v>
      </c>
      <c r="D2" s="0" t="n">
        <v>658.136124735779</v>
      </c>
      <c r="E2" s="0" t="n">
        <v>4383.93381023478</v>
      </c>
      <c r="F2" s="0" t="n">
        <v>1147.61355359138</v>
      </c>
      <c r="G2" s="0" t="n">
        <v>6474.91914873826</v>
      </c>
      <c r="H2" s="0" t="n">
        <v>11567.4533569096</v>
      </c>
      <c r="I2" s="0" t="n">
        <v>4146.28640891076</v>
      </c>
      <c r="J2" s="0" t="n">
        <v>396.666549795927</v>
      </c>
      <c r="K2" s="0" t="n">
        <v>132.397142794628</v>
      </c>
      <c r="L2" s="0" t="n">
        <v>3130.26290271665</v>
      </c>
      <c r="M2" s="0" t="n">
        <v>12877.2281816782</v>
      </c>
      <c r="N2" s="0" t="n">
        <v>8350.84094517973</v>
      </c>
    </row>
    <row r="3" customFormat="false" ht="12.8" hidden="false" customHeight="false" outlineLevel="0" collapsed="false">
      <c r="A3" s="0" t="s">
        <v>86</v>
      </c>
      <c r="B3" s="0" t="s">
        <v>87</v>
      </c>
      <c r="C3" s="0" t="n">
        <v>3688.33579454128</v>
      </c>
      <c r="D3" s="0" t="n">
        <v>62335.3223986455</v>
      </c>
      <c r="E3" s="0" t="n">
        <v>25159.9671755391</v>
      </c>
      <c r="F3" s="0" t="n">
        <v>7051.14433075076</v>
      </c>
      <c r="G3" s="0" t="n">
        <v>22220.1895671551</v>
      </c>
      <c r="H3" s="0" t="n">
        <v>71590.9784310438</v>
      </c>
      <c r="I3" s="0" t="n">
        <v>29650.8479177341</v>
      </c>
      <c r="J3" s="0" t="n">
        <v>2405.23599503295</v>
      </c>
      <c r="K3" s="0" t="n">
        <v>3980.97542862573</v>
      </c>
      <c r="L3" s="0" t="n">
        <v>20650.6276296101</v>
      </c>
      <c r="M3" s="0" t="n">
        <v>60312.6307928707</v>
      </c>
      <c r="N3" s="0" t="n">
        <v>18831.3288143581</v>
      </c>
    </row>
    <row r="4" customFormat="false" ht="12.8" hidden="false" customHeight="false" outlineLevel="0" collapsed="false">
      <c r="A4" s="0" t="s">
        <v>88</v>
      </c>
      <c r="B4" s="0" t="s">
        <v>89</v>
      </c>
      <c r="C4" s="0" t="n">
        <v>7611.01933923628</v>
      </c>
      <c r="D4" s="0" t="n">
        <v>5669.16297204665</v>
      </c>
      <c r="E4" s="0" t="n">
        <v>7198.2748028084</v>
      </c>
      <c r="F4" s="0" t="n">
        <v>773.508417432923</v>
      </c>
      <c r="G4" s="0" t="n">
        <v>10466.9657456935</v>
      </c>
      <c r="H4" s="0" t="n">
        <v>27275.1647949964</v>
      </c>
      <c r="I4" s="0" t="n">
        <v>8099.82335313434</v>
      </c>
      <c r="J4" s="0" t="n">
        <v>958.828849181345</v>
      </c>
      <c r="K4" s="0" t="n">
        <v>671.280282408573</v>
      </c>
      <c r="L4" s="0" t="n">
        <v>5403.19588742708</v>
      </c>
      <c r="M4" s="0" t="n">
        <v>21806.504028585</v>
      </c>
      <c r="N4" s="0" t="n">
        <v>14903.9933683735</v>
      </c>
    </row>
    <row r="5" customFormat="false" ht="12.8" hidden="false" customHeight="false" outlineLevel="0" collapsed="false">
      <c r="A5" s="0" t="s">
        <v>90</v>
      </c>
      <c r="B5" s="0" t="s">
        <v>91</v>
      </c>
      <c r="C5" s="0" t="n">
        <v>54945.8583353743</v>
      </c>
      <c r="D5" s="0" t="n">
        <v>1392.0087063767</v>
      </c>
      <c r="E5" s="0" t="n">
        <v>38803.9624697113</v>
      </c>
      <c r="F5" s="0" t="n">
        <v>3714.03251292778</v>
      </c>
      <c r="G5" s="0" t="n">
        <v>45442.2891712546</v>
      </c>
      <c r="H5" s="0" t="n">
        <v>81881.5184048983</v>
      </c>
      <c r="I5" s="0" t="n">
        <v>21926.19952722</v>
      </c>
      <c r="J5" s="0" t="n">
        <v>4516.45813521032</v>
      </c>
      <c r="K5" s="0" t="n">
        <v>1694.62790673495</v>
      </c>
      <c r="L5" s="0" t="n">
        <v>18917.5412290297</v>
      </c>
      <c r="M5" s="0" t="n">
        <v>104238.182761816</v>
      </c>
      <c r="N5" s="0" t="n">
        <v>30052.6341312501</v>
      </c>
    </row>
    <row r="6" customFormat="false" ht="12.8" hidden="false" customHeight="false" outlineLevel="0" collapsed="false">
      <c r="A6" s="0" t="s">
        <v>92</v>
      </c>
      <c r="B6" s="0" t="s">
        <v>93</v>
      </c>
      <c r="C6" s="0" t="n">
        <v>6061.08756640489</v>
      </c>
      <c r="D6" s="0" t="n">
        <v>27829.4544449113</v>
      </c>
      <c r="E6" s="0" t="n">
        <v>12074.2795692125</v>
      </c>
      <c r="F6" s="0" t="n">
        <v>3759.98376196086</v>
      </c>
      <c r="G6" s="0" t="n">
        <v>9482.57327606976</v>
      </c>
      <c r="H6" s="0" t="n">
        <v>31158.5375382293</v>
      </c>
      <c r="I6" s="0" t="n">
        <v>7970.1387426442</v>
      </c>
      <c r="J6" s="0" t="n">
        <v>1602.28248746007</v>
      </c>
      <c r="K6" s="0" t="n">
        <v>559.857950510617</v>
      </c>
      <c r="L6" s="0" t="n">
        <v>5288.06763887189</v>
      </c>
      <c r="M6" s="0" t="n">
        <v>25170.4868929586</v>
      </c>
      <c r="N6" s="0" t="n">
        <v>11438.0515162772</v>
      </c>
    </row>
    <row r="7" customFormat="false" ht="12.8" hidden="false" customHeight="false" outlineLevel="0" collapsed="false">
      <c r="A7" s="0" t="s">
        <v>94</v>
      </c>
      <c r="B7" s="0" t="s">
        <v>95</v>
      </c>
      <c r="C7" s="0" t="n">
        <v>42479.5339613993</v>
      </c>
      <c r="D7" s="0" t="n">
        <v>12226.4282949565</v>
      </c>
      <c r="E7" s="0" t="n">
        <v>95419.5796696184</v>
      </c>
      <c r="F7" s="0" t="n">
        <v>8517.54636980942</v>
      </c>
      <c r="G7" s="0" t="n">
        <v>59602.3131100713</v>
      </c>
      <c r="H7" s="0" t="n">
        <v>150018.778145786</v>
      </c>
      <c r="I7" s="0" t="n">
        <v>50451.6524266515</v>
      </c>
      <c r="J7" s="0" t="n">
        <v>6804.37295004136</v>
      </c>
      <c r="K7" s="0" t="n">
        <v>4124.02519987993</v>
      </c>
      <c r="L7" s="0" t="n">
        <v>31122.0715925432</v>
      </c>
      <c r="M7" s="0" t="n">
        <v>180092.501833149</v>
      </c>
      <c r="N7" s="0" t="n">
        <v>44372.5684879233</v>
      </c>
    </row>
    <row r="8" customFormat="false" ht="12.8" hidden="false" customHeight="false" outlineLevel="0" collapsed="false">
      <c r="A8" s="0" t="s">
        <v>96</v>
      </c>
      <c r="B8" s="0" t="s">
        <v>97</v>
      </c>
      <c r="C8" s="0" t="n">
        <v>29405.3151369059</v>
      </c>
      <c r="D8" s="0" t="n">
        <v>39397.023294845</v>
      </c>
      <c r="E8" s="0" t="n">
        <v>20684.6397636423</v>
      </c>
      <c r="F8" s="0" t="n">
        <v>4945.05978358705</v>
      </c>
      <c r="G8" s="0" t="n">
        <v>32377.7447619908</v>
      </c>
      <c r="H8" s="0" t="n">
        <v>87439.8887480143</v>
      </c>
      <c r="I8" s="0" t="n">
        <v>19244.3336340866</v>
      </c>
      <c r="J8" s="0" t="n">
        <v>2398.19142697675</v>
      </c>
      <c r="K8" s="0" t="n">
        <v>5165.9852624103</v>
      </c>
      <c r="L8" s="0" t="n">
        <v>16941.8524206265</v>
      </c>
      <c r="M8" s="0" t="n">
        <v>77029.8407430319</v>
      </c>
      <c r="N8" s="0" t="n">
        <v>19203.4697752975</v>
      </c>
    </row>
    <row r="9" customFormat="false" ht="12.8" hidden="false" customHeight="false" outlineLevel="0" collapsed="false">
      <c r="A9" s="0" t="s">
        <v>98</v>
      </c>
      <c r="B9" s="0" t="s">
        <v>99</v>
      </c>
      <c r="C9" s="0" t="n">
        <v>79018.6955178296</v>
      </c>
      <c r="D9" s="0" t="n">
        <v>18724.7971458532</v>
      </c>
      <c r="E9" s="0" t="n">
        <v>46180.5681747053</v>
      </c>
      <c r="F9" s="0" t="n">
        <v>4911.6295459791</v>
      </c>
      <c r="G9" s="0" t="n">
        <v>35758.2043447416</v>
      </c>
      <c r="H9" s="0" t="n">
        <v>95828.5864122822</v>
      </c>
      <c r="I9" s="0" t="n">
        <v>21462.5818253683</v>
      </c>
      <c r="J9" s="0" t="n">
        <v>3637.56644462576</v>
      </c>
      <c r="K9" s="0" t="n">
        <v>2781.23820724002</v>
      </c>
      <c r="L9" s="0" t="n">
        <v>17729.2684848896</v>
      </c>
      <c r="M9" s="0" t="n">
        <v>82137.97202582</v>
      </c>
      <c r="N9" s="0" t="n">
        <v>20738.639813174</v>
      </c>
    </row>
    <row r="10" customFormat="false" ht="12.8" hidden="false" customHeight="false" outlineLevel="0" collapsed="false">
      <c r="A10" s="0" t="s">
        <v>100</v>
      </c>
      <c r="B10" s="0" t="s">
        <v>101</v>
      </c>
      <c r="C10" s="0" t="n">
        <v>40790.2756321117</v>
      </c>
      <c r="D10" s="0" t="n">
        <v>290.042361589003</v>
      </c>
      <c r="E10" s="0" t="n">
        <v>52446.3893938729</v>
      </c>
      <c r="F10" s="0" t="n">
        <v>4474.65876860102</v>
      </c>
      <c r="G10" s="0" t="n">
        <v>32779.3808299675</v>
      </c>
      <c r="H10" s="0" t="n">
        <v>71032.3313638082</v>
      </c>
      <c r="I10" s="0" t="n">
        <v>27891.5924754988</v>
      </c>
      <c r="J10" s="0" t="n">
        <v>2093.08162809279</v>
      </c>
      <c r="K10" s="0" t="n">
        <v>2947.90580565252</v>
      </c>
      <c r="L10" s="0" t="n">
        <v>19013.8532716417</v>
      </c>
      <c r="M10" s="0" t="n">
        <v>66635.4152117887</v>
      </c>
      <c r="N10" s="0" t="n">
        <v>22069.6748489511</v>
      </c>
    </row>
    <row r="11" customFormat="false" ht="12.8" hidden="false" customHeight="false" outlineLevel="0" collapsed="false">
      <c r="A11" s="0" t="s">
        <v>102</v>
      </c>
      <c r="B11" s="0" t="s">
        <v>103</v>
      </c>
      <c r="C11" s="0" t="n">
        <v>22353.2870097383</v>
      </c>
      <c r="D11" s="0" t="n">
        <v>424.723117203406</v>
      </c>
      <c r="E11" s="0" t="n">
        <v>19995.1686742232</v>
      </c>
      <c r="F11" s="0" t="n">
        <v>1783.96528944281</v>
      </c>
      <c r="G11" s="0" t="n">
        <v>16368.9816072027</v>
      </c>
      <c r="H11" s="0" t="n">
        <v>35724.8975773523</v>
      </c>
      <c r="I11" s="0" t="n">
        <v>10054.340122786</v>
      </c>
      <c r="J11" s="0" t="n">
        <v>1827.19945130737</v>
      </c>
      <c r="K11" s="0" t="n">
        <v>1177.16033874283</v>
      </c>
      <c r="L11" s="0" t="n">
        <v>10092.9136148146</v>
      </c>
      <c r="M11" s="0" t="n">
        <v>43996.1005708296</v>
      </c>
      <c r="N11" s="0" t="n">
        <v>12493.4061843146</v>
      </c>
    </row>
    <row r="12" customFormat="false" ht="12.8" hidden="false" customHeight="false" outlineLevel="0" collapsed="false">
      <c r="A12" s="0" t="s">
        <v>104</v>
      </c>
      <c r="B12" s="0" t="s">
        <v>105</v>
      </c>
      <c r="C12" s="0" t="n">
        <v>6314.20017766642</v>
      </c>
      <c r="D12" s="0" t="n">
        <v>2211.58868503915</v>
      </c>
      <c r="E12" s="0" t="n">
        <v>8093.78284098621</v>
      </c>
      <c r="F12" s="0" t="n">
        <v>786.770554318478</v>
      </c>
      <c r="G12" s="0" t="n">
        <v>9332.84776665851</v>
      </c>
      <c r="H12" s="0" t="n">
        <v>20502.0295938538</v>
      </c>
      <c r="I12" s="0" t="n">
        <v>8030.36908373412</v>
      </c>
      <c r="J12" s="0" t="n">
        <v>1361.48317060591</v>
      </c>
      <c r="K12" s="0" t="n">
        <v>525.144189836971</v>
      </c>
      <c r="L12" s="0" t="n">
        <v>4074.55856671894</v>
      </c>
      <c r="M12" s="0" t="n">
        <v>20094.7384493725</v>
      </c>
      <c r="N12" s="0" t="n">
        <v>11636.3932318286</v>
      </c>
    </row>
    <row r="13" customFormat="false" ht="12.8" hidden="false" customHeight="false" outlineLevel="0" collapsed="false">
      <c r="A13" s="0" t="s">
        <v>106</v>
      </c>
      <c r="B13" s="0" t="s">
        <v>107</v>
      </c>
      <c r="C13" s="0" t="n">
        <v>96132.735669922</v>
      </c>
      <c r="D13" s="0" t="n">
        <v>5086.98328668961</v>
      </c>
      <c r="E13" s="0" t="n">
        <v>50710.6447225137</v>
      </c>
      <c r="F13" s="0" t="n">
        <v>6094.63635226116</v>
      </c>
      <c r="G13" s="0" t="n">
        <v>41191.4771719958</v>
      </c>
      <c r="H13" s="0" t="n">
        <v>102413.545801523</v>
      </c>
      <c r="I13" s="0" t="n">
        <v>25303.850542637</v>
      </c>
      <c r="J13" s="0" t="n">
        <v>4583.68376705421</v>
      </c>
      <c r="K13" s="0" t="n">
        <v>1481.07983728277</v>
      </c>
      <c r="L13" s="0" t="n">
        <v>22498.8966961308</v>
      </c>
      <c r="M13" s="0" t="n">
        <v>110419.853720969</v>
      </c>
      <c r="N13" s="0" t="n">
        <v>23993.6773747884</v>
      </c>
    </row>
    <row r="14" customFormat="false" ht="12.8" hidden="false" customHeight="false" outlineLevel="0" collapsed="false">
      <c r="A14" s="0" t="s">
        <v>108</v>
      </c>
      <c r="B14" s="0" t="s">
        <v>109</v>
      </c>
      <c r="C14" s="0" t="n">
        <v>36099.8514449951</v>
      </c>
      <c r="D14" s="0" t="n">
        <v>1966.34810665869</v>
      </c>
      <c r="E14" s="0" t="n">
        <v>21296.7848195292</v>
      </c>
      <c r="F14" s="0" t="n">
        <v>2602.73146221704</v>
      </c>
      <c r="G14" s="0" t="n">
        <v>18410.6142544298</v>
      </c>
      <c r="H14" s="0" t="n">
        <v>45425.3570350177</v>
      </c>
      <c r="I14" s="0" t="n">
        <v>15513.8249476708</v>
      </c>
      <c r="J14" s="0" t="n">
        <v>1396.1869277929</v>
      </c>
      <c r="K14" s="0" t="n">
        <v>484.8152477625</v>
      </c>
      <c r="L14" s="0" t="n">
        <v>5593.63577641246</v>
      </c>
      <c r="M14" s="0" t="n">
        <v>50671.5720149665</v>
      </c>
      <c r="N14" s="0" t="n">
        <v>12465.4121738521</v>
      </c>
    </row>
    <row r="15" customFormat="false" ht="12.8" hidden="false" customHeight="false" outlineLevel="0" collapsed="false">
      <c r="A15" s="0" t="s">
        <v>110</v>
      </c>
      <c r="B15" s="0" t="s">
        <v>111</v>
      </c>
      <c r="C15" s="0" t="n">
        <v>62240.4308187786</v>
      </c>
      <c r="D15" s="0" t="n">
        <v>35033.1959616126</v>
      </c>
      <c r="E15" s="0" t="n">
        <v>396397.992774529</v>
      </c>
      <c r="F15" s="0" t="n">
        <v>39263.6552212009</v>
      </c>
      <c r="G15" s="0" t="n">
        <v>331951.970754184</v>
      </c>
      <c r="H15" s="0" t="n">
        <v>978534.216102059</v>
      </c>
      <c r="I15" s="0" t="n">
        <v>410441.429265905</v>
      </c>
      <c r="J15" s="0" t="n">
        <v>127878.63680393</v>
      </c>
      <c r="K15" s="0" t="n">
        <v>64612.9318433407</v>
      </c>
      <c r="L15" s="0" t="n">
        <v>371110.873293635</v>
      </c>
      <c r="M15" s="0" t="n">
        <v>978549.82807721</v>
      </c>
      <c r="N15" s="0" t="n">
        <v>174748.50877832</v>
      </c>
    </row>
    <row r="16" customFormat="false" ht="12.8" hidden="false" customHeight="false" outlineLevel="0" collapsed="false">
      <c r="A16" s="0" t="s">
        <v>112</v>
      </c>
      <c r="B16" s="0" t="s">
        <v>113</v>
      </c>
      <c r="C16" s="0" t="n">
        <v>4421.05182091059</v>
      </c>
      <c r="D16" s="0" t="n">
        <v>20013.4229113328</v>
      </c>
      <c r="E16" s="0" t="n">
        <v>10406.7687783946</v>
      </c>
      <c r="F16" s="0" t="n">
        <v>1012.51888612463</v>
      </c>
      <c r="G16" s="0" t="n">
        <v>14628.0150908041</v>
      </c>
      <c r="H16" s="0" t="n">
        <v>58182.4910150426</v>
      </c>
      <c r="I16" s="0" t="n">
        <v>15774.3997358442</v>
      </c>
      <c r="J16" s="0" t="n">
        <v>2334.60289123705</v>
      </c>
      <c r="K16" s="0" t="n">
        <v>2857.45493739943</v>
      </c>
      <c r="L16" s="0" t="n">
        <v>8866.7137648016</v>
      </c>
      <c r="M16" s="0" t="n">
        <v>33315.3461793216</v>
      </c>
      <c r="N16" s="0" t="n">
        <v>13474.2123617189</v>
      </c>
    </row>
    <row r="17" customFormat="false" ht="12.8" hidden="false" customHeight="false" outlineLevel="0" collapsed="false">
      <c r="A17" s="0" t="s">
        <v>114</v>
      </c>
      <c r="B17" s="0" t="s">
        <v>115</v>
      </c>
      <c r="C17" s="0" t="n">
        <v>47171.9313466429</v>
      </c>
      <c r="D17" s="0" t="n">
        <v>37446.6565207973</v>
      </c>
      <c r="E17" s="0" t="n">
        <v>67366.2210206364</v>
      </c>
      <c r="F17" s="0" t="n">
        <v>11669.9004645185</v>
      </c>
      <c r="G17" s="0" t="n">
        <v>83665.4663722776</v>
      </c>
      <c r="H17" s="0" t="n">
        <v>209042.204899182</v>
      </c>
      <c r="I17" s="0" t="n">
        <v>78368.5998767</v>
      </c>
      <c r="J17" s="0" t="n">
        <v>11405.6796821552</v>
      </c>
      <c r="K17" s="0" t="n">
        <v>13126.4623001728</v>
      </c>
      <c r="L17" s="0" t="n">
        <v>46881.1704199474</v>
      </c>
      <c r="M17" s="0" t="n">
        <v>214758.690986997</v>
      </c>
      <c r="N17" s="0" t="n">
        <v>57227.4517501682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2016-12-21T19:41:14Z</dcterms:created>
  <dc:creator>Gabriel Peraita B.</dc:creator>
  <dc:description/>
  <dc:language>en-US</dc:language>
  <cp:lastModifiedBy>Renato Vargas</cp:lastModifiedBy>
  <dcterms:modified xsi:type="dcterms:W3CDTF">2025-08-17T10:00:15Z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ActionId">
    <vt:lpwstr>f654ed19-24f6-48ea-a2ca-6ec66cef7bbf</vt:lpwstr>
  </property>
  <property fmtid="{D5CDD505-2E9C-101B-9397-08002B2CF9AE}" pid="3" name="MSIP_Label_6f509eeb-56d7-4078-8c25-542621925144_ContentBits">
    <vt:lpwstr>0</vt:lpwstr>
  </property>
  <property fmtid="{D5CDD505-2E9C-101B-9397-08002B2CF9AE}" pid="4" name="MSIP_Label_6f509eeb-56d7-4078-8c25-542621925144_Enabled">
    <vt:lpwstr>true</vt:lpwstr>
  </property>
  <property fmtid="{D5CDD505-2E9C-101B-9397-08002B2CF9AE}" pid="5" name="MSIP_Label_6f509eeb-56d7-4078-8c25-542621925144_Method">
    <vt:lpwstr>Standard</vt:lpwstr>
  </property>
  <property fmtid="{D5CDD505-2E9C-101B-9397-08002B2CF9AE}" pid="6" name="MSIP_Label_6f509eeb-56d7-4078-8c25-542621925144_Name">
    <vt:lpwstr>Uso Interno</vt:lpwstr>
  </property>
  <property fmtid="{D5CDD505-2E9C-101B-9397-08002B2CF9AE}" pid="7" name="MSIP_Label_6f509eeb-56d7-4078-8c25-542621925144_SetDate">
    <vt:lpwstr>2021-03-26T15:06:45Z</vt:lpwstr>
  </property>
  <property fmtid="{D5CDD505-2E9C-101B-9397-08002B2CF9AE}" pid="8" name="MSIP_Label_6f509eeb-56d7-4078-8c25-542621925144_SiteId">
    <vt:lpwstr>d1bf4087-52c2-42b9-913e-a262f9f83199</vt:lpwstr>
  </property>
</Properties>
</file>