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d7158deefffa32/_WORK/2025-04-ERGO/Data/CHL/MIP/"/>
    </mc:Choice>
  </mc:AlternateContent>
  <xr:revisionPtr revIDLastSave="0" documentId="8_{7E1A070A-9D43-4599-B637-E9ED2FD8754E}" xr6:coauthVersionLast="47" xr6:coauthVersionMax="47" xr10:uidLastSave="{00000000-0000-0000-0000-000000000000}"/>
  <bookViews>
    <workbookView xWindow="-120" yWindow="-120" windowWidth="29040" windowHeight="13950" firstSheet="2" activeTab="2" xr2:uid="{00000000-000D-0000-FFFF-FFFF00000000}"/>
  </bookViews>
  <sheets>
    <sheet name="Índice" sheetId="7" r:id="rId1"/>
    <sheet name="Glosa" sheetId="5" r:id="rId2"/>
    <sheet name="1" sheetId="14" r:id="rId3"/>
    <sheet name="2" sheetId="15" r:id="rId4"/>
    <sheet name="3" sheetId="16" r:id="rId5"/>
  </sheets>
  <definedNames>
    <definedName name="_71_Temp" localSheetId="2">#REF!</definedName>
    <definedName name="_71_Temp" localSheetId="3">#REF!</definedName>
    <definedName name="_71_Temp" localSheetId="4">#REF!</definedName>
    <definedName name="_71_Temp" localSheetId="1">#REF!</definedName>
    <definedName name="_71_Temp">#REF!</definedName>
    <definedName name="_72_Temp" localSheetId="2">#REF!</definedName>
    <definedName name="_72_Temp" localSheetId="3">#REF!</definedName>
    <definedName name="_72_Temp" localSheetId="4">#REF!</definedName>
    <definedName name="_72_Temp" localSheetId="1">#REF!</definedName>
    <definedName name="_72_Temp">#REF!</definedName>
    <definedName name="Area_a_imprimir" localSheetId="2">#REF!</definedName>
    <definedName name="Area_a_imprimir" localSheetId="3">#REF!</definedName>
    <definedName name="Area_a_imprimir" localSheetId="4">#REF!</definedName>
    <definedName name="Area_a_imprimir" localSheetId="1">#REF!</definedName>
    <definedName name="Area_a_imprimir">#REF!</definedName>
    <definedName name="Area_de_impresión" localSheetId="2">#REF!</definedName>
    <definedName name="Area_de_impresión" localSheetId="3">#REF!</definedName>
    <definedName name="Area_de_impresión" localSheetId="4">#REF!</definedName>
    <definedName name="Area_de_impresión" localSheetId="1">#REF!</definedName>
    <definedName name="Area_de_impresión">#REF!</definedName>
    <definedName name="comg" localSheetId="2">#REF!</definedName>
    <definedName name="comg" localSheetId="3">#REF!</definedName>
    <definedName name="comg" localSheetId="4">#REF!</definedName>
    <definedName name="comg" localSheetId="1">#REF!</definedName>
    <definedName name="comg">#REF!</definedName>
    <definedName name="COMPDIAG">'1'!$D$166:$O$177</definedName>
    <definedName name="d" localSheetId="2">#REF!</definedName>
    <definedName name="d" localSheetId="3">#REF!</definedName>
    <definedName name="d" localSheetId="4">#REF!</definedName>
    <definedName name="d" localSheetId="1">#REF!</definedName>
    <definedName name="d">#REF!</definedName>
    <definedName name="EMPDIAG">'1'!$D$220:$O$231</definedName>
    <definedName name="ff" localSheetId="2">#REF!</definedName>
    <definedName name="ff" localSheetId="3">#REF!</definedName>
    <definedName name="ff" localSheetId="4">#REF!</definedName>
    <definedName name="ff" localSheetId="1">#REF!</definedName>
    <definedName name="ff">#REF!</definedName>
    <definedName name="GOSDIAG">'1'!$D$184:$O$195</definedName>
    <definedName name="LCHL">'1'!$D$130:$O$141</definedName>
    <definedName name="P1D" localSheetId="2">#REF!</definedName>
    <definedName name="P1D" localSheetId="3">#REF!</definedName>
    <definedName name="P1D" localSheetId="4">#REF!</definedName>
    <definedName name="P1D" localSheetId="1">#REF!</definedName>
    <definedName name="P1D">#REF!</definedName>
    <definedName name="P1G" localSheetId="2">#REF!</definedName>
    <definedName name="P1G" localSheetId="3">#REF!</definedName>
    <definedName name="P1G" localSheetId="4">#REF!</definedName>
    <definedName name="P1G" localSheetId="1">#REF!</definedName>
    <definedName name="P1G">#REF!</definedName>
    <definedName name="Pág.1" localSheetId="2">#REF!</definedName>
    <definedName name="Pág.1" localSheetId="3">#REF!</definedName>
    <definedName name="Pág.1" localSheetId="4">#REF!</definedName>
    <definedName name="Pág.1" localSheetId="1">#REF!</definedName>
    <definedName name="Pág.1">#REF!</definedName>
    <definedName name="Pág.2" localSheetId="2">#REF!</definedName>
    <definedName name="Pág.2" localSheetId="3">#REF!</definedName>
    <definedName name="Pág.2" localSheetId="4">#REF!</definedName>
    <definedName name="Pág.2" localSheetId="1">#REF!</definedName>
    <definedName name="Pág.2">#REF!</definedName>
    <definedName name="Pág.3" localSheetId="2">#REF!</definedName>
    <definedName name="Pág.3" localSheetId="3">#REF!</definedName>
    <definedName name="Pág.3" localSheetId="4">#REF!</definedName>
    <definedName name="Pág.3" localSheetId="1">#REF!</definedName>
    <definedName name="Pág.3">#REF!</definedName>
    <definedName name="Pág.4" localSheetId="2">#REF!</definedName>
    <definedName name="Pág.4" localSheetId="3">#REF!</definedName>
    <definedName name="Pág.4" localSheetId="4">#REF!</definedName>
    <definedName name="Pág.4" localSheetId="1">#REF!</definedName>
    <definedName name="Pág.4">#REF!</definedName>
    <definedName name="Pág.5" localSheetId="2">#REF!</definedName>
    <definedName name="Pág.5" localSheetId="3">#REF!</definedName>
    <definedName name="Pág.5" localSheetId="4">#REF!</definedName>
    <definedName name="Pág.5" localSheetId="1">#REF!</definedName>
    <definedName name="Pág.5">#REF!</definedName>
    <definedName name="Pág.6" localSheetId="2">#REF!</definedName>
    <definedName name="Pág.6" localSheetId="3">#REF!</definedName>
    <definedName name="Pág.6" localSheetId="4">#REF!</definedName>
    <definedName name="Pág.6" localSheetId="1">#REF!</definedName>
    <definedName name="Pág.6">#REF!</definedName>
    <definedName name="_xlnm.Print_Area" localSheetId="1">Glosa!$B$3:$C$190</definedName>
    <definedName name="Publicación" localSheetId="2">#REF!</definedName>
    <definedName name="Publicación" localSheetId="3">#REF!</definedName>
    <definedName name="Publicación" localSheetId="4">#REF!</definedName>
    <definedName name="Publicación" localSheetId="1">#REF!</definedName>
    <definedName name="Publicación">#REF!</definedName>
    <definedName name="SAM" localSheetId="2">#REF!</definedName>
    <definedName name="SAM" localSheetId="3">#REF!</definedName>
    <definedName name="SAM" localSheetId="4">#REF!</definedName>
    <definedName name="SAM">#REF!</definedName>
    <definedName name="SAM_4x4" localSheetId="2">#REF!</definedName>
    <definedName name="SAM_4x4" localSheetId="3">#REF!</definedName>
    <definedName name="SAM_4x4" localSheetId="4">#REF!</definedName>
    <definedName name="SAM_4x4" localSheetId="1">#REF!</definedName>
    <definedName name="SAM_4x4">#REF!</definedName>
    <definedName name="SAMR" localSheetId="2">#REF!</definedName>
    <definedName name="SAMR" localSheetId="3">#REF!</definedName>
    <definedName name="SAMR" localSheetId="4">#REF!</definedName>
    <definedName name="SAMR" localSheetId="1">#REF!</definedName>
    <definedName name="SAMR">#REF!</definedName>
    <definedName name="TAXDIAG">'1'!$D$202:$O$213</definedName>
    <definedName name="VADIAG">'1'!$D$148:$O$159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3" i="14" l="1"/>
  <c r="V67" i="14"/>
  <c r="S67" i="14"/>
  <c r="P62" i="14"/>
  <c r="P63" i="14"/>
  <c r="P64" i="14"/>
  <c r="P65" i="14"/>
  <c r="P66" i="14"/>
  <c r="P67" i="14"/>
  <c r="O67" i="14"/>
  <c r="N67" i="14"/>
  <c r="M67" i="14"/>
  <c r="L67" i="14"/>
  <c r="K67" i="14"/>
  <c r="J67" i="14"/>
  <c r="I67" i="14"/>
  <c r="H67" i="14"/>
  <c r="G67" i="14"/>
  <c r="F67" i="14"/>
  <c r="E67" i="14"/>
  <c r="D67" i="14"/>
  <c r="O66" i="14"/>
  <c r="N66" i="14"/>
  <c r="M66" i="14"/>
  <c r="L66" i="14"/>
  <c r="K66" i="14"/>
  <c r="J66" i="14"/>
  <c r="I66" i="14"/>
  <c r="H66" i="14"/>
  <c r="G66" i="14"/>
  <c r="F66" i="14"/>
  <c r="E66" i="14"/>
  <c r="D66" i="14"/>
  <c r="O65" i="14"/>
  <c r="N65" i="14"/>
  <c r="M65" i="14"/>
  <c r="L65" i="14"/>
  <c r="K65" i="14"/>
  <c r="J65" i="14"/>
  <c r="I65" i="14"/>
  <c r="H65" i="14"/>
  <c r="G65" i="14"/>
  <c r="F65" i="14"/>
  <c r="E65" i="14"/>
  <c r="D65" i="14"/>
  <c r="O64" i="14"/>
  <c r="N64" i="14"/>
  <c r="M64" i="14"/>
  <c r="L64" i="14"/>
  <c r="K64" i="14"/>
  <c r="J64" i="14"/>
  <c r="I64" i="14"/>
  <c r="H64" i="14"/>
  <c r="G64" i="14"/>
  <c r="F64" i="14"/>
  <c r="E64" i="14"/>
  <c r="D64" i="14"/>
  <c r="O63" i="14"/>
  <c r="N63" i="14"/>
  <c r="M63" i="14"/>
  <c r="L63" i="14"/>
  <c r="K63" i="14"/>
  <c r="J63" i="14"/>
  <c r="I63" i="14"/>
  <c r="H63" i="14"/>
  <c r="G63" i="14"/>
  <c r="F63" i="14"/>
  <c r="E63" i="14"/>
  <c r="D63" i="14"/>
  <c r="D62" i="14" a="1"/>
  <c r="D62" i="14" s="1"/>
  <c r="F62" i="14"/>
  <c r="G62" i="14"/>
  <c r="J62" i="14"/>
  <c r="K62" i="14"/>
  <c r="N62" i="14"/>
  <c r="O62" i="14"/>
  <c r="Z12" i="14" a="1"/>
  <c r="Z12" i="14" s="1"/>
  <c r="Z14" i="14"/>
  <c r="Z15" i="14"/>
  <c r="Z18" i="14"/>
  <c r="Z19" i="14"/>
  <c r="Z22" i="14"/>
  <c r="Z23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O58" i="14"/>
  <c r="N58" i="14"/>
  <c r="M58" i="14"/>
  <c r="L58" i="14"/>
  <c r="K58" i="14"/>
  <c r="J58" i="14"/>
  <c r="I58" i="14"/>
  <c r="H58" i="14"/>
  <c r="G58" i="14"/>
  <c r="F58" i="14"/>
  <c r="E58" i="14"/>
  <c r="D58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O55" i="14"/>
  <c r="N55" i="14"/>
  <c r="M55" i="14"/>
  <c r="L55" i="14"/>
  <c r="K55" i="14"/>
  <c r="J55" i="14"/>
  <c r="I55" i="14"/>
  <c r="H55" i="14"/>
  <c r="G55" i="14"/>
  <c r="F55" i="14"/>
  <c r="E55" i="14"/>
  <c r="D55" i="14"/>
  <c r="O52" i="14"/>
  <c r="N52" i="14"/>
  <c r="M52" i="14"/>
  <c r="L52" i="14"/>
  <c r="K52" i="14"/>
  <c r="J52" i="14"/>
  <c r="I52" i="14"/>
  <c r="H52" i="14"/>
  <c r="G52" i="14"/>
  <c r="F52" i="14"/>
  <c r="E52" i="14"/>
  <c r="O51" i="14"/>
  <c r="N51" i="14"/>
  <c r="M51" i="14"/>
  <c r="L51" i="14"/>
  <c r="K51" i="14"/>
  <c r="J51" i="14"/>
  <c r="I51" i="14"/>
  <c r="H51" i="14"/>
  <c r="G51" i="14"/>
  <c r="F51" i="14"/>
  <c r="E51" i="14"/>
  <c r="O50" i="14"/>
  <c r="N50" i="14"/>
  <c r="M50" i="14"/>
  <c r="L50" i="14"/>
  <c r="K50" i="14"/>
  <c r="J50" i="14"/>
  <c r="I50" i="14"/>
  <c r="H50" i="14"/>
  <c r="G50" i="14"/>
  <c r="F50" i="14"/>
  <c r="E50" i="14"/>
  <c r="O49" i="14"/>
  <c r="N49" i="14"/>
  <c r="M49" i="14"/>
  <c r="L49" i="14"/>
  <c r="K49" i="14"/>
  <c r="J49" i="14"/>
  <c r="I49" i="14"/>
  <c r="H49" i="14"/>
  <c r="G49" i="14"/>
  <c r="F49" i="14"/>
  <c r="E49" i="14"/>
  <c r="D52" i="14"/>
  <c r="D51" i="14"/>
  <c r="D50" i="14"/>
  <c r="D49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D326" i="14"/>
  <c r="E326" i="14"/>
  <c r="F326" i="14"/>
  <c r="G326" i="14"/>
  <c r="H326" i="14"/>
  <c r="I326" i="14"/>
  <c r="J326" i="14"/>
  <c r="K326" i="14"/>
  <c r="L326" i="14"/>
  <c r="M326" i="14"/>
  <c r="N326" i="14"/>
  <c r="O326" i="14"/>
  <c r="D314" i="14" a="1"/>
  <c r="D314" i="14" s="1"/>
  <c r="F314" i="14"/>
  <c r="G314" i="14"/>
  <c r="J314" i="14"/>
  <c r="K314" i="14"/>
  <c r="N314" i="14"/>
  <c r="O314" i="14"/>
  <c r="F315" i="14"/>
  <c r="G315" i="14"/>
  <c r="J315" i="14"/>
  <c r="K315" i="14"/>
  <c r="N315" i="14"/>
  <c r="O315" i="14"/>
  <c r="F316" i="14"/>
  <c r="G316" i="14"/>
  <c r="J316" i="14"/>
  <c r="K316" i="14"/>
  <c r="N316" i="14"/>
  <c r="O316" i="14"/>
  <c r="F317" i="14"/>
  <c r="G317" i="14"/>
  <c r="J317" i="14"/>
  <c r="K317" i="14"/>
  <c r="N317" i="14"/>
  <c r="O317" i="14"/>
  <c r="F318" i="14"/>
  <c r="G318" i="14"/>
  <c r="J318" i="14"/>
  <c r="K318" i="14"/>
  <c r="N318" i="14"/>
  <c r="O318" i="14"/>
  <c r="F319" i="14"/>
  <c r="G319" i="14"/>
  <c r="J319" i="14"/>
  <c r="K319" i="14"/>
  <c r="N319" i="14"/>
  <c r="O319" i="14"/>
  <c r="F320" i="14"/>
  <c r="G320" i="14"/>
  <c r="J320" i="14"/>
  <c r="K320" i="14"/>
  <c r="N320" i="14"/>
  <c r="O320" i="14"/>
  <c r="F321" i="14"/>
  <c r="G321" i="14"/>
  <c r="J321" i="14"/>
  <c r="K321" i="14"/>
  <c r="N321" i="14"/>
  <c r="O321" i="14"/>
  <c r="F322" i="14"/>
  <c r="G322" i="14"/>
  <c r="J322" i="14"/>
  <c r="K322" i="14"/>
  <c r="N322" i="14"/>
  <c r="O322" i="14"/>
  <c r="F323" i="14"/>
  <c r="G323" i="14"/>
  <c r="J323" i="14"/>
  <c r="K323" i="14"/>
  <c r="N323" i="14"/>
  <c r="O323" i="14"/>
  <c r="F324" i="14"/>
  <c r="G324" i="14"/>
  <c r="J324" i="14"/>
  <c r="K324" i="14"/>
  <c r="N324" i="14"/>
  <c r="O324" i="14"/>
  <c r="F325" i="14"/>
  <c r="G325" i="14"/>
  <c r="J325" i="14"/>
  <c r="K325" i="14"/>
  <c r="N325" i="14"/>
  <c r="O325" i="14"/>
  <c r="D307" i="14"/>
  <c r="E307" i="14"/>
  <c r="F307" i="14"/>
  <c r="G307" i="14"/>
  <c r="H307" i="14"/>
  <c r="I307" i="14"/>
  <c r="J307" i="14"/>
  <c r="K307" i="14"/>
  <c r="L307" i="14"/>
  <c r="M307" i="14"/>
  <c r="N307" i="14"/>
  <c r="O307" i="14"/>
  <c r="D295" i="14" a="1"/>
  <c r="D295" i="14" s="1"/>
  <c r="F295" i="14"/>
  <c r="G295" i="14"/>
  <c r="J295" i="14"/>
  <c r="K295" i="14"/>
  <c r="N295" i="14"/>
  <c r="O295" i="14"/>
  <c r="F296" i="14"/>
  <c r="G296" i="14"/>
  <c r="J296" i="14"/>
  <c r="K296" i="14"/>
  <c r="N296" i="14"/>
  <c r="O296" i="14"/>
  <c r="F297" i="14"/>
  <c r="G297" i="14"/>
  <c r="J297" i="14"/>
  <c r="K297" i="14"/>
  <c r="N297" i="14"/>
  <c r="O297" i="14"/>
  <c r="F298" i="14"/>
  <c r="G298" i="14"/>
  <c r="J298" i="14"/>
  <c r="K298" i="14"/>
  <c r="N298" i="14"/>
  <c r="O298" i="14"/>
  <c r="F299" i="14"/>
  <c r="G299" i="14"/>
  <c r="J299" i="14"/>
  <c r="K299" i="14"/>
  <c r="N299" i="14"/>
  <c r="O299" i="14"/>
  <c r="F300" i="14"/>
  <c r="G300" i="14"/>
  <c r="J300" i="14"/>
  <c r="K300" i="14"/>
  <c r="N300" i="14"/>
  <c r="O300" i="14"/>
  <c r="F301" i="14"/>
  <c r="G301" i="14"/>
  <c r="J301" i="14"/>
  <c r="K301" i="14"/>
  <c r="N301" i="14"/>
  <c r="O301" i="14"/>
  <c r="F302" i="14"/>
  <c r="G302" i="14"/>
  <c r="J302" i="14"/>
  <c r="K302" i="14"/>
  <c r="N302" i="14"/>
  <c r="O302" i="14"/>
  <c r="F303" i="14"/>
  <c r="G303" i="14"/>
  <c r="J303" i="14"/>
  <c r="K303" i="14"/>
  <c r="N303" i="14"/>
  <c r="O303" i="14"/>
  <c r="F304" i="14"/>
  <c r="G304" i="14"/>
  <c r="J304" i="14"/>
  <c r="K304" i="14"/>
  <c r="N304" i="14"/>
  <c r="O304" i="14"/>
  <c r="F305" i="14"/>
  <c r="G305" i="14"/>
  <c r="J305" i="14"/>
  <c r="K305" i="14"/>
  <c r="N305" i="14"/>
  <c r="O305" i="14"/>
  <c r="F306" i="14"/>
  <c r="G306" i="14"/>
  <c r="J306" i="14"/>
  <c r="K306" i="14"/>
  <c r="N306" i="14"/>
  <c r="O306" i="14"/>
  <c r="D288" i="14"/>
  <c r="E288" i="14"/>
  <c r="F288" i="14"/>
  <c r="G288" i="14"/>
  <c r="H288" i="14"/>
  <c r="I288" i="14"/>
  <c r="J288" i="14"/>
  <c r="K288" i="14"/>
  <c r="L288" i="14"/>
  <c r="M288" i="14"/>
  <c r="N288" i="14"/>
  <c r="O288" i="14"/>
  <c r="D276" i="14" a="1"/>
  <c r="D276" i="14" s="1"/>
  <c r="G276" i="14"/>
  <c r="K276" i="14"/>
  <c r="O276" i="14"/>
  <c r="G277" i="14"/>
  <c r="K277" i="14"/>
  <c r="O277" i="14"/>
  <c r="G278" i="14"/>
  <c r="K278" i="14"/>
  <c r="O278" i="14"/>
  <c r="G279" i="14"/>
  <c r="K279" i="14"/>
  <c r="O279" i="14"/>
  <c r="G280" i="14"/>
  <c r="K280" i="14"/>
  <c r="O280" i="14"/>
  <c r="G281" i="14"/>
  <c r="K281" i="14"/>
  <c r="O281" i="14"/>
  <c r="G282" i="14"/>
  <c r="K282" i="14"/>
  <c r="O282" i="14"/>
  <c r="G283" i="14"/>
  <c r="K283" i="14"/>
  <c r="O283" i="14"/>
  <c r="G284" i="14"/>
  <c r="K284" i="14"/>
  <c r="O284" i="14"/>
  <c r="G285" i="14"/>
  <c r="K285" i="14"/>
  <c r="O285" i="14"/>
  <c r="G286" i="14"/>
  <c r="K286" i="14"/>
  <c r="O286" i="14"/>
  <c r="G287" i="14"/>
  <c r="K287" i="14"/>
  <c r="O287" i="14"/>
  <c r="D269" i="14"/>
  <c r="E269" i="14"/>
  <c r="F269" i="14"/>
  <c r="G269" i="14"/>
  <c r="H269" i="14"/>
  <c r="I269" i="14"/>
  <c r="J269" i="14"/>
  <c r="K269" i="14"/>
  <c r="L269" i="14"/>
  <c r="M269" i="14"/>
  <c r="N269" i="14"/>
  <c r="O269" i="14"/>
  <c r="D257" i="14" a="1"/>
  <c r="D257" i="14" s="1"/>
  <c r="F257" i="14"/>
  <c r="G257" i="14"/>
  <c r="J257" i="14"/>
  <c r="K257" i="14"/>
  <c r="N257" i="14"/>
  <c r="O257" i="14"/>
  <c r="F258" i="14"/>
  <c r="G258" i="14"/>
  <c r="J258" i="14"/>
  <c r="K258" i="14"/>
  <c r="N258" i="14"/>
  <c r="O258" i="14"/>
  <c r="F259" i="14"/>
  <c r="G259" i="14"/>
  <c r="J259" i="14"/>
  <c r="K259" i="14"/>
  <c r="N259" i="14"/>
  <c r="O259" i="14"/>
  <c r="F260" i="14"/>
  <c r="G260" i="14"/>
  <c r="J260" i="14"/>
  <c r="K260" i="14"/>
  <c r="N260" i="14"/>
  <c r="O260" i="14"/>
  <c r="F261" i="14"/>
  <c r="G261" i="14"/>
  <c r="J261" i="14"/>
  <c r="K261" i="14"/>
  <c r="N261" i="14"/>
  <c r="O261" i="14"/>
  <c r="F262" i="14"/>
  <c r="G262" i="14"/>
  <c r="J262" i="14"/>
  <c r="K262" i="14"/>
  <c r="N262" i="14"/>
  <c r="O262" i="14"/>
  <c r="F263" i="14"/>
  <c r="G263" i="14"/>
  <c r="J263" i="14"/>
  <c r="K263" i="14"/>
  <c r="N263" i="14"/>
  <c r="O263" i="14"/>
  <c r="F264" i="14"/>
  <c r="G264" i="14"/>
  <c r="J264" i="14"/>
  <c r="K264" i="14"/>
  <c r="N264" i="14"/>
  <c r="O264" i="14"/>
  <c r="F265" i="14"/>
  <c r="G265" i="14"/>
  <c r="J265" i="14"/>
  <c r="K265" i="14"/>
  <c r="N265" i="14"/>
  <c r="O265" i="14"/>
  <c r="F266" i="14"/>
  <c r="G266" i="14"/>
  <c r="J266" i="14"/>
  <c r="K266" i="14"/>
  <c r="N266" i="14"/>
  <c r="O266" i="14"/>
  <c r="F267" i="14"/>
  <c r="G267" i="14"/>
  <c r="J267" i="14"/>
  <c r="K267" i="14"/>
  <c r="N267" i="14"/>
  <c r="O267" i="14"/>
  <c r="F268" i="14"/>
  <c r="G268" i="14"/>
  <c r="J268" i="14"/>
  <c r="K268" i="14"/>
  <c r="N268" i="14"/>
  <c r="O268" i="14"/>
  <c r="D250" i="14"/>
  <c r="E250" i="14"/>
  <c r="F250" i="14"/>
  <c r="G250" i="14"/>
  <c r="H250" i="14"/>
  <c r="I250" i="14"/>
  <c r="J250" i="14"/>
  <c r="K250" i="14"/>
  <c r="L250" i="14"/>
  <c r="M250" i="14"/>
  <c r="N250" i="14"/>
  <c r="O250" i="14"/>
  <c r="D238" i="14" a="1"/>
  <c r="D238" i="14" s="1"/>
  <c r="K242" i="14"/>
  <c r="O242" i="14"/>
  <c r="G243" i="14"/>
  <c r="K243" i="14"/>
  <c r="O243" i="14"/>
  <c r="G244" i="14"/>
  <c r="K244" i="14"/>
  <c r="O244" i="14"/>
  <c r="G245" i="14"/>
  <c r="K245" i="14"/>
  <c r="O245" i="14"/>
  <c r="G246" i="14"/>
  <c r="K246" i="14"/>
  <c r="O246" i="14"/>
  <c r="G247" i="14"/>
  <c r="K247" i="14"/>
  <c r="O247" i="14"/>
  <c r="G248" i="14"/>
  <c r="K248" i="14"/>
  <c r="O248" i="14"/>
  <c r="G249" i="14"/>
  <c r="K249" i="14"/>
  <c r="O249" i="14"/>
  <c r="D94" i="14" a="1"/>
  <c r="O97" i="14" s="1"/>
  <c r="O87" i="14"/>
  <c r="N87" i="14"/>
  <c r="M87" i="14"/>
  <c r="L87" i="14"/>
  <c r="K87" i="14"/>
  <c r="J87" i="14"/>
  <c r="I87" i="14"/>
  <c r="H87" i="14"/>
  <c r="G87" i="14"/>
  <c r="F87" i="14"/>
  <c r="E87" i="14"/>
  <c r="D87" i="14"/>
  <c r="O86" i="14"/>
  <c r="N86" i="14"/>
  <c r="M86" i="14"/>
  <c r="L86" i="14"/>
  <c r="K86" i="14"/>
  <c r="J86" i="14"/>
  <c r="I86" i="14"/>
  <c r="H86" i="14"/>
  <c r="G86" i="14"/>
  <c r="F86" i="14"/>
  <c r="E86" i="14"/>
  <c r="D86" i="14"/>
  <c r="O85" i="14"/>
  <c r="N85" i="14"/>
  <c r="M85" i="14"/>
  <c r="L85" i="14"/>
  <c r="K85" i="14"/>
  <c r="J85" i="14"/>
  <c r="I85" i="14"/>
  <c r="H85" i="14"/>
  <c r="G85" i="14"/>
  <c r="F85" i="14"/>
  <c r="E85" i="14"/>
  <c r="D85" i="14"/>
  <c r="O84" i="14"/>
  <c r="N84" i="14"/>
  <c r="M84" i="14"/>
  <c r="L84" i="14"/>
  <c r="K84" i="14"/>
  <c r="J84" i="14"/>
  <c r="I84" i="14"/>
  <c r="H84" i="14"/>
  <c r="G84" i="14"/>
  <c r="F84" i="14"/>
  <c r="E84" i="14"/>
  <c r="D84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O82" i="14"/>
  <c r="N82" i="14"/>
  <c r="M82" i="14"/>
  <c r="L82" i="14"/>
  <c r="K82" i="14"/>
  <c r="J82" i="14"/>
  <c r="I82" i="14"/>
  <c r="H82" i="14"/>
  <c r="G82" i="14"/>
  <c r="F82" i="14"/>
  <c r="E82" i="14"/>
  <c r="D82" i="14"/>
  <c r="O81" i="14"/>
  <c r="N81" i="14"/>
  <c r="M81" i="14"/>
  <c r="L81" i="14"/>
  <c r="K81" i="14"/>
  <c r="J81" i="14"/>
  <c r="I81" i="14"/>
  <c r="H81" i="14"/>
  <c r="G81" i="14"/>
  <c r="F81" i="14"/>
  <c r="E81" i="14"/>
  <c r="D81" i="14"/>
  <c r="O80" i="14"/>
  <c r="N80" i="14"/>
  <c r="M80" i="14"/>
  <c r="L80" i="14"/>
  <c r="K80" i="14"/>
  <c r="J80" i="14"/>
  <c r="I80" i="14"/>
  <c r="H80" i="14"/>
  <c r="G80" i="14"/>
  <c r="F80" i="14"/>
  <c r="E80" i="14"/>
  <c r="D80" i="14"/>
  <c r="O79" i="14"/>
  <c r="N79" i="14"/>
  <c r="M79" i="14"/>
  <c r="L79" i="14"/>
  <c r="K79" i="14"/>
  <c r="J79" i="14"/>
  <c r="I79" i="14"/>
  <c r="H79" i="14"/>
  <c r="G79" i="14"/>
  <c r="F79" i="14"/>
  <c r="E79" i="14"/>
  <c r="D79" i="14"/>
  <c r="O78" i="14"/>
  <c r="N78" i="14"/>
  <c r="M78" i="14"/>
  <c r="L78" i="14"/>
  <c r="K78" i="14"/>
  <c r="J78" i="14"/>
  <c r="I78" i="14"/>
  <c r="H78" i="14"/>
  <c r="G78" i="14"/>
  <c r="F78" i="14"/>
  <c r="E78" i="14"/>
  <c r="D78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O76" i="14"/>
  <c r="N76" i="14"/>
  <c r="M76" i="14"/>
  <c r="L76" i="14"/>
  <c r="K76" i="14"/>
  <c r="J76" i="14"/>
  <c r="I76" i="14"/>
  <c r="H76" i="14"/>
  <c r="G76" i="14"/>
  <c r="F76" i="14"/>
  <c r="E76" i="14"/>
  <c r="D76" i="14"/>
  <c r="M62" i="14" l="1"/>
  <c r="I62" i="14"/>
  <c r="E62" i="14"/>
  <c r="L62" i="14"/>
  <c r="H62" i="14"/>
  <c r="Z21" i="14"/>
  <c r="Z17" i="14"/>
  <c r="Z13" i="14"/>
  <c r="Z20" i="14"/>
  <c r="Z16" i="14"/>
  <c r="M325" i="14"/>
  <c r="I325" i="14"/>
  <c r="E325" i="14"/>
  <c r="M324" i="14"/>
  <c r="I324" i="14"/>
  <c r="E324" i="14"/>
  <c r="M323" i="14"/>
  <c r="I323" i="14"/>
  <c r="E323" i="14"/>
  <c r="M322" i="14"/>
  <c r="I322" i="14"/>
  <c r="E322" i="14"/>
  <c r="M321" i="14"/>
  <c r="I321" i="14"/>
  <c r="E321" i="14"/>
  <c r="M320" i="14"/>
  <c r="I320" i="14"/>
  <c r="E320" i="14"/>
  <c r="M319" i="14"/>
  <c r="I319" i="14"/>
  <c r="E319" i="14"/>
  <c r="M318" i="14"/>
  <c r="I318" i="14"/>
  <c r="E318" i="14"/>
  <c r="M317" i="14"/>
  <c r="I317" i="14"/>
  <c r="E317" i="14"/>
  <c r="M316" i="14"/>
  <c r="I316" i="14"/>
  <c r="E316" i="14"/>
  <c r="M315" i="14"/>
  <c r="I315" i="14"/>
  <c r="E315" i="14"/>
  <c r="M314" i="14"/>
  <c r="I314" i="14"/>
  <c r="E314" i="14"/>
  <c r="L325" i="14"/>
  <c r="H325" i="14"/>
  <c r="D325" i="14"/>
  <c r="L324" i="14"/>
  <c r="H324" i="14"/>
  <c r="D324" i="14"/>
  <c r="L323" i="14"/>
  <c r="H323" i="14"/>
  <c r="D323" i="14"/>
  <c r="L322" i="14"/>
  <c r="H322" i="14"/>
  <c r="D322" i="14"/>
  <c r="L321" i="14"/>
  <c r="H321" i="14"/>
  <c r="D321" i="14"/>
  <c r="L320" i="14"/>
  <c r="H320" i="14"/>
  <c r="D320" i="14"/>
  <c r="L319" i="14"/>
  <c r="H319" i="14"/>
  <c r="D319" i="14"/>
  <c r="L318" i="14"/>
  <c r="H318" i="14"/>
  <c r="D318" i="14"/>
  <c r="L317" i="14"/>
  <c r="H317" i="14"/>
  <c r="D317" i="14"/>
  <c r="L316" i="14"/>
  <c r="H316" i="14"/>
  <c r="D316" i="14"/>
  <c r="L315" i="14"/>
  <c r="H315" i="14"/>
  <c r="D315" i="14"/>
  <c r="L314" i="14"/>
  <c r="H314" i="14"/>
  <c r="M306" i="14"/>
  <c r="I306" i="14"/>
  <c r="E306" i="14"/>
  <c r="M305" i="14"/>
  <c r="I305" i="14"/>
  <c r="E305" i="14"/>
  <c r="M304" i="14"/>
  <c r="I304" i="14"/>
  <c r="E304" i="14"/>
  <c r="M303" i="14"/>
  <c r="I303" i="14"/>
  <c r="E303" i="14"/>
  <c r="M302" i="14"/>
  <c r="I302" i="14"/>
  <c r="E302" i="14"/>
  <c r="M301" i="14"/>
  <c r="I301" i="14"/>
  <c r="E301" i="14"/>
  <c r="M300" i="14"/>
  <c r="I300" i="14"/>
  <c r="E300" i="14"/>
  <c r="M299" i="14"/>
  <c r="I299" i="14"/>
  <c r="E299" i="14"/>
  <c r="M298" i="14"/>
  <c r="I298" i="14"/>
  <c r="E298" i="14"/>
  <c r="M297" i="14"/>
  <c r="I297" i="14"/>
  <c r="E297" i="14"/>
  <c r="M296" i="14"/>
  <c r="I296" i="14"/>
  <c r="E296" i="14"/>
  <c r="M295" i="14"/>
  <c r="I295" i="14"/>
  <c r="E295" i="14"/>
  <c r="L306" i="14"/>
  <c r="H306" i="14"/>
  <c r="D306" i="14"/>
  <c r="L305" i="14"/>
  <c r="H305" i="14"/>
  <c r="D305" i="14"/>
  <c r="L304" i="14"/>
  <c r="H304" i="14"/>
  <c r="D304" i="14"/>
  <c r="L303" i="14"/>
  <c r="H303" i="14"/>
  <c r="D303" i="14"/>
  <c r="L302" i="14"/>
  <c r="H302" i="14"/>
  <c r="D302" i="14"/>
  <c r="L301" i="14"/>
  <c r="H301" i="14"/>
  <c r="D301" i="14"/>
  <c r="L300" i="14"/>
  <c r="H300" i="14"/>
  <c r="D300" i="14"/>
  <c r="L299" i="14"/>
  <c r="H299" i="14"/>
  <c r="D299" i="14"/>
  <c r="L298" i="14"/>
  <c r="H298" i="14"/>
  <c r="D298" i="14"/>
  <c r="L297" i="14"/>
  <c r="H297" i="14"/>
  <c r="D297" i="14"/>
  <c r="L296" i="14"/>
  <c r="H296" i="14"/>
  <c r="D296" i="14"/>
  <c r="L295" i="14"/>
  <c r="H295" i="14"/>
  <c r="N287" i="14"/>
  <c r="J287" i="14"/>
  <c r="F287" i="14"/>
  <c r="N286" i="14"/>
  <c r="J286" i="14"/>
  <c r="F286" i="14"/>
  <c r="N285" i="14"/>
  <c r="J285" i="14"/>
  <c r="F285" i="14"/>
  <c r="N284" i="14"/>
  <c r="J284" i="14"/>
  <c r="F284" i="14"/>
  <c r="N283" i="14"/>
  <c r="J283" i="14"/>
  <c r="F283" i="14"/>
  <c r="N282" i="14"/>
  <c r="J282" i="14"/>
  <c r="F282" i="14"/>
  <c r="N281" i="14"/>
  <c r="J281" i="14"/>
  <c r="F281" i="14"/>
  <c r="N280" i="14"/>
  <c r="J280" i="14"/>
  <c r="F280" i="14"/>
  <c r="N279" i="14"/>
  <c r="J279" i="14"/>
  <c r="F279" i="14"/>
  <c r="N278" i="14"/>
  <c r="J278" i="14"/>
  <c r="F278" i="14"/>
  <c r="N277" i="14"/>
  <c r="J277" i="14"/>
  <c r="F277" i="14"/>
  <c r="N276" i="14"/>
  <c r="J276" i="14"/>
  <c r="F276" i="14"/>
  <c r="M287" i="14"/>
  <c r="I287" i="14"/>
  <c r="E287" i="14"/>
  <c r="M286" i="14"/>
  <c r="I286" i="14"/>
  <c r="E286" i="14"/>
  <c r="M285" i="14"/>
  <c r="I285" i="14"/>
  <c r="E285" i="14"/>
  <c r="M284" i="14"/>
  <c r="I284" i="14"/>
  <c r="E284" i="14"/>
  <c r="M283" i="14"/>
  <c r="I283" i="14"/>
  <c r="E283" i="14"/>
  <c r="M282" i="14"/>
  <c r="I282" i="14"/>
  <c r="E282" i="14"/>
  <c r="M281" i="14"/>
  <c r="I281" i="14"/>
  <c r="E281" i="14"/>
  <c r="M280" i="14"/>
  <c r="I280" i="14"/>
  <c r="E280" i="14"/>
  <c r="M279" i="14"/>
  <c r="I279" i="14"/>
  <c r="E279" i="14"/>
  <c r="M278" i="14"/>
  <c r="I278" i="14"/>
  <c r="E278" i="14"/>
  <c r="M277" i="14"/>
  <c r="I277" i="14"/>
  <c r="E277" i="14"/>
  <c r="M276" i="14"/>
  <c r="I276" i="14"/>
  <c r="E276" i="14"/>
  <c r="L287" i="14"/>
  <c r="H287" i="14"/>
  <c r="D287" i="14"/>
  <c r="L286" i="14"/>
  <c r="H286" i="14"/>
  <c r="D286" i="14"/>
  <c r="L285" i="14"/>
  <c r="H285" i="14"/>
  <c r="D285" i="14"/>
  <c r="L284" i="14"/>
  <c r="H284" i="14"/>
  <c r="D284" i="14"/>
  <c r="L283" i="14"/>
  <c r="H283" i="14"/>
  <c r="D283" i="14"/>
  <c r="L282" i="14"/>
  <c r="H282" i="14"/>
  <c r="D282" i="14"/>
  <c r="L281" i="14"/>
  <c r="H281" i="14"/>
  <c r="D281" i="14"/>
  <c r="L280" i="14"/>
  <c r="H280" i="14"/>
  <c r="D280" i="14"/>
  <c r="L279" i="14"/>
  <c r="H279" i="14"/>
  <c r="D279" i="14"/>
  <c r="L278" i="14"/>
  <c r="H278" i="14"/>
  <c r="D278" i="14"/>
  <c r="L277" i="14"/>
  <c r="H277" i="14"/>
  <c r="D277" i="14"/>
  <c r="L276" i="14"/>
  <c r="H276" i="14"/>
  <c r="M268" i="14"/>
  <c r="I268" i="14"/>
  <c r="E268" i="14"/>
  <c r="M267" i="14"/>
  <c r="I267" i="14"/>
  <c r="E267" i="14"/>
  <c r="M266" i="14"/>
  <c r="I266" i="14"/>
  <c r="E266" i="14"/>
  <c r="M265" i="14"/>
  <c r="I265" i="14"/>
  <c r="E265" i="14"/>
  <c r="M264" i="14"/>
  <c r="I264" i="14"/>
  <c r="E264" i="14"/>
  <c r="M263" i="14"/>
  <c r="I263" i="14"/>
  <c r="E263" i="14"/>
  <c r="M262" i="14"/>
  <c r="I262" i="14"/>
  <c r="E262" i="14"/>
  <c r="M261" i="14"/>
  <c r="I261" i="14"/>
  <c r="E261" i="14"/>
  <c r="M260" i="14"/>
  <c r="I260" i="14"/>
  <c r="E260" i="14"/>
  <c r="M259" i="14"/>
  <c r="I259" i="14"/>
  <c r="E259" i="14"/>
  <c r="M258" i="14"/>
  <c r="I258" i="14"/>
  <c r="E258" i="14"/>
  <c r="M257" i="14"/>
  <c r="I257" i="14"/>
  <c r="E257" i="14"/>
  <c r="L268" i="14"/>
  <c r="H268" i="14"/>
  <c r="D268" i="14"/>
  <c r="L267" i="14"/>
  <c r="H267" i="14"/>
  <c r="D267" i="14"/>
  <c r="L266" i="14"/>
  <c r="H266" i="14"/>
  <c r="D266" i="14"/>
  <c r="L265" i="14"/>
  <c r="H265" i="14"/>
  <c r="D265" i="14"/>
  <c r="L264" i="14"/>
  <c r="H264" i="14"/>
  <c r="D264" i="14"/>
  <c r="L263" i="14"/>
  <c r="H263" i="14"/>
  <c r="D263" i="14"/>
  <c r="L262" i="14"/>
  <c r="H262" i="14"/>
  <c r="D262" i="14"/>
  <c r="L261" i="14"/>
  <c r="H261" i="14"/>
  <c r="D261" i="14"/>
  <c r="L260" i="14"/>
  <c r="H260" i="14"/>
  <c r="D260" i="14"/>
  <c r="L259" i="14"/>
  <c r="H259" i="14"/>
  <c r="D259" i="14"/>
  <c r="L258" i="14"/>
  <c r="H258" i="14"/>
  <c r="D258" i="14"/>
  <c r="L257" i="14"/>
  <c r="H257" i="14"/>
  <c r="G242" i="14"/>
  <c r="O241" i="14"/>
  <c r="K241" i="14"/>
  <c r="G241" i="14"/>
  <c r="O240" i="14"/>
  <c r="K240" i="14"/>
  <c r="G240" i="14"/>
  <c r="O239" i="14"/>
  <c r="K239" i="14"/>
  <c r="G239" i="14"/>
  <c r="O238" i="14"/>
  <c r="K238" i="14"/>
  <c r="G238" i="14"/>
  <c r="N249" i="14"/>
  <c r="J249" i="14"/>
  <c r="F249" i="14"/>
  <c r="N248" i="14"/>
  <c r="J248" i="14"/>
  <c r="F248" i="14"/>
  <c r="N247" i="14"/>
  <c r="J247" i="14"/>
  <c r="F247" i="14"/>
  <c r="N246" i="14"/>
  <c r="J246" i="14"/>
  <c r="F246" i="14"/>
  <c r="N245" i="14"/>
  <c r="J245" i="14"/>
  <c r="F245" i="14"/>
  <c r="N244" i="14"/>
  <c r="J244" i="14"/>
  <c r="F244" i="14"/>
  <c r="N243" i="14"/>
  <c r="J243" i="14"/>
  <c r="F243" i="14"/>
  <c r="N242" i="14"/>
  <c r="J242" i="14"/>
  <c r="F242" i="14"/>
  <c r="N241" i="14"/>
  <c r="J241" i="14"/>
  <c r="F241" i="14"/>
  <c r="N240" i="14"/>
  <c r="J240" i="14"/>
  <c r="F240" i="14"/>
  <c r="N239" i="14"/>
  <c r="J239" i="14"/>
  <c r="F239" i="14"/>
  <c r="N238" i="14"/>
  <c r="J238" i="14"/>
  <c r="F238" i="14"/>
  <c r="M249" i="14"/>
  <c r="I249" i="14"/>
  <c r="E249" i="14"/>
  <c r="M248" i="14"/>
  <c r="I248" i="14"/>
  <c r="E248" i="14"/>
  <c r="M247" i="14"/>
  <c r="I247" i="14"/>
  <c r="E247" i="14"/>
  <c r="M246" i="14"/>
  <c r="I246" i="14"/>
  <c r="E246" i="14"/>
  <c r="M245" i="14"/>
  <c r="I245" i="14"/>
  <c r="E245" i="14"/>
  <c r="M244" i="14"/>
  <c r="I244" i="14"/>
  <c r="E244" i="14"/>
  <c r="M243" i="14"/>
  <c r="I243" i="14"/>
  <c r="E243" i="14"/>
  <c r="M242" i="14"/>
  <c r="I242" i="14"/>
  <c r="E242" i="14"/>
  <c r="M241" i="14"/>
  <c r="I241" i="14"/>
  <c r="E241" i="14"/>
  <c r="M240" i="14"/>
  <c r="I240" i="14"/>
  <c r="E240" i="14"/>
  <c r="M239" i="14"/>
  <c r="I239" i="14"/>
  <c r="E239" i="14"/>
  <c r="M238" i="14"/>
  <c r="I238" i="14"/>
  <c r="E238" i="14"/>
  <c r="L249" i="14"/>
  <c r="H249" i="14"/>
  <c r="D249" i="14"/>
  <c r="L248" i="14"/>
  <c r="H248" i="14"/>
  <c r="D248" i="14"/>
  <c r="L247" i="14"/>
  <c r="H247" i="14"/>
  <c r="D247" i="14"/>
  <c r="L246" i="14"/>
  <c r="H246" i="14"/>
  <c r="D246" i="14"/>
  <c r="L245" i="14"/>
  <c r="H245" i="14"/>
  <c r="D245" i="14"/>
  <c r="L244" i="14"/>
  <c r="H244" i="14"/>
  <c r="D244" i="14"/>
  <c r="L243" i="14"/>
  <c r="H243" i="14"/>
  <c r="D243" i="14"/>
  <c r="L242" i="14"/>
  <c r="H242" i="14"/>
  <c r="D242" i="14"/>
  <c r="L241" i="14"/>
  <c r="H241" i="14"/>
  <c r="D241" i="14"/>
  <c r="L240" i="14"/>
  <c r="H240" i="14"/>
  <c r="D240" i="14"/>
  <c r="L239" i="14"/>
  <c r="H239" i="14"/>
  <c r="D239" i="14"/>
  <c r="L238" i="14"/>
  <c r="H238" i="14"/>
  <c r="D94" i="14"/>
  <c r="G95" i="14"/>
  <c r="G113" i="14" s="1"/>
  <c r="G98" i="14"/>
  <c r="G116" i="14" s="1"/>
  <c r="O101" i="14"/>
  <c r="O105" i="14"/>
  <c r="K95" i="14"/>
  <c r="K113" i="14" s="1"/>
  <c r="G99" i="14"/>
  <c r="G117" i="14" s="1"/>
  <c r="G103" i="14"/>
  <c r="G121" i="14" s="1"/>
  <c r="K96" i="14"/>
  <c r="K100" i="14"/>
  <c r="K103" i="14"/>
  <c r="K121" i="14" s="1"/>
  <c r="K104" i="14"/>
  <c r="K122" i="14" s="1"/>
  <c r="O100" i="14"/>
  <c r="O118" i="14" s="1"/>
  <c r="O104" i="14"/>
  <c r="O122" i="14" s="1"/>
  <c r="G102" i="14"/>
  <c r="G120" i="14" s="1"/>
  <c r="K99" i="14"/>
  <c r="K117" i="14" s="1"/>
  <c r="O96" i="14"/>
  <c r="O114" i="14" s="1"/>
  <c r="G94" i="14"/>
  <c r="G112" i="14" s="1"/>
  <c r="O119" i="14"/>
  <c r="K114" i="14"/>
  <c r="D112" i="14"/>
  <c r="O123" i="14"/>
  <c r="K118" i="14"/>
  <c r="O115" i="14"/>
  <c r="K105" i="14"/>
  <c r="K123" i="14" s="1"/>
  <c r="G104" i="14"/>
  <c r="G122" i="14" s="1"/>
  <c r="O102" i="14"/>
  <c r="O120" i="14" s="1"/>
  <c r="K101" i="14"/>
  <c r="K119" i="14" s="1"/>
  <c r="G100" i="14"/>
  <c r="G118" i="14" s="1"/>
  <c r="O98" i="14"/>
  <c r="O116" i="14" s="1"/>
  <c r="K97" i="14"/>
  <c r="K115" i="14" s="1"/>
  <c r="G96" i="14"/>
  <c r="G114" i="14" s="1"/>
  <c r="O94" i="14"/>
  <c r="O112" i="14" s="1"/>
  <c r="G105" i="14"/>
  <c r="G123" i="14" s="1"/>
  <c r="O103" i="14"/>
  <c r="O121" i="14" s="1"/>
  <c r="K102" i="14"/>
  <c r="K120" i="14" s="1"/>
  <c r="G101" i="14"/>
  <c r="G119" i="14" s="1"/>
  <c r="O99" i="14"/>
  <c r="O117" i="14" s="1"/>
  <c r="K98" i="14"/>
  <c r="K116" i="14" s="1"/>
  <c r="G97" i="14"/>
  <c r="G115" i="14" s="1"/>
  <c r="O95" i="14"/>
  <c r="O113" i="14" s="1"/>
  <c r="K94" i="14"/>
  <c r="K112" i="14" s="1"/>
  <c r="N105" i="14"/>
  <c r="N123" i="14" s="1"/>
  <c r="J105" i="14"/>
  <c r="J123" i="14" s="1"/>
  <c r="F105" i="14"/>
  <c r="F123" i="14" s="1"/>
  <c r="N104" i="14"/>
  <c r="N122" i="14" s="1"/>
  <c r="J104" i="14"/>
  <c r="J122" i="14" s="1"/>
  <c r="F104" i="14"/>
  <c r="F122" i="14" s="1"/>
  <c r="N103" i="14"/>
  <c r="N121" i="14" s="1"/>
  <c r="J103" i="14"/>
  <c r="J121" i="14" s="1"/>
  <c r="F103" i="14"/>
  <c r="F121" i="14" s="1"/>
  <c r="N102" i="14"/>
  <c r="N120" i="14" s="1"/>
  <c r="J102" i="14"/>
  <c r="J120" i="14" s="1"/>
  <c r="F102" i="14"/>
  <c r="F120" i="14" s="1"/>
  <c r="N101" i="14"/>
  <c r="N119" i="14" s="1"/>
  <c r="J101" i="14"/>
  <c r="J119" i="14" s="1"/>
  <c r="F101" i="14"/>
  <c r="F119" i="14" s="1"/>
  <c r="N100" i="14"/>
  <c r="N118" i="14" s="1"/>
  <c r="J100" i="14"/>
  <c r="J118" i="14" s="1"/>
  <c r="F100" i="14"/>
  <c r="F118" i="14" s="1"/>
  <c r="N99" i="14"/>
  <c r="N117" i="14" s="1"/>
  <c r="J99" i="14"/>
  <c r="J117" i="14" s="1"/>
  <c r="F99" i="14"/>
  <c r="F117" i="14" s="1"/>
  <c r="N98" i="14"/>
  <c r="N116" i="14" s="1"/>
  <c r="J98" i="14"/>
  <c r="J116" i="14" s="1"/>
  <c r="F98" i="14"/>
  <c r="F116" i="14" s="1"/>
  <c r="N97" i="14"/>
  <c r="N115" i="14" s="1"/>
  <c r="J97" i="14"/>
  <c r="J115" i="14" s="1"/>
  <c r="F97" i="14"/>
  <c r="F115" i="14" s="1"/>
  <c r="N96" i="14"/>
  <c r="N114" i="14" s="1"/>
  <c r="J96" i="14"/>
  <c r="J114" i="14" s="1"/>
  <c r="F96" i="14"/>
  <c r="F114" i="14" s="1"/>
  <c r="N95" i="14"/>
  <c r="N113" i="14" s="1"/>
  <c r="J95" i="14"/>
  <c r="J113" i="14" s="1"/>
  <c r="F95" i="14"/>
  <c r="F113" i="14" s="1"/>
  <c r="N94" i="14"/>
  <c r="N112" i="14" s="1"/>
  <c r="J94" i="14"/>
  <c r="J112" i="14" s="1"/>
  <c r="F94" i="14"/>
  <c r="F112" i="14" s="1"/>
  <c r="M105" i="14"/>
  <c r="M123" i="14" s="1"/>
  <c r="I105" i="14"/>
  <c r="I123" i="14" s="1"/>
  <c r="E105" i="14"/>
  <c r="E123" i="14" s="1"/>
  <c r="M104" i="14"/>
  <c r="M122" i="14" s="1"/>
  <c r="I104" i="14"/>
  <c r="I122" i="14" s="1"/>
  <c r="E104" i="14"/>
  <c r="E122" i="14" s="1"/>
  <c r="M103" i="14"/>
  <c r="M121" i="14" s="1"/>
  <c r="I103" i="14"/>
  <c r="I121" i="14" s="1"/>
  <c r="E103" i="14"/>
  <c r="E121" i="14" s="1"/>
  <c r="M102" i="14"/>
  <c r="M120" i="14" s="1"/>
  <c r="I102" i="14"/>
  <c r="I120" i="14" s="1"/>
  <c r="E102" i="14"/>
  <c r="E120" i="14" s="1"/>
  <c r="M101" i="14"/>
  <c r="M119" i="14" s="1"/>
  <c r="I101" i="14"/>
  <c r="I119" i="14" s="1"/>
  <c r="E101" i="14"/>
  <c r="E119" i="14" s="1"/>
  <c r="M100" i="14"/>
  <c r="M118" i="14" s="1"/>
  <c r="I100" i="14"/>
  <c r="I118" i="14" s="1"/>
  <c r="E100" i="14"/>
  <c r="E118" i="14" s="1"/>
  <c r="M99" i="14"/>
  <c r="M117" i="14" s="1"/>
  <c r="I99" i="14"/>
  <c r="I117" i="14" s="1"/>
  <c r="E99" i="14"/>
  <c r="E117" i="14" s="1"/>
  <c r="M98" i="14"/>
  <c r="M116" i="14" s="1"/>
  <c r="I98" i="14"/>
  <c r="I116" i="14" s="1"/>
  <c r="E98" i="14"/>
  <c r="E116" i="14" s="1"/>
  <c r="M97" i="14"/>
  <c r="M115" i="14" s="1"/>
  <c r="I97" i="14"/>
  <c r="I115" i="14" s="1"/>
  <c r="E97" i="14"/>
  <c r="E115" i="14" s="1"/>
  <c r="M96" i="14"/>
  <c r="M114" i="14" s="1"/>
  <c r="I96" i="14"/>
  <c r="I114" i="14" s="1"/>
  <c r="E96" i="14"/>
  <c r="E114" i="14" s="1"/>
  <c r="M95" i="14"/>
  <c r="M113" i="14" s="1"/>
  <c r="I95" i="14"/>
  <c r="I113" i="14" s="1"/>
  <c r="E95" i="14"/>
  <c r="E113" i="14" s="1"/>
  <c r="M94" i="14"/>
  <c r="M112" i="14" s="1"/>
  <c r="I94" i="14"/>
  <c r="I112" i="14" s="1"/>
  <c r="E94" i="14"/>
  <c r="E112" i="14" s="1"/>
  <c r="L105" i="14"/>
  <c r="L123" i="14" s="1"/>
  <c r="H105" i="14"/>
  <c r="H123" i="14" s="1"/>
  <c r="D105" i="14"/>
  <c r="D123" i="14" s="1"/>
  <c r="L104" i="14"/>
  <c r="L122" i="14" s="1"/>
  <c r="H104" i="14"/>
  <c r="H122" i="14" s="1"/>
  <c r="D104" i="14"/>
  <c r="D122" i="14" s="1"/>
  <c r="L103" i="14"/>
  <c r="L121" i="14" s="1"/>
  <c r="H103" i="14"/>
  <c r="H121" i="14" s="1"/>
  <c r="D103" i="14"/>
  <c r="D121" i="14" s="1"/>
  <c r="L102" i="14"/>
  <c r="L120" i="14" s="1"/>
  <c r="H102" i="14"/>
  <c r="H120" i="14" s="1"/>
  <c r="D102" i="14"/>
  <c r="D120" i="14" s="1"/>
  <c r="L101" i="14"/>
  <c r="L119" i="14" s="1"/>
  <c r="H101" i="14"/>
  <c r="H119" i="14" s="1"/>
  <c r="D101" i="14"/>
  <c r="D119" i="14" s="1"/>
  <c r="L100" i="14"/>
  <c r="L118" i="14" s="1"/>
  <c r="H100" i="14"/>
  <c r="H118" i="14" s="1"/>
  <c r="D100" i="14"/>
  <c r="D118" i="14" s="1"/>
  <c r="L99" i="14"/>
  <c r="L117" i="14" s="1"/>
  <c r="H99" i="14"/>
  <c r="H117" i="14" s="1"/>
  <c r="D99" i="14"/>
  <c r="L98" i="14"/>
  <c r="L116" i="14" s="1"/>
  <c r="H98" i="14"/>
  <c r="H116" i="14" s="1"/>
  <c r="D98" i="14"/>
  <c r="D116" i="14" s="1"/>
  <c r="L97" i="14"/>
  <c r="L115" i="14" s="1"/>
  <c r="H97" i="14"/>
  <c r="H115" i="14" s="1"/>
  <c r="D97" i="14"/>
  <c r="D115" i="14" s="1"/>
  <c r="L96" i="14"/>
  <c r="L114" i="14" s="1"/>
  <c r="H96" i="14"/>
  <c r="H114" i="14" s="1"/>
  <c r="D96" i="14"/>
  <c r="D114" i="14" s="1"/>
  <c r="L95" i="14"/>
  <c r="L113" i="14" s="1"/>
  <c r="H95" i="14"/>
  <c r="H113" i="14" s="1"/>
  <c r="D95" i="14"/>
  <c r="D113" i="14" s="1"/>
  <c r="L94" i="14"/>
  <c r="L112" i="14" s="1"/>
  <c r="H94" i="14"/>
  <c r="H112" i="14" s="1"/>
  <c r="D117" i="14" l="1"/>
  <c r="D130" i="14" l="1" a="1"/>
  <c r="D130" i="14" s="1"/>
  <c r="L141" i="14"/>
  <c r="L135" i="14"/>
  <c r="O140" i="14"/>
  <c r="N141" i="14"/>
  <c r="O139" i="14"/>
  <c r="J137" i="14"/>
  <c r="F133" i="14"/>
  <c r="O138" i="14"/>
  <c r="K139" i="14"/>
  <c r="O137" i="14"/>
  <c r="G132" i="14"/>
  <c r="J134" i="14"/>
  <c r="L134" i="14"/>
  <c r="M132" i="14"/>
  <c r="J130" i="14"/>
  <c r="E140" i="14"/>
  <c r="M131" i="14"/>
  <c r="J141" i="14"/>
  <c r="G131" i="14"/>
  <c r="G136" i="14"/>
  <c r="I132" i="14"/>
  <c r="L130" i="14"/>
  <c r="I139" i="14"/>
  <c r="D138" i="14"/>
  <c r="J139" i="14"/>
  <c r="N137" i="14"/>
  <c r="O136" i="14"/>
  <c r="G135" i="14"/>
  <c r="O134" i="14" l="1"/>
  <c r="G133" i="14"/>
  <c r="I141" i="14"/>
  <c r="E134" i="14"/>
  <c r="J136" i="14"/>
  <c r="K136" i="14"/>
  <c r="F135" i="14"/>
  <c r="L136" i="14"/>
  <c r="F140" i="14"/>
  <c r="K137" i="14"/>
  <c r="N138" i="14"/>
  <c r="H132" i="14"/>
  <c r="J133" i="14"/>
  <c r="E132" i="14"/>
  <c r="D134" i="14"/>
  <c r="G141" i="14"/>
  <c r="E133" i="14"/>
  <c r="N133" i="14"/>
  <c r="D136" i="14"/>
  <c r="O130" i="14"/>
  <c r="G138" i="14"/>
  <c r="N136" i="14"/>
  <c r="E138" i="14"/>
  <c r="E131" i="14"/>
  <c r="K132" i="14"/>
  <c r="I130" i="14"/>
  <c r="H135" i="14"/>
  <c r="M136" i="14"/>
  <c r="J132" i="14"/>
  <c r="F134" i="14"/>
  <c r="F130" i="14"/>
  <c r="E135" i="14"/>
  <c r="K135" i="14"/>
  <c r="I133" i="14"/>
  <c r="N134" i="14"/>
  <c r="D137" i="14"/>
  <c r="J140" i="14"/>
  <c r="H139" i="14"/>
  <c r="D132" i="14"/>
  <c r="K134" i="14"/>
  <c r="D131" i="14"/>
  <c r="M140" i="14"/>
  <c r="M133" i="14"/>
  <c r="G140" i="14"/>
  <c r="K140" i="14"/>
  <c r="N132" i="14"/>
  <c r="H140" i="14"/>
  <c r="E136" i="14"/>
  <c r="L132" i="14"/>
  <c r="N139" i="14"/>
  <c r="J131" i="14"/>
  <c r="L139" i="14"/>
  <c r="K141" i="14"/>
  <c r="O141" i="14"/>
  <c r="N130" i="14"/>
  <c r="D139" i="14"/>
  <c r="M134" i="14"/>
  <c r="H131" i="14"/>
  <c r="F137" i="14"/>
  <c r="M141" i="14"/>
  <c r="H138" i="14"/>
  <c r="K130" i="14"/>
  <c r="O131" i="14"/>
  <c r="E141" i="14"/>
  <c r="G139" i="14"/>
  <c r="M138" i="14"/>
  <c r="I131" i="14"/>
  <c r="N131" i="14"/>
  <c r="I134" i="14"/>
  <c r="L140" i="14"/>
  <c r="H133" i="14"/>
  <c r="K133" i="14"/>
  <c r="H136" i="14"/>
  <c r="F138" i="14"/>
  <c r="E139" i="14"/>
  <c r="G130" i="14"/>
  <c r="I137" i="14"/>
  <c r="E130" i="14"/>
  <c r="D141" i="14"/>
  <c r="O135" i="14"/>
  <c r="K131" i="14"/>
  <c r="I138" i="14"/>
  <c r="D135" i="14"/>
  <c r="M130" i="14"/>
  <c r="J135" i="14"/>
  <c r="H141" i="14"/>
  <c r="M137" i="14"/>
  <c r="H134" i="14"/>
  <c r="G137" i="14"/>
  <c r="O132" i="14"/>
  <c r="E137" i="14"/>
  <c r="L133" i="14"/>
  <c r="F141" i="14"/>
  <c r="F132" i="14"/>
  <c r="D140" i="14"/>
  <c r="I136" i="14"/>
  <c r="D133" i="14"/>
  <c r="K138" i="14"/>
  <c r="G134" i="14"/>
  <c r="M135" i="14"/>
  <c r="F136" i="14"/>
  <c r="J138" i="14"/>
  <c r="L138" i="14"/>
  <c r="L131" i="14"/>
  <c r="L137" i="14"/>
  <c r="N140" i="14"/>
  <c r="I140" i="14"/>
  <c r="O133" i="14"/>
  <c r="F131" i="14"/>
  <c r="I135" i="14"/>
  <c r="F139" i="14"/>
  <c r="M139" i="14"/>
  <c r="N135" i="14"/>
  <c r="H137" i="14"/>
  <c r="H130" i="14"/>
  <c r="Y10" i="14" l="1"/>
  <c r="X25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O44" i="14"/>
  <c r="N44" i="14"/>
  <c r="M44" i="14"/>
  <c r="L44" i="14"/>
  <c r="K44" i="14"/>
  <c r="J44" i="14"/>
  <c r="I44" i="14"/>
  <c r="H44" i="14"/>
  <c r="G44" i="14"/>
  <c r="F44" i="14"/>
  <c r="E44" i="14"/>
  <c r="D44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Y13" i="14" l="1"/>
  <c r="Y18" i="14"/>
  <c r="D148" i="14" a="1"/>
  <c r="D166" i="14" a="1"/>
  <c r="D184" i="14" a="1"/>
  <c r="D202" i="14" a="1"/>
  <c r="D220" i="14" a="1"/>
  <c r="Y14" i="14"/>
  <c r="Y22" i="14"/>
  <c r="Y21" i="14"/>
  <c r="Y17" i="14"/>
  <c r="Y12" i="14"/>
  <c r="Y20" i="14"/>
  <c r="Y16" i="14"/>
  <c r="Y23" i="14"/>
  <c r="Y19" i="14"/>
  <c r="Y15" i="14"/>
  <c r="D184" i="14" l="1"/>
  <c r="F184" i="14"/>
  <c r="N184" i="14"/>
  <c r="J185" i="14"/>
  <c r="F186" i="14"/>
  <c r="N186" i="14"/>
  <c r="J187" i="14"/>
  <c r="F188" i="14"/>
  <c r="N188" i="14"/>
  <c r="J189" i="14"/>
  <c r="F190" i="14"/>
  <c r="N190" i="14"/>
  <c r="O184" i="14"/>
  <c r="N185" i="14"/>
  <c r="K186" i="14"/>
  <c r="K187" i="14"/>
  <c r="J188" i="14"/>
  <c r="G189" i="14"/>
  <c r="G190" i="14"/>
  <c r="F191" i="14"/>
  <c r="N191" i="14"/>
  <c r="J192" i="14"/>
  <c r="F193" i="14"/>
  <c r="N193" i="14"/>
  <c r="J194" i="14"/>
  <c r="F195" i="14"/>
  <c r="N195" i="14"/>
  <c r="J184" i="14"/>
  <c r="K185" i="14"/>
  <c r="O186" i="14"/>
  <c r="O187" i="14"/>
  <c r="F189" i="14"/>
  <c r="J190" i="14"/>
  <c r="J191" i="14"/>
  <c r="G192" i="14"/>
  <c r="G193" i="14"/>
  <c r="F194" i="14"/>
  <c r="O194" i="14"/>
  <c r="O195" i="14"/>
  <c r="K184" i="14"/>
  <c r="O185" i="14"/>
  <c r="F187" i="14"/>
  <c r="G188" i="14"/>
  <c r="K189" i="14"/>
  <c r="K190" i="14"/>
  <c r="K191" i="14"/>
  <c r="K192" i="14"/>
  <c r="J193" i="14"/>
  <c r="G194" i="14"/>
  <c r="G195" i="14"/>
  <c r="F185" i="14"/>
  <c r="G186" i="14"/>
  <c r="G187" i="14"/>
  <c r="K188" i="14"/>
  <c r="N189" i="14"/>
  <c r="O190" i="14"/>
  <c r="O191" i="14"/>
  <c r="N192" i="14"/>
  <c r="K193" i="14"/>
  <c r="K194" i="14"/>
  <c r="J195" i="14"/>
  <c r="G184" i="14"/>
  <c r="G185" i="14"/>
  <c r="J186" i="14"/>
  <c r="N187" i="14"/>
  <c r="O188" i="14"/>
  <c r="O189" i="14"/>
  <c r="G191" i="14"/>
  <c r="F192" i="14"/>
  <c r="O192" i="14"/>
  <c r="O193" i="14"/>
  <c r="N194" i="14"/>
  <c r="K195" i="14"/>
  <c r="E195" i="14"/>
  <c r="M193" i="14"/>
  <c r="I192" i="14"/>
  <c r="E191" i="14"/>
  <c r="M189" i="14"/>
  <c r="I188" i="14"/>
  <c r="E187" i="14"/>
  <c r="M185" i="14"/>
  <c r="I184" i="14"/>
  <c r="D195" i="14"/>
  <c r="L193" i="14"/>
  <c r="H192" i="14"/>
  <c r="D191" i="14"/>
  <c r="L189" i="14"/>
  <c r="H188" i="14"/>
  <c r="D187" i="14"/>
  <c r="L185" i="14"/>
  <c r="H184" i="14"/>
  <c r="I195" i="14"/>
  <c r="I193" i="14"/>
  <c r="M191" i="14"/>
  <c r="E190" i="14"/>
  <c r="E188" i="14"/>
  <c r="I186" i="14"/>
  <c r="M184" i="14"/>
  <c r="L194" i="14"/>
  <c r="D193" i="14"/>
  <c r="H191" i="14"/>
  <c r="H189" i="14"/>
  <c r="L187" i="14"/>
  <c r="D186" i="14"/>
  <c r="M194" i="14"/>
  <c r="E193" i="14"/>
  <c r="I191" i="14"/>
  <c r="I189" i="14"/>
  <c r="M187" i="14"/>
  <c r="E186" i="14"/>
  <c r="E184" i="14"/>
  <c r="H194" i="14"/>
  <c r="L192" i="14"/>
  <c r="L190" i="14"/>
  <c r="D189" i="14"/>
  <c r="H187" i="14"/>
  <c r="H185" i="14"/>
  <c r="I194" i="14"/>
  <c r="M192" i="14"/>
  <c r="M190" i="14"/>
  <c r="E189" i="14"/>
  <c r="I187" i="14"/>
  <c r="I185" i="14"/>
  <c r="L195" i="14"/>
  <c r="D194" i="14"/>
  <c r="D192" i="14"/>
  <c r="H190" i="14"/>
  <c r="L188" i="14"/>
  <c r="L186" i="14"/>
  <c r="D185" i="14"/>
  <c r="E194" i="14"/>
  <c r="M186" i="14"/>
  <c r="L191" i="14"/>
  <c r="L184" i="14"/>
  <c r="E185" i="14"/>
  <c r="I190" i="14"/>
  <c r="H195" i="14"/>
  <c r="D188" i="14"/>
  <c r="M195" i="14"/>
  <c r="M188" i="14"/>
  <c r="H193" i="14"/>
  <c r="H186" i="14"/>
  <c r="E192" i="14"/>
  <c r="D190" i="14"/>
  <c r="D148" i="14"/>
  <c r="G148" i="14"/>
  <c r="K149" i="14"/>
  <c r="O150" i="14"/>
  <c r="G152" i="14"/>
  <c r="K153" i="14"/>
  <c r="K148" i="14"/>
  <c r="G150" i="14"/>
  <c r="O151" i="14"/>
  <c r="O153" i="14"/>
  <c r="G155" i="14"/>
  <c r="K156" i="14"/>
  <c r="O157" i="14"/>
  <c r="G159" i="14"/>
  <c r="O148" i="14"/>
  <c r="K150" i="14"/>
  <c r="K152" i="14"/>
  <c r="G154" i="14"/>
  <c r="K155" i="14"/>
  <c r="O156" i="14"/>
  <c r="G158" i="14"/>
  <c r="K159" i="14"/>
  <c r="G149" i="14"/>
  <c r="G151" i="14"/>
  <c r="O152" i="14"/>
  <c r="K154" i="14"/>
  <c r="O155" i="14"/>
  <c r="G157" i="14"/>
  <c r="K158" i="14"/>
  <c r="O159" i="14"/>
  <c r="K151" i="14"/>
  <c r="K157" i="14"/>
  <c r="G153" i="14"/>
  <c r="O158" i="14"/>
  <c r="O154" i="14"/>
  <c r="O149" i="14"/>
  <c r="G156" i="14"/>
  <c r="I159" i="14"/>
  <c r="E158" i="14"/>
  <c r="M156" i="14"/>
  <c r="I155" i="14"/>
  <c r="E154" i="14"/>
  <c r="M152" i="14"/>
  <c r="I151" i="14"/>
  <c r="E150" i="14"/>
  <c r="M148" i="14"/>
  <c r="J159" i="14"/>
  <c r="F158" i="14"/>
  <c r="N156" i="14"/>
  <c r="J155" i="14"/>
  <c r="F154" i="14"/>
  <c r="N152" i="14"/>
  <c r="J151" i="14"/>
  <c r="F150" i="14"/>
  <c r="N148" i="14"/>
  <c r="D159" i="14"/>
  <c r="L157" i="14"/>
  <c r="H156" i="14"/>
  <c r="D155" i="14"/>
  <c r="L153" i="14"/>
  <c r="H152" i="14"/>
  <c r="D151" i="14"/>
  <c r="L149" i="14"/>
  <c r="H148" i="14"/>
  <c r="E159" i="14"/>
  <c r="M157" i="14"/>
  <c r="I156" i="14"/>
  <c r="E155" i="14"/>
  <c r="M153" i="14"/>
  <c r="I152" i="14"/>
  <c r="E151" i="14"/>
  <c r="M149" i="14"/>
  <c r="I148" i="14"/>
  <c r="F159" i="14"/>
  <c r="N157" i="14"/>
  <c r="J156" i="14"/>
  <c r="F155" i="14"/>
  <c r="N153" i="14"/>
  <c r="J152" i="14"/>
  <c r="F151" i="14"/>
  <c r="N149" i="14"/>
  <c r="J148" i="14"/>
  <c r="L158" i="14"/>
  <c r="H157" i="14"/>
  <c r="D156" i="14"/>
  <c r="L154" i="14"/>
  <c r="H153" i="14"/>
  <c r="D152" i="14"/>
  <c r="L150" i="14"/>
  <c r="H149" i="14"/>
  <c r="F148" i="14"/>
  <c r="M158" i="14"/>
  <c r="I157" i="14"/>
  <c r="E156" i="14"/>
  <c r="M154" i="14"/>
  <c r="I153" i="14"/>
  <c r="E152" i="14"/>
  <c r="M150" i="14"/>
  <c r="I149" i="14"/>
  <c r="E148" i="14"/>
  <c r="N158" i="14"/>
  <c r="J157" i="14"/>
  <c r="F156" i="14"/>
  <c r="N154" i="14"/>
  <c r="J153" i="14"/>
  <c r="F152" i="14"/>
  <c r="N150" i="14"/>
  <c r="J149" i="14"/>
  <c r="L159" i="14"/>
  <c r="H158" i="14"/>
  <c r="D157" i="14"/>
  <c r="L155" i="14"/>
  <c r="H154" i="14"/>
  <c r="D153" i="14"/>
  <c r="L151" i="14"/>
  <c r="H150" i="14"/>
  <c r="D149" i="14"/>
  <c r="M155" i="14"/>
  <c r="I150" i="14"/>
  <c r="F157" i="14"/>
  <c r="N151" i="14"/>
  <c r="D158" i="14"/>
  <c r="L152" i="14"/>
  <c r="M159" i="14"/>
  <c r="E149" i="14"/>
  <c r="N155" i="14"/>
  <c r="J150" i="14"/>
  <c r="L156" i="14"/>
  <c r="H151" i="14"/>
  <c r="I158" i="14"/>
  <c r="N159" i="14"/>
  <c r="J154" i="14"/>
  <c r="F149" i="14"/>
  <c r="H155" i="14"/>
  <c r="E157" i="14"/>
  <c r="M151" i="14"/>
  <c r="J158" i="14"/>
  <c r="F153" i="14"/>
  <c r="H159" i="14"/>
  <c r="D154" i="14"/>
  <c r="L148" i="14"/>
  <c r="I154" i="14"/>
  <c r="E153" i="14"/>
  <c r="D150" i="14"/>
  <c r="D166" i="14"/>
  <c r="F166" i="14"/>
  <c r="K166" i="14"/>
  <c r="E167" i="14"/>
  <c r="J167" i="14"/>
  <c r="O167" i="14"/>
  <c r="I168" i="14"/>
  <c r="N168" i="14"/>
  <c r="G169" i="14"/>
  <c r="M169" i="14"/>
  <c r="F170" i="14"/>
  <c r="K170" i="14"/>
  <c r="E171" i="14"/>
  <c r="J171" i="14"/>
  <c r="O171" i="14"/>
  <c r="I172" i="14"/>
  <c r="N172" i="14"/>
  <c r="G173" i="14"/>
  <c r="M173" i="14"/>
  <c r="F174" i="14"/>
  <c r="K174" i="14"/>
  <c r="E175" i="14"/>
  <c r="J175" i="14"/>
  <c r="O175" i="14"/>
  <c r="I176" i="14"/>
  <c r="N176" i="14"/>
  <c r="G177" i="14"/>
  <c r="M177" i="14"/>
  <c r="I166" i="14"/>
  <c r="O166" i="14"/>
  <c r="K167" i="14"/>
  <c r="F168" i="14"/>
  <c r="M168" i="14"/>
  <c r="I169" i="14"/>
  <c r="O169" i="14"/>
  <c r="J170" i="14"/>
  <c r="F171" i="14"/>
  <c r="M171" i="14"/>
  <c r="G172" i="14"/>
  <c r="O172" i="14"/>
  <c r="J173" i="14"/>
  <c r="E174" i="14"/>
  <c r="M174" i="14"/>
  <c r="G175" i="14"/>
  <c r="N175" i="14"/>
  <c r="J176" i="14"/>
  <c r="E177" i="14"/>
  <c r="K177" i="14"/>
  <c r="J166" i="14"/>
  <c r="F167" i="14"/>
  <c r="M167" i="14"/>
  <c r="G168" i="14"/>
  <c r="O168" i="14"/>
  <c r="J169" i="14"/>
  <c r="E170" i="14"/>
  <c r="M170" i="14"/>
  <c r="G171" i="14"/>
  <c r="N171" i="14"/>
  <c r="J172" i="14"/>
  <c r="E173" i="14"/>
  <c r="K173" i="14"/>
  <c r="G174" i="14"/>
  <c r="N174" i="14"/>
  <c r="I175" i="14"/>
  <c r="E176" i="14"/>
  <c r="K176" i="14"/>
  <c r="F177" i="14"/>
  <c r="N177" i="14"/>
  <c r="E166" i="14"/>
  <c r="M166" i="14"/>
  <c r="G167" i="14"/>
  <c r="N167" i="14"/>
  <c r="J168" i="14"/>
  <c r="E169" i="14"/>
  <c r="K169" i="14"/>
  <c r="G170" i="14"/>
  <c r="N170" i="14"/>
  <c r="I171" i="14"/>
  <c r="E172" i="14"/>
  <c r="K172" i="14"/>
  <c r="F173" i="14"/>
  <c r="N173" i="14"/>
  <c r="I174" i="14"/>
  <c r="O174" i="14"/>
  <c r="K175" i="14"/>
  <c r="F176" i="14"/>
  <c r="M176" i="14"/>
  <c r="I177" i="14"/>
  <c r="O177" i="14"/>
  <c r="G166" i="14"/>
  <c r="N166" i="14"/>
  <c r="I167" i="14"/>
  <c r="E168" i="14"/>
  <c r="K168" i="14"/>
  <c r="F169" i="14"/>
  <c r="N169" i="14"/>
  <c r="I170" i="14"/>
  <c r="O170" i="14"/>
  <c r="K171" i="14"/>
  <c r="F172" i="14"/>
  <c r="J174" i="14"/>
  <c r="O176" i="14"/>
  <c r="M172" i="14"/>
  <c r="F175" i="14"/>
  <c r="J177" i="14"/>
  <c r="I173" i="14"/>
  <c r="M175" i="14"/>
  <c r="O173" i="14"/>
  <c r="G176" i="14"/>
  <c r="L176" i="14"/>
  <c r="L177" i="14"/>
  <c r="D176" i="14"/>
  <c r="L174" i="14"/>
  <c r="H173" i="14"/>
  <c r="D172" i="14"/>
  <c r="L170" i="14"/>
  <c r="H169" i="14"/>
  <c r="D168" i="14"/>
  <c r="L166" i="14"/>
  <c r="H177" i="14"/>
  <c r="L175" i="14"/>
  <c r="H174" i="14"/>
  <c r="D173" i="14"/>
  <c r="L171" i="14"/>
  <c r="H170" i="14"/>
  <c r="D169" i="14"/>
  <c r="L167" i="14"/>
  <c r="H166" i="14"/>
  <c r="D177" i="14"/>
  <c r="H175" i="14"/>
  <c r="D174" i="14"/>
  <c r="L172" i="14"/>
  <c r="H171" i="14"/>
  <c r="D170" i="14"/>
  <c r="L168" i="14"/>
  <c r="H167" i="14"/>
  <c r="H172" i="14"/>
  <c r="D167" i="14"/>
  <c r="D175" i="14"/>
  <c r="L169" i="14"/>
  <c r="L173" i="14"/>
  <c r="H168" i="14"/>
  <c r="H176" i="14"/>
  <c r="D171" i="14"/>
  <c r="D220" i="14"/>
  <c r="J220" i="14"/>
  <c r="F221" i="14"/>
  <c r="N221" i="14"/>
  <c r="J222" i="14"/>
  <c r="F223" i="14"/>
  <c r="N223" i="14"/>
  <c r="J224" i="14"/>
  <c r="F225" i="14"/>
  <c r="N225" i="14"/>
  <c r="J226" i="14"/>
  <c r="F227" i="14"/>
  <c r="N227" i="14"/>
  <c r="J228" i="14"/>
  <c r="F229" i="14"/>
  <c r="N229" i="14"/>
  <c r="J230" i="14"/>
  <c r="F231" i="14"/>
  <c r="N231" i="14"/>
  <c r="K220" i="14"/>
  <c r="G221" i="14"/>
  <c r="O221" i="14"/>
  <c r="K222" i="14"/>
  <c r="G223" i="14"/>
  <c r="O223" i="14"/>
  <c r="K224" i="14"/>
  <c r="G225" i="14"/>
  <c r="O225" i="14"/>
  <c r="K226" i="14"/>
  <c r="G227" i="14"/>
  <c r="O227" i="14"/>
  <c r="K228" i="14"/>
  <c r="G229" i="14"/>
  <c r="O229" i="14"/>
  <c r="K230" i="14"/>
  <c r="G231" i="14"/>
  <c r="O231" i="14"/>
  <c r="N220" i="14"/>
  <c r="F222" i="14"/>
  <c r="J223" i="14"/>
  <c r="N224" i="14"/>
  <c r="F226" i="14"/>
  <c r="J227" i="14"/>
  <c r="N228" i="14"/>
  <c r="F230" i="14"/>
  <c r="J231" i="14"/>
  <c r="O220" i="14"/>
  <c r="N222" i="14"/>
  <c r="G224" i="14"/>
  <c r="G226" i="14"/>
  <c r="F228" i="14"/>
  <c r="K229" i="14"/>
  <c r="K231" i="14"/>
  <c r="J221" i="14"/>
  <c r="O222" i="14"/>
  <c r="O224" i="14"/>
  <c r="N226" i="14"/>
  <c r="G228" i="14"/>
  <c r="G230" i="14"/>
  <c r="F220" i="14"/>
  <c r="K221" i="14"/>
  <c r="K223" i="14"/>
  <c r="J225" i="14"/>
  <c r="O226" i="14"/>
  <c r="O228" i="14"/>
  <c r="N230" i="14"/>
  <c r="G220" i="14"/>
  <c r="G222" i="14"/>
  <c r="F224" i="14"/>
  <c r="K225" i="14"/>
  <c r="K227" i="14"/>
  <c r="J229" i="14"/>
  <c r="O230" i="14"/>
  <c r="M230" i="14"/>
  <c r="I229" i="14"/>
  <c r="E228" i="14"/>
  <c r="M226" i="14"/>
  <c r="I225" i="14"/>
  <c r="E224" i="14"/>
  <c r="M222" i="14"/>
  <c r="I221" i="14"/>
  <c r="E220" i="14"/>
  <c r="L230" i="14"/>
  <c r="H229" i="14"/>
  <c r="D228" i="14"/>
  <c r="L226" i="14"/>
  <c r="H225" i="14"/>
  <c r="D224" i="14"/>
  <c r="L222" i="14"/>
  <c r="H221" i="14"/>
  <c r="I231" i="14"/>
  <c r="M229" i="14"/>
  <c r="M227" i="14"/>
  <c r="E226" i="14"/>
  <c r="I224" i="14"/>
  <c r="I222" i="14"/>
  <c r="M220" i="14"/>
  <c r="D231" i="14"/>
  <c r="D229" i="14"/>
  <c r="H227" i="14"/>
  <c r="L225" i="14"/>
  <c r="L223" i="14"/>
  <c r="D222" i="14"/>
  <c r="H220" i="14"/>
  <c r="E231" i="14"/>
  <c r="E229" i="14"/>
  <c r="I227" i="14"/>
  <c r="M225" i="14"/>
  <c r="M223" i="14"/>
  <c r="E222" i="14"/>
  <c r="I220" i="14"/>
  <c r="H230" i="14"/>
  <c r="L228" i="14"/>
  <c r="D227" i="14"/>
  <c r="D225" i="14"/>
  <c r="H223" i="14"/>
  <c r="L221" i="14"/>
  <c r="I230" i="14"/>
  <c r="M228" i="14"/>
  <c r="E227" i="14"/>
  <c r="E225" i="14"/>
  <c r="I223" i="14"/>
  <c r="M221" i="14"/>
  <c r="L231" i="14"/>
  <c r="D230" i="14"/>
  <c r="H228" i="14"/>
  <c r="H226" i="14"/>
  <c r="L224" i="14"/>
  <c r="D223" i="14"/>
  <c r="D221" i="14"/>
  <c r="E230" i="14"/>
  <c r="E223" i="14"/>
  <c r="L227" i="14"/>
  <c r="L220" i="14"/>
  <c r="I226" i="14"/>
  <c r="H231" i="14"/>
  <c r="H224" i="14"/>
  <c r="M231" i="14"/>
  <c r="M224" i="14"/>
  <c r="L229" i="14"/>
  <c r="H222" i="14"/>
  <c r="I228" i="14"/>
  <c r="E221" i="14"/>
  <c r="D226" i="14"/>
  <c r="D202" i="14"/>
  <c r="O213" i="14"/>
  <c r="G213" i="14"/>
  <c r="K210" i="14"/>
  <c r="O207" i="14"/>
  <c r="O204" i="14"/>
  <c r="F213" i="14"/>
  <c r="N211" i="14"/>
  <c r="J210" i="14"/>
  <c r="F209" i="14"/>
  <c r="N207" i="14"/>
  <c r="J206" i="14"/>
  <c r="F205" i="14"/>
  <c r="N203" i="14"/>
  <c r="F202" i="14"/>
  <c r="M212" i="14"/>
  <c r="I211" i="14"/>
  <c r="E210" i="14"/>
  <c r="M208" i="14"/>
  <c r="I207" i="14"/>
  <c r="E206" i="14"/>
  <c r="M204" i="14"/>
  <c r="I203" i="14"/>
  <c r="E202" i="14"/>
  <c r="K211" i="14"/>
  <c r="O208" i="14"/>
  <c r="G206" i="14"/>
  <c r="G204" i="14"/>
  <c r="O202" i="14"/>
  <c r="H213" i="14"/>
  <c r="D212" i="14"/>
  <c r="L210" i="14"/>
  <c r="H209" i="14"/>
  <c r="D208" i="14"/>
  <c r="L206" i="14"/>
  <c r="H205" i="14"/>
  <c r="D204" i="14"/>
  <c r="L202" i="14"/>
  <c r="O209" i="14"/>
  <c r="K206" i="14"/>
  <c r="J213" i="14"/>
  <c r="J211" i="14"/>
  <c r="N209" i="14"/>
  <c r="F208" i="14"/>
  <c r="F206" i="14"/>
  <c r="J204" i="14"/>
  <c r="N202" i="14"/>
  <c r="I212" i="14"/>
  <c r="M210" i="14"/>
  <c r="E209" i="14"/>
  <c r="E207" i="14"/>
  <c r="I205" i="14"/>
  <c r="M203" i="14"/>
  <c r="K213" i="14"/>
  <c r="G210" i="14"/>
  <c r="O206" i="14"/>
  <c r="O203" i="14"/>
  <c r="J202" i="14"/>
  <c r="H212" i="14"/>
  <c r="H210" i="14"/>
  <c r="L208" i="14"/>
  <c r="D207" i="14"/>
  <c r="D205" i="14"/>
  <c r="H203" i="14"/>
  <c r="K212" i="14"/>
  <c r="G209" i="14"/>
  <c r="O205" i="14"/>
  <c r="N212" i="14"/>
  <c r="F211" i="14"/>
  <c r="J209" i="14"/>
  <c r="J207" i="14"/>
  <c r="N205" i="14"/>
  <c r="F204" i="14"/>
  <c r="M213" i="14"/>
  <c r="E212" i="14"/>
  <c r="I210" i="14"/>
  <c r="I208" i="14"/>
  <c r="M206" i="14"/>
  <c r="E205" i="14"/>
  <c r="E203" i="14"/>
  <c r="O212" i="14"/>
  <c r="K209" i="14"/>
  <c r="K205" i="14"/>
  <c r="K203" i="14"/>
  <c r="L213" i="14"/>
  <c r="L211" i="14"/>
  <c r="D210" i="14"/>
  <c r="H208" i="14"/>
  <c r="H206" i="14"/>
  <c r="L204" i="14"/>
  <c r="D203" i="14"/>
  <c r="O211" i="14"/>
  <c r="K208" i="14"/>
  <c r="K202" i="14"/>
  <c r="J212" i="14"/>
  <c r="N210" i="14"/>
  <c r="N208" i="14"/>
  <c r="F207" i="14"/>
  <c r="J205" i="14"/>
  <c r="J203" i="14"/>
  <c r="I213" i="14"/>
  <c r="M211" i="14"/>
  <c r="M209" i="14"/>
  <c r="E208" i="14"/>
  <c r="I206" i="14"/>
  <c r="I204" i="14"/>
  <c r="M202" i="14"/>
  <c r="G212" i="14"/>
  <c r="G208" i="14"/>
  <c r="G205" i="14"/>
  <c r="G203" i="14"/>
  <c r="D213" i="14"/>
  <c r="H211" i="14"/>
  <c r="L209" i="14"/>
  <c r="L207" i="14"/>
  <c r="D206" i="14"/>
  <c r="H204" i="14"/>
  <c r="H202" i="14"/>
  <c r="F212" i="14"/>
  <c r="N204" i="14"/>
  <c r="I209" i="14"/>
  <c r="I202" i="14"/>
  <c r="G202" i="14"/>
  <c r="H207" i="14"/>
  <c r="J208" i="14"/>
  <c r="E213" i="14"/>
  <c r="M205" i="14"/>
  <c r="K207" i="14"/>
  <c r="D211" i="14"/>
  <c r="L203" i="14"/>
  <c r="N213" i="14"/>
  <c r="N206" i="14"/>
  <c r="E211" i="14"/>
  <c r="E204" i="14"/>
  <c r="K204" i="14"/>
  <c r="D209" i="14"/>
  <c r="G211" i="14"/>
  <c r="F210" i="14"/>
  <c r="F203" i="14"/>
  <c r="M207" i="14"/>
  <c r="O210" i="14"/>
  <c r="L212" i="14"/>
  <c r="L205" i="14"/>
  <c r="G207" i="14"/>
</calcChain>
</file>

<file path=xl/sharedStrings.xml><?xml version="1.0" encoding="utf-8"?>
<sst xmlns="http://schemas.openxmlformats.org/spreadsheetml/2006/main" count="277" uniqueCount="70">
  <si>
    <t>Tablas insumo producto 12 actividades</t>
  </si>
  <si>
    <t>Índice de cuadros</t>
  </si>
  <si>
    <t>No.</t>
  </si>
  <si>
    <t>Cuadro</t>
  </si>
  <si>
    <t>Matriz de insumo producto doméstica a precio básico</t>
  </si>
  <si>
    <t>Matriz de coeficientes directos</t>
  </si>
  <si>
    <t>Matriz de coeficientes directos e indirectos (matriz inversa de Leontief)</t>
  </si>
  <si>
    <t>Listado a 12 actividades</t>
  </si>
  <si>
    <t>Código de actividad económica 2013</t>
  </si>
  <si>
    <t>Agropecuario-silvícola y Pesca</t>
  </si>
  <si>
    <t>Minería</t>
  </si>
  <si>
    <t>Industria manufacturera</t>
  </si>
  <si>
    <t>Electricidad, gas, agua y gestión de desechos</t>
  </si>
  <si>
    <t>Construcción</t>
  </si>
  <si>
    <t>Comercio, hoteles y restaurantes</t>
  </si>
  <si>
    <t>Transporte, comunicaciones y servicios de información</t>
  </si>
  <si>
    <t>Intermediación financiera</t>
  </si>
  <si>
    <t>Servicios inmobiliarios y de vivienda</t>
  </si>
  <si>
    <t>Servicios empresariales</t>
  </si>
  <si>
    <t>Servicios personales</t>
  </si>
  <si>
    <t>Administración pública</t>
  </si>
  <si>
    <t>Matriz de insumo-producto</t>
  </si>
  <si>
    <t>Doméstica a precio básico, actividad por actividad</t>
  </si>
  <si>
    <t>Supuesto: estructura de ventas fija por producto</t>
  </si>
  <si>
    <t>(miles de millones de pesos de 2022)</t>
  </si>
  <si>
    <t>Actividad</t>
  </si>
  <si>
    <t>Consumo de hogares</t>
  </si>
  <si>
    <t>Consumo  de IPSFL</t>
  </si>
  <si>
    <t>Consumo de gobierno</t>
  </si>
  <si>
    <t>Formación bruta de capital fijo</t>
  </si>
  <si>
    <t>Variación de existencias</t>
  </si>
  <si>
    <t>Exportaciones</t>
  </si>
  <si>
    <t>Producción precio básico</t>
  </si>
  <si>
    <t>Shares HH FD</t>
  </si>
  <si>
    <t>Compensation of Employees FD</t>
  </si>
  <si>
    <t>Compensation of employees output</t>
  </si>
  <si>
    <t>Total</t>
  </si>
  <si>
    <t xml:space="preserve">Importaciones precios cif </t>
  </si>
  <si>
    <t>Impuestos sobre productos</t>
  </si>
  <si>
    <t>Derechos de importación</t>
  </si>
  <si>
    <t xml:space="preserve">Valor agregado </t>
  </si>
  <si>
    <t>Remuneraciones de asalariados</t>
  </si>
  <si>
    <t>Excedente bruto de explotación</t>
  </si>
  <si>
    <t>Impuestos netos sobre la producción</t>
  </si>
  <si>
    <t>Employment</t>
  </si>
  <si>
    <t>Total output</t>
  </si>
  <si>
    <t>Coefficients</t>
  </si>
  <si>
    <t>Value added</t>
  </si>
  <si>
    <t>Compensation of employees</t>
  </si>
  <si>
    <t>Gross operating surplus</t>
  </si>
  <si>
    <t>Taxes</t>
  </si>
  <si>
    <t>Direct and Indirect Requirements</t>
  </si>
  <si>
    <t>Multipliers</t>
  </si>
  <si>
    <t>Induced</t>
  </si>
  <si>
    <t>New output</t>
  </si>
  <si>
    <t>Induced contrib to GDP</t>
  </si>
  <si>
    <t>Employment Multiplier</t>
  </si>
  <si>
    <t>Contrib to gdp</t>
  </si>
  <si>
    <t>I-O Calculations</t>
  </si>
  <si>
    <t>Technical Coefficients Matrix</t>
  </si>
  <si>
    <t>Identity Matrix</t>
  </si>
  <si>
    <t>(I-A) Matrix</t>
  </si>
  <si>
    <t>Leontief Inverse ( I - A ) ^ ( -1 )</t>
  </si>
  <si>
    <t>Value Added Diagonal</t>
  </si>
  <si>
    <t>Compensation of employees diagonal</t>
  </si>
  <si>
    <t>Gross operating surplus diagonal</t>
  </si>
  <si>
    <t>Taxes diagonal</t>
  </si>
  <si>
    <t>Employment diagonal</t>
  </si>
  <si>
    <t xml:space="preserve">Matriz de coeficientes directos e indirectos </t>
  </si>
  <si>
    <t>(Matriz inversa de Leontief)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</si>
</sst>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0.00000"/>
    <numFmt numFmtId="169" formatCode="#,##0.000000_ ;[Red]\-#,##0.000000\ "/>
    <numFmt numFmtId="170" formatCode="#,##0.0000"/>
    <numFmt numFmtId="171" formatCode="_-* #,##0\ _D_M_-;\-* #,##0\ _D_M_-;_-* &quot;-&quot;\ _D_M_-;_-@_-"/>
    <numFmt numFmtId="172" formatCode="_-* #,##0.00\ _D_M_-;\-* #,##0.00\ _D_M_-;_-* &quot;-&quot;??\ _D_M_-;_-@_-"/>
    <numFmt numFmtId="173" formatCode="#,"/>
    <numFmt numFmtId="174" formatCode="_([$€]* #,##0.00_);_([$€]* \(#,##0.00\);_([$€]* &quot;-&quot;??_);_(@_)"/>
    <numFmt numFmtId="175" formatCode="_(&quot;€&quot;* #,##0.00_);_(&quot;€&quot;* \(#,##0.00\);_(&quot;€&quot;* &quot;-&quot;??_);_(@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[$€]_-;\-* #,##0.00\ [$€]_-;_-* &quot;-&quot;??\ [$€]_-;_-@_-"/>
    <numFmt numFmtId="179" formatCode="#.##0"/>
    <numFmt numFmtId="180" formatCode="#,#00"/>
    <numFmt numFmtId="181" formatCode="#.##000"/>
    <numFmt numFmtId="182" formatCode="_-* #,##0.00\ _P_t_s_-;\-* #,##0.00\ _P_t_s_-;_-* &quot;-&quot;??\ _P_t_s_-;_-@_-"/>
    <numFmt numFmtId="183" formatCode="_-* #,##0.0\ _€_-;\-* #,##0.0\ _€_-;_-* &quot;-&quot;?\ _€_-;_-@_-"/>
    <numFmt numFmtId="184" formatCode="#,##0.0"/>
    <numFmt numFmtId="185" formatCode="_-* #,##0.00\ _p_t_a_-;\-* #,##0.00\ _p_t_a_-;_-* &quot;-&quot;??\ _p_t_a_-;_-@_-"/>
    <numFmt numFmtId="186" formatCode="_-* #,##0_-;\-* #,##0_-;_-* &quot;-&quot;??_-;_-@_-"/>
    <numFmt numFmtId="187" formatCode="#,##0.00\ &quot;Pts&quot;;\-#,##0.00\ &quot;Pts&quot;"/>
    <numFmt numFmtId="188" formatCode="#,##0\ &quot;Pts&quot;;[Red]\-#,##0\ &quot;Pts&quot;"/>
    <numFmt numFmtId="189" formatCode="_-* #,##0\ &quot;DM&quot;_-;\-* #,##0\ &quot;DM&quot;_-;_-* &quot;-&quot;\ &quot;DM&quot;_-;_-@_-"/>
    <numFmt numFmtId="190" formatCode="_-* #,##0.00\ &quot;DM&quot;_-;\-* #,##0.00\ &quot;DM&quot;_-;_-* &quot;-&quot;??\ &quot;DM&quot;_-;_-@_-"/>
    <numFmt numFmtId="191" formatCode="&quot;$&quot;#,#00"/>
    <numFmt numFmtId="192" formatCode="_(* #,##0_);_(* \(#,##0\);_(* &quot;-&quot;??_);_(@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MS Sans Serif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name val="Geneva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7.5"/>
      <color indexed="12"/>
      <name val="Times New Roman"/>
      <family val="1"/>
    </font>
    <font>
      <u/>
      <sz val="10"/>
      <color indexed="12"/>
      <name val="MS Sans Serif"/>
      <family val="2"/>
    </font>
    <font>
      <sz val="11"/>
      <name val="Calibri"/>
      <family val="2"/>
    </font>
    <font>
      <sz val="11"/>
      <color indexed="60"/>
      <name val="Calibri"/>
      <family val="2"/>
    </font>
    <font>
      <sz val="14"/>
      <name val="Times New Roman"/>
      <family val="1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9"/>
      <name val="Humnst777 Lt BT"/>
      <family val="2"/>
    </font>
    <font>
      <b/>
      <sz val="8"/>
      <color indexed="8"/>
      <name val="Arial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5"/>
      <color theme="3"/>
      <name val="Calibri"/>
      <family val="2"/>
    </font>
    <font>
      <b/>
      <sz val="11"/>
      <color indexed="8"/>
      <name val="Calibri"/>
      <family val="2"/>
    </font>
    <font>
      <sz val="10"/>
      <name val="Courier"/>
      <family val="3"/>
    </font>
    <font>
      <b/>
      <sz val="12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8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75">
    <xf numFmtId="0" fontId="0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6" borderId="0" applyNumberFormat="0" applyBorder="0" applyAlignment="0" applyProtection="0"/>
    <xf numFmtId="0" fontId="1" fillId="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" fillId="5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" fillId="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" fillId="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" fillId="11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1" fillId="1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" fillId="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19" borderId="0" applyNumberFormat="0" applyBorder="0" applyAlignment="0" applyProtection="0"/>
    <xf numFmtId="0" fontId="1" fillId="10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1" fillId="1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3" borderId="0" applyNumberFormat="0" applyBorder="0" applyAlignment="0" applyProtection="0"/>
    <xf numFmtId="0" fontId="11" fillId="17" borderId="0" applyNumberFormat="0" applyBorder="0" applyAlignment="0" applyProtection="0"/>
    <xf numFmtId="3" fontId="4" fillId="34" borderId="0"/>
    <xf numFmtId="0" fontId="12" fillId="0" borderId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5" fillId="36" borderId="7" applyNumberFormat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" fontId="17" fillId="0" borderId="0">
      <protection locked="0"/>
    </xf>
    <xf numFmtId="173" fontId="18" fillId="0" borderId="0">
      <protection locked="0"/>
    </xf>
    <xf numFmtId="173" fontId="18" fillId="0" borderId="0"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1" fillId="0" borderId="0">
      <alignment vertical="top"/>
    </xf>
    <xf numFmtId="0" fontId="21" fillId="0" borderId="0">
      <alignment vertical="top"/>
    </xf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2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9" fontId="22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9" fontId="22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2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80" fontId="17" fillId="0" borderId="0">
      <protection locked="0"/>
    </xf>
    <xf numFmtId="181" fontId="17" fillId="0" borderId="0">
      <protection locked="0"/>
    </xf>
    <xf numFmtId="3" fontId="4" fillId="37" borderId="0"/>
    <xf numFmtId="0" fontId="12" fillId="0" borderId="0"/>
    <xf numFmtId="0" fontId="13" fillId="18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3" fontId="4" fillId="38" borderId="0"/>
    <xf numFmtId="3" fontId="4" fillId="15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20" fillId="21" borderId="6" applyNumberFormat="0" applyAlignment="0" applyProtection="0"/>
    <xf numFmtId="0" fontId="16" fillId="0" borderId="8" applyNumberFormat="0" applyFill="0" applyAlignment="0" applyProtection="0"/>
    <xf numFmtId="0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7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6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17" fillId="0" borderId="0">
      <protection locked="0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2" fillId="0" borderId="0"/>
    <xf numFmtId="0" fontId="30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6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top"/>
    </xf>
    <xf numFmtId="0" fontId="1" fillId="0" borderId="0"/>
    <xf numFmtId="0" fontId="3" fillId="0" borderId="0"/>
    <xf numFmtId="0" fontId="6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9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1" fillId="0" borderId="0"/>
    <xf numFmtId="0" fontId="4" fillId="0" borderId="0"/>
    <xf numFmtId="0" fontId="3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28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21" fillId="0" borderId="0"/>
    <xf numFmtId="0" fontId="6" fillId="0" borderId="0"/>
    <xf numFmtId="0" fontId="1" fillId="0" borderId="0"/>
    <xf numFmtId="0" fontId="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8" fillId="0" borderId="0"/>
    <xf numFmtId="0" fontId="3" fillId="0" borderId="0"/>
    <xf numFmtId="0" fontId="28" fillId="0" borderId="0"/>
    <xf numFmtId="0" fontId="1" fillId="0" borderId="0"/>
    <xf numFmtId="0" fontId="28" fillId="0" borderId="0"/>
    <xf numFmtId="0" fontId="4" fillId="0" borderId="0"/>
    <xf numFmtId="0" fontId="1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1" fillId="0" borderId="0"/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2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8" fillId="0" borderId="0"/>
    <xf numFmtId="0" fontId="1" fillId="0" borderId="0"/>
    <xf numFmtId="0" fontId="3" fillId="0" borderId="0"/>
    <xf numFmtId="0" fontId="4" fillId="0" borderId="0"/>
    <xf numFmtId="0" fontId="2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9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9" fillId="40" borderId="12" applyNumberFormat="0" applyFont="0" applyAlignment="0" applyProtection="0"/>
    <xf numFmtId="0" fontId="32" fillId="35" borderId="13" applyNumberFormat="0" applyAlignment="0" applyProtection="0"/>
    <xf numFmtId="0" fontId="33" fillId="0" borderId="0" applyNumberForma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4" fontId="34" fillId="0" borderId="14" applyNumberFormat="0" applyProtection="0">
      <alignment horizontal="left" vertical="center" wrapText="1" indent="1"/>
    </xf>
    <xf numFmtId="4" fontId="35" fillId="0" borderId="0" applyNumberFormat="0" applyProtection="0">
      <alignment horizontal="left" vertical="center" indent="1"/>
    </xf>
    <xf numFmtId="0" fontId="12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" fillId="0" borderId="1" applyNumberFormat="0" applyFill="0" applyAlignment="0" applyProtection="0"/>
    <xf numFmtId="0" fontId="24" fillId="0" borderId="9" applyNumberFormat="0" applyFill="0" applyAlignment="0" applyProtection="0"/>
    <xf numFmtId="0" fontId="2" fillId="0" borderId="1" applyNumberFormat="0" applyFill="0" applyAlignment="0" applyProtection="0"/>
    <xf numFmtId="0" fontId="24" fillId="0" borderId="9" applyNumberFormat="0" applyFill="0" applyAlignment="0" applyProtection="0"/>
    <xf numFmtId="0" fontId="2" fillId="0" borderId="1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0" fillId="0" borderId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42" fillId="0" borderId="0"/>
    <xf numFmtId="177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1"/>
    <xf numFmtId="0" fontId="5" fillId="0" borderId="0" xfId="3" applyFont="1" applyAlignment="1">
      <alignment horizontal="left"/>
    </xf>
    <xf numFmtId="0" fontId="7" fillId="0" borderId="3" xfId="1" applyFont="1" applyBorder="1"/>
    <xf numFmtId="0" fontId="8" fillId="0" borderId="3" xfId="1" applyFont="1" applyBorder="1"/>
    <xf numFmtId="0" fontId="8" fillId="0" borderId="0" xfId="1" applyFont="1"/>
    <xf numFmtId="0" fontId="7" fillId="0" borderId="0" xfId="1" applyFont="1" applyAlignment="1">
      <alignment horizontal="center"/>
    </xf>
    <xf numFmtId="0" fontId="7" fillId="0" borderId="4" xfId="1" applyFont="1" applyBorder="1"/>
    <xf numFmtId="0" fontId="7" fillId="0" borderId="5" xfId="1" applyFont="1" applyBorder="1"/>
    <xf numFmtId="0" fontId="5" fillId="0" borderId="0" xfId="1" applyFont="1"/>
    <xf numFmtId="0" fontId="3" fillId="0" borderId="0" xfId="1" applyAlignment="1">
      <alignment horizontal="left"/>
    </xf>
    <xf numFmtId="0" fontId="5" fillId="0" borderId="4" xfId="1" applyFont="1" applyBorder="1"/>
    <xf numFmtId="0" fontId="7" fillId="0" borderId="0" xfId="1" applyFont="1"/>
    <xf numFmtId="168" fontId="3" fillId="0" borderId="0" xfId="1" applyNumberFormat="1" applyAlignment="1">
      <alignment horizontal="right"/>
    </xf>
    <xf numFmtId="38" fontId="3" fillId="0" borderId="0" xfId="1" applyNumberFormat="1"/>
    <xf numFmtId="169" fontId="5" fillId="0" borderId="4" xfId="1" applyNumberFormat="1" applyFont="1" applyBorder="1"/>
    <xf numFmtId="169" fontId="5" fillId="0" borderId="0" xfId="1" applyNumberFormat="1" applyFont="1"/>
    <xf numFmtId="0" fontId="5" fillId="0" borderId="0" xfId="6" applyFont="1"/>
    <xf numFmtId="0" fontId="3" fillId="0" borderId="0" xfId="6" applyFont="1"/>
    <xf numFmtId="168" fontId="3" fillId="0" borderId="0" xfId="1" applyNumberFormat="1"/>
    <xf numFmtId="0" fontId="41" fillId="0" borderId="0" xfId="2069" applyFont="1"/>
    <xf numFmtId="0" fontId="41" fillId="0" borderId="0" xfId="1" applyFont="1"/>
    <xf numFmtId="0" fontId="3" fillId="0" borderId="4" xfId="1" applyBorder="1"/>
    <xf numFmtId="0" fontId="8" fillId="0" borderId="4" xfId="1" applyFont="1" applyBorder="1"/>
    <xf numFmtId="49" fontId="8" fillId="0" borderId="0" xfId="1" applyNumberFormat="1" applyFont="1" applyAlignment="1">
      <alignment horizontal="left"/>
    </xf>
    <xf numFmtId="0" fontId="8" fillId="0" borderId="0" xfId="2070" applyFont="1" applyAlignment="1">
      <alignment horizontal="left"/>
    </xf>
    <xf numFmtId="0" fontId="44" fillId="0" borderId="0" xfId="0" applyFont="1"/>
    <xf numFmtId="0" fontId="45" fillId="0" borderId="0" xfId="2069" applyFont="1"/>
    <xf numFmtId="0" fontId="46" fillId="0" borderId="0" xfId="0" applyFont="1"/>
    <xf numFmtId="0" fontId="45" fillId="0" borderId="4" xfId="2069" applyFont="1" applyBorder="1"/>
    <xf numFmtId="0" fontId="41" fillId="0" borderId="5" xfId="2069" applyFont="1" applyBorder="1"/>
    <xf numFmtId="0" fontId="41" fillId="0" borderId="5" xfId="2069" applyFont="1" applyBorder="1" applyAlignment="1">
      <alignment horizontal="center"/>
    </xf>
    <xf numFmtId="0" fontId="47" fillId="0" borderId="0" xfId="0" applyFont="1"/>
    <xf numFmtId="0" fontId="48" fillId="0" borderId="0" xfId="2072" applyFont="1"/>
    <xf numFmtId="0" fontId="45" fillId="0" borderId="0" xfId="0" applyFont="1"/>
    <xf numFmtId="0" fontId="41" fillId="0" borderId="0" xfId="2069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3" fontId="1" fillId="0" borderId="0" xfId="0" applyNumberFormat="1" applyFont="1"/>
    <xf numFmtId="4" fontId="1" fillId="0" borderId="0" xfId="0" applyNumberFormat="1" applyFont="1"/>
    <xf numFmtId="192" fontId="1" fillId="0" borderId="0" xfId="2073" applyNumberFormat="1" applyFont="1"/>
    <xf numFmtId="170" fontId="1" fillId="0" borderId="0" xfId="0" applyNumberFormat="1" applyFont="1"/>
    <xf numFmtId="0" fontId="50" fillId="0" borderId="0" xfId="1" applyFont="1"/>
    <xf numFmtId="0" fontId="51" fillId="0" borderId="0" xfId="2" applyFont="1"/>
    <xf numFmtId="0" fontId="50" fillId="0" borderId="0" xfId="2" applyFont="1"/>
    <xf numFmtId="0" fontId="51" fillId="0" borderId="0" xfId="3" applyFont="1" applyAlignment="1">
      <alignment horizontal="left"/>
    </xf>
    <xf numFmtId="0" fontId="51" fillId="0" borderId="3" xfId="1" applyFont="1" applyBorder="1"/>
    <xf numFmtId="0" fontId="50" fillId="0" borderId="3" xfId="1" applyFont="1" applyBorder="1"/>
    <xf numFmtId="0" fontId="51" fillId="0" borderId="0" xfId="1" applyFont="1" applyAlignment="1">
      <alignment horizontal="center"/>
    </xf>
    <xf numFmtId="0" fontId="51" fillId="0" borderId="4" xfId="1" applyFont="1" applyBorder="1"/>
    <xf numFmtId="0" fontId="49" fillId="0" borderId="0" xfId="0" applyFont="1" applyAlignment="1">
      <alignment horizontal="center" vertical="center" wrapText="1"/>
    </xf>
    <xf numFmtId="0" fontId="51" fillId="0" borderId="0" xfId="4" applyFont="1" applyAlignment="1">
      <alignment horizontal="center" vertical="center" wrapText="1"/>
    </xf>
    <xf numFmtId="0" fontId="51" fillId="0" borderId="5" xfId="1" applyFont="1" applyBorder="1"/>
    <xf numFmtId="0" fontId="51" fillId="0" borderId="5" xfId="1" applyFont="1" applyBorder="1" applyAlignment="1">
      <alignment horizontal="center"/>
    </xf>
    <xf numFmtId="0" fontId="51" fillId="0" borderId="0" xfId="1" applyFont="1"/>
    <xf numFmtId="0" fontId="50" fillId="0" borderId="0" xfId="1" applyFont="1" applyAlignment="1">
      <alignment horizontal="left"/>
    </xf>
    <xf numFmtId="3" fontId="50" fillId="0" borderId="0" xfId="1" applyNumberFormat="1" applyFont="1" applyAlignment="1">
      <alignment horizontal="right"/>
    </xf>
    <xf numFmtId="3" fontId="51" fillId="0" borderId="0" xfId="1" applyNumberFormat="1" applyFont="1"/>
    <xf numFmtId="3" fontId="50" fillId="0" borderId="0" xfId="1" applyNumberFormat="1" applyFont="1"/>
    <xf numFmtId="38" fontId="50" fillId="0" borderId="0" xfId="1" applyNumberFormat="1" applyFont="1"/>
    <xf numFmtId="3" fontId="51" fillId="0" borderId="4" xfId="1" applyNumberFormat="1" applyFont="1" applyBorder="1"/>
    <xf numFmtId="0" fontId="49" fillId="0" borderId="4" xfId="0" applyFont="1" applyBorder="1" applyAlignment="1">
      <alignment horizontal="left" vertical="center" wrapText="1"/>
    </xf>
    <xf numFmtId="0" fontId="50" fillId="0" borderId="0" xfId="5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1" fillId="0" borderId="4" xfId="5" applyFont="1" applyBorder="1" applyAlignment="1">
      <alignment horizontal="left" vertical="center" wrapText="1"/>
    </xf>
    <xf numFmtId="0" fontId="50" fillId="0" borderId="0" xfId="5" applyFont="1" applyFill="1" applyAlignment="1">
      <alignment horizontal="left" vertical="center" wrapText="1"/>
    </xf>
    <xf numFmtId="0" fontId="51" fillId="0" borderId="4" xfId="4" applyFont="1" applyBorder="1" applyAlignment="1">
      <alignment horizontal="left" vertical="center" wrapText="1"/>
    </xf>
    <xf numFmtId="0" fontId="0" fillId="41" borderId="0" xfId="0" applyFill="1"/>
    <xf numFmtId="0" fontId="0" fillId="0" borderId="0" xfId="0" applyFont="1"/>
    <xf numFmtId="168" fontId="1" fillId="0" borderId="0" xfId="0" applyNumberFormat="1" applyFont="1"/>
    <xf numFmtId="2" fontId="1" fillId="0" borderId="0" xfId="0" applyNumberFormat="1" applyFont="1"/>
    <xf numFmtId="43" fontId="1" fillId="0" borderId="0" xfId="0" applyNumberFormat="1" applyFont="1"/>
    <xf numFmtId="10" fontId="1" fillId="0" borderId="0" xfId="2074" applyNumberFormat="1" applyFont="1"/>
  </cellXfs>
  <cellStyles count="2075">
    <cellStyle name="20% - Accent1" xfId="7" xr:uid="{00000000-0005-0000-0000-000000000000}"/>
    <cellStyle name="20% - Accent2" xfId="8" xr:uid="{00000000-0005-0000-0000-000001000000}"/>
    <cellStyle name="20% - Accent3" xfId="9" xr:uid="{00000000-0005-0000-0000-000002000000}"/>
    <cellStyle name="20% - Accent4" xfId="10" xr:uid="{00000000-0005-0000-0000-000003000000}"/>
    <cellStyle name="20% - Accent5" xfId="11" xr:uid="{00000000-0005-0000-0000-000004000000}"/>
    <cellStyle name="20% - Accent6" xfId="12" xr:uid="{00000000-0005-0000-0000-000005000000}"/>
    <cellStyle name="20% - Énfasis1 2" xfId="13" xr:uid="{00000000-0005-0000-0000-000006000000}"/>
    <cellStyle name="20% - Énfasis1 2 2" xfId="14" xr:uid="{00000000-0005-0000-0000-000007000000}"/>
    <cellStyle name="20% - Énfasis1 2 2 2" xfId="15" xr:uid="{00000000-0005-0000-0000-000008000000}"/>
    <cellStyle name="20% - Énfasis1 2 3" xfId="16" xr:uid="{00000000-0005-0000-0000-000009000000}"/>
    <cellStyle name="20% - Énfasis1 2 3 2" xfId="17" xr:uid="{00000000-0005-0000-0000-00000A000000}"/>
    <cellStyle name="20% - Énfasis1 2 4" xfId="18" xr:uid="{00000000-0005-0000-0000-00000B000000}"/>
    <cellStyle name="20% - Énfasis1 2 4 2" xfId="19" xr:uid="{00000000-0005-0000-0000-00000C000000}"/>
    <cellStyle name="20% - Énfasis1 2 5" xfId="20" xr:uid="{00000000-0005-0000-0000-00000D000000}"/>
    <cellStyle name="20% - Énfasis1 2 5 2" xfId="21" xr:uid="{00000000-0005-0000-0000-00000E000000}"/>
    <cellStyle name="20% - Énfasis1 2 6" xfId="22" xr:uid="{00000000-0005-0000-0000-00000F000000}"/>
    <cellStyle name="20% - Énfasis1 3" xfId="23" xr:uid="{00000000-0005-0000-0000-000010000000}"/>
    <cellStyle name="20% - Énfasis1 3 2" xfId="24" xr:uid="{00000000-0005-0000-0000-000011000000}"/>
    <cellStyle name="20% - Énfasis1 4" xfId="25" xr:uid="{00000000-0005-0000-0000-000012000000}"/>
    <cellStyle name="20% - Énfasis1 4 2" xfId="26" xr:uid="{00000000-0005-0000-0000-000013000000}"/>
    <cellStyle name="20% - Énfasis1 5" xfId="27" xr:uid="{00000000-0005-0000-0000-000014000000}"/>
    <cellStyle name="20% - Énfasis1 5 2" xfId="28" xr:uid="{00000000-0005-0000-0000-000015000000}"/>
    <cellStyle name="20% - Énfasis2 2" xfId="29" xr:uid="{00000000-0005-0000-0000-000016000000}"/>
    <cellStyle name="20% - Énfasis2 2 2" xfId="30" xr:uid="{00000000-0005-0000-0000-000017000000}"/>
    <cellStyle name="20% - Énfasis2 2 2 2" xfId="31" xr:uid="{00000000-0005-0000-0000-000018000000}"/>
    <cellStyle name="20% - Énfasis2 2 3" xfId="32" xr:uid="{00000000-0005-0000-0000-000019000000}"/>
    <cellStyle name="20% - Énfasis2 2 3 2" xfId="33" xr:uid="{00000000-0005-0000-0000-00001A000000}"/>
    <cellStyle name="20% - Énfasis2 2 4" xfId="34" xr:uid="{00000000-0005-0000-0000-00001B000000}"/>
    <cellStyle name="20% - Énfasis2 2 4 2" xfId="35" xr:uid="{00000000-0005-0000-0000-00001C000000}"/>
    <cellStyle name="20% - Énfasis2 2 5" xfId="36" xr:uid="{00000000-0005-0000-0000-00001D000000}"/>
    <cellStyle name="20% - Énfasis2 2 5 2" xfId="37" xr:uid="{00000000-0005-0000-0000-00001E000000}"/>
    <cellStyle name="20% - Énfasis2 2 6" xfId="38" xr:uid="{00000000-0005-0000-0000-00001F000000}"/>
    <cellStyle name="20% - Énfasis2 3" xfId="39" xr:uid="{00000000-0005-0000-0000-000020000000}"/>
    <cellStyle name="20% - Énfasis2 3 2" xfId="40" xr:uid="{00000000-0005-0000-0000-000021000000}"/>
    <cellStyle name="20% - Énfasis2 4" xfId="41" xr:uid="{00000000-0005-0000-0000-000022000000}"/>
    <cellStyle name="20% - Énfasis2 4 2" xfId="42" xr:uid="{00000000-0005-0000-0000-000023000000}"/>
    <cellStyle name="20% - Énfasis2 5" xfId="43" xr:uid="{00000000-0005-0000-0000-000024000000}"/>
    <cellStyle name="20% - Énfasis2 5 2" xfId="44" xr:uid="{00000000-0005-0000-0000-000025000000}"/>
    <cellStyle name="20% - Énfasis3 2" xfId="45" xr:uid="{00000000-0005-0000-0000-000026000000}"/>
    <cellStyle name="20% - Énfasis3 2 2" xfId="46" xr:uid="{00000000-0005-0000-0000-000027000000}"/>
    <cellStyle name="20% - Énfasis3 2 2 2" xfId="47" xr:uid="{00000000-0005-0000-0000-000028000000}"/>
    <cellStyle name="20% - Énfasis3 2 3" xfId="48" xr:uid="{00000000-0005-0000-0000-000029000000}"/>
    <cellStyle name="20% - Énfasis3 2 3 2" xfId="49" xr:uid="{00000000-0005-0000-0000-00002A000000}"/>
    <cellStyle name="20% - Énfasis3 2 4" xfId="50" xr:uid="{00000000-0005-0000-0000-00002B000000}"/>
    <cellStyle name="20% - Énfasis3 2 4 2" xfId="51" xr:uid="{00000000-0005-0000-0000-00002C000000}"/>
    <cellStyle name="20% - Énfasis3 2 5" xfId="52" xr:uid="{00000000-0005-0000-0000-00002D000000}"/>
    <cellStyle name="20% - Énfasis3 2 5 2" xfId="53" xr:uid="{00000000-0005-0000-0000-00002E000000}"/>
    <cellStyle name="20% - Énfasis3 2 6" xfId="54" xr:uid="{00000000-0005-0000-0000-00002F000000}"/>
    <cellStyle name="20% - Énfasis3 3" xfId="55" xr:uid="{00000000-0005-0000-0000-000030000000}"/>
    <cellStyle name="20% - Énfasis3 3 2" xfId="56" xr:uid="{00000000-0005-0000-0000-000031000000}"/>
    <cellStyle name="20% - Énfasis3 4" xfId="57" xr:uid="{00000000-0005-0000-0000-000032000000}"/>
    <cellStyle name="20% - Énfasis3 4 2" xfId="58" xr:uid="{00000000-0005-0000-0000-000033000000}"/>
    <cellStyle name="20% - Énfasis3 5" xfId="59" xr:uid="{00000000-0005-0000-0000-000034000000}"/>
    <cellStyle name="20% - Énfasis3 5 2" xfId="60" xr:uid="{00000000-0005-0000-0000-000035000000}"/>
    <cellStyle name="20% - Énfasis4 2" xfId="61" xr:uid="{00000000-0005-0000-0000-000036000000}"/>
    <cellStyle name="20% - Énfasis4 2 2" xfId="62" xr:uid="{00000000-0005-0000-0000-000037000000}"/>
    <cellStyle name="20% - Énfasis4 2 2 2" xfId="63" xr:uid="{00000000-0005-0000-0000-000038000000}"/>
    <cellStyle name="20% - Énfasis4 2 3" xfId="64" xr:uid="{00000000-0005-0000-0000-000039000000}"/>
    <cellStyle name="20% - Énfasis4 2 3 2" xfId="65" xr:uid="{00000000-0005-0000-0000-00003A000000}"/>
    <cellStyle name="20% - Énfasis4 2 4" xfId="66" xr:uid="{00000000-0005-0000-0000-00003B000000}"/>
    <cellStyle name="20% - Énfasis4 2 4 2" xfId="67" xr:uid="{00000000-0005-0000-0000-00003C000000}"/>
    <cellStyle name="20% - Énfasis4 2 5" xfId="68" xr:uid="{00000000-0005-0000-0000-00003D000000}"/>
    <cellStyle name="20% - Énfasis4 2 5 2" xfId="69" xr:uid="{00000000-0005-0000-0000-00003E000000}"/>
    <cellStyle name="20% - Énfasis4 2 6" xfId="70" xr:uid="{00000000-0005-0000-0000-00003F000000}"/>
    <cellStyle name="20% - Énfasis4 3" xfId="71" xr:uid="{00000000-0005-0000-0000-000040000000}"/>
    <cellStyle name="20% - Énfasis4 3 2" xfId="72" xr:uid="{00000000-0005-0000-0000-000041000000}"/>
    <cellStyle name="20% - Énfasis4 4" xfId="73" xr:uid="{00000000-0005-0000-0000-000042000000}"/>
    <cellStyle name="20% - Énfasis4 4 2" xfId="74" xr:uid="{00000000-0005-0000-0000-000043000000}"/>
    <cellStyle name="20% - Énfasis4 5" xfId="75" xr:uid="{00000000-0005-0000-0000-000044000000}"/>
    <cellStyle name="20% - Énfasis4 5 2" xfId="76" xr:uid="{00000000-0005-0000-0000-000045000000}"/>
    <cellStyle name="20% - Énfasis5 2" xfId="77" xr:uid="{00000000-0005-0000-0000-000046000000}"/>
    <cellStyle name="20% - Énfasis5 2 2" xfId="78" xr:uid="{00000000-0005-0000-0000-000047000000}"/>
    <cellStyle name="20% - Énfasis5 2 2 2" xfId="79" xr:uid="{00000000-0005-0000-0000-000048000000}"/>
    <cellStyle name="20% - Énfasis5 2 3" xfId="80" xr:uid="{00000000-0005-0000-0000-000049000000}"/>
    <cellStyle name="20% - Énfasis5 2 3 2" xfId="81" xr:uid="{00000000-0005-0000-0000-00004A000000}"/>
    <cellStyle name="20% - Énfasis5 2 4" xfId="82" xr:uid="{00000000-0005-0000-0000-00004B000000}"/>
    <cellStyle name="20% - Énfasis5 2 4 2" xfId="83" xr:uid="{00000000-0005-0000-0000-00004C000000}"/>
    <cellStyle name="20% - Énfasis5 2 5" xfId="84" xr:uid="{00000000-0005-0000-0000-00004D000000}"/>
    <cellStyle name="20% - Énfasis5 2 5 2" xfId="85" xr:uid="{00000000-0005-0000-0000-00004E000000}"/>
    <cellStyle name="20% - Énfasis5 2 6" xfId="86" xr:uid="{00000000-0005-0000-0000-00004F000000}"/>
    <cellStyle name="20% - Énfasis5 3" xfId="87" xr:uid="{00000000-0005-0000-0000-000050000000}"/>
    <cellStyle name="20% - Énfasis5 3 2" xfId="88" xr:uid="{00000000-0005-0000-0000-000051000000}"/>
    <cellStyle name="20% - Énfasis5 4" xfId="89" xr:uid="{00000000-0005-0000-0000-000052000000}"/>
    <cellStyle name="20% - Énfasis5 4 2" xfId="90" xr:uid="{00000000-0005-0000-0000-000053000000}"/>
    <cellStyle name="20% - Énfasis5 5" xfId="91" xr:uid="{00000000-0005-0000-0000-000054000000}"/>
    <cellStyle name="20% - Énfasis5 5 2" xfId="92" xr:uid="{00000000-0005-0000-0000-000055000000}"/>
    <cellStyle name="20% - Énfasis6 2" xfId="93" xr:uid="{00000000-0005-0000-0000-000056000000}"/>
    <cellStyle name="20% - Énfasis6 2 2" xfId="94" xr:uid="{00000000-0005-0000-0000-000057000000}"/>
    <cellStyle name="20% - Énfasis6 2 2 2" xfId="95" xr:uid="{00000000-0005-0000-0000-000058000000}"/>
    <cellStyle name="20% - Énfasis6 2 3" xfId="96" xr:uid="{00000000-0005-0000-0000-000059000000}"/>
    <cellStyle name="20% - Énfasis6 2 3 2" xfId="97" xr:uid="{00000000-0005-0000-0000-00005A000000}"/>
    <cellStyle name="20% - Énfasis6 2 4" xfId="98" xr:uid="{00000000-0005-0000-0000-00005B000000}"/>
    <cellStyle name="20% - Énfasis6 2 4 2" xfId="99" xr:uid="{00000000-0005-0000-0000-00005C000000}"/>
    <cellStyle name="20% - Énfasis6 2 5" xfId="100" xr:uid="{00000000-0005-0000-0000-00005D000000}"/>
    <cellStyle name="20% - Énfasis6 2 5 2" xfId="101" xr:uid="{00000000-0005-0000-0000-00005E000000}"/>
    <cellStyle name="20% - Énfasis6 2 6" xfId="102" xr:uid="{00000000-0005-0000-0000-00005F000000}"/>
    <cellStyle name="20% - Énfasis6 3" xfId="103" xr:uid="{00000000-0005-0000-0000-000060000000}"/>
    <cellStyle name="20% - Énfasis6 3 2" xfId="104" xr:uid="{00000000-0005-0000-0000-000061000000}"/>
    <cellStyle name="20% - Énfasis6 4" xfId="105" xr:uid="{00000000-0005-0000-0000-000062000000}"/>
    <cellStyle name="20% - Énfasis6 4 2" xfId="106" xr:uid="{00000000-0005-0000-0000-000063000000}"/>
    <cellStyle name="20% - Énfasis6 5" xfId="107" xr:uid="{00000000-0005-0000-0000-000064000000}"/>
    <cellStyle name="20% - Énfasis6 5 2" xfId="108" xr:uid="{00000000-0005-0000-0000-000065000000}"/>
    <cellStyle name="40% - Accent1" xfId="109" xr:uid="{00000000-0005-0000-0000-000066000000}"/>
    <cellStyle name="40% - Accent2" xfId="110" xr:uid="{00000000-0005-0000-0000-000067000000}"/>
    <cellStyle name="40% - Accent3" xfId="111" xr:uid="{00000000-0005-0000-0000-000068000000}"/>
    <cellStyle name="40% - Accent4" xfId="112" xr:uid="{00000000-0005-0000-0000-000069000000}"/>
    <cellStyle name="40% - Accent5" xfId="113" xr:uid="{00000000-0005-0000-0000-00006A000000}"/>
    <cellStyle name="40% - Accent6" xfId="114" xr:uid="{00000000-0005-0000-0000-00006B000000}"/>
    <cellStyle name="40% - Énfasis1 2" xfId="115" xr:uid="{00000000-0005-0000-0000-00006C000000}"/>
    <cellStyle name="40% - Énfasis1 2 2" xfId="116" xr:uid="{00000000-0005-0000-0000-00006D000000}"/>
    <cellStyle name="40% - Énfasis1 2 2 2" xfId="117" xr:uid="{00000000-0005-0000-0000-00006E000000}"/>
    <cellStyle name="40% - Énfasis1 2 3" xfId="118" xr:uid="{00000000-0005-0000-0000-00006F000000}"/>
    <cellStyle name="40% - Énfasis1 2 3 2" xfId="119" xr:uid="{00000000-0005-0000-0000-000070000000}"/>
    <cellStyle name="40% - Énfasis1 2 4" xfId="120" xr:uid="{00000000-0005-0000-0000-000071000000}"/>
    <cellStyle name="40% - Énfasis1 2 4 2" xfId="121" xr:uid="{00000000-0005-0000-0000-000072000000}"/>
    <cellStyle name="40% - Énfasis1 2 5" xfId="122" xr:uid="{00000000-0005-0000-0000-000073000000}"/>
    <cellStyle name="40% - Énfasis1 2 5 2" xfId="123" xr:uid="{00000000-0005-0000-0000-000074000000}"/>
    <cellStyle name="40% - Énfasis1 2 6" xfId="124" xr:uid="{00000000-0005-0000-0000-000075000000}"/>
    <cellStyle name="40% - Énfasis1 3" xfId="125" xr:uid="{00000000-0005-0000-0000-000076000000}"/>
    <cellStyle name="40% - Énfasis1 3 2" xfId="126" xr:uid="{00000000-0005-0000-0000-000077000000}"/>
    <cellStyle name="40% - Énfasis1 4" xfId="127" xr:uid="{00000000-0005-0000-0000-000078000000}"/>
    <cellStyle name="40% - Énfasis1 4 2" xfId="128" xr:uid="{00000000-0005-0000-0000-000079000000}"/>
    <cellStyle name="40% - Énfasis1 5" xfId="129" xr:uid="{00000000-0005-0000-0000-00007A000000}"/>
    <cellStyle name="40% - Énfasis1 5 2" xfId="130" xr:uid="{00000000-0005-0000-0000-00007B000000}"/>
    <cellStyle name="40% - Énfasis2 2" xfId="131" xr:uid="{00000000-0005-0000-0000-00007C000000}"/>
    <cellStyle name="40% - Énfasis2 2 2" xfId="132" xr:uid="{00000000-0005-0000-0000-00007D000000}"/>
    <cellStyle name="40% - Énfasis2 2 2 2" xfId="133" xr:uid="{00000000-0005-0000-0000-00007E000000}"/>
    <cellStyle name="40% - Énfasis2 2 3" xfId="134" xr:uid="{00000000-0005-0000-0000-00007F000000}"/>
    <cellStyle name="40% - Énfasis2 2 3 2" xfId="135" xr:uid="{00000000-0005-0000-0000-000080000000}"/>
    <cellStyle name="40% - Énfasis2 2 4" xfId="136" xr:uid="{00000000-0005-0000-0000-000081000000}"/>
    <cellStyle name="40% - Énfasis2 2 4 2" xfId="137" xr:uid="{00000000-0005-0000-0000-000082000000}"/>
    <cellStyle name="40% - Énfasis2 2 5" xfId="138" xr:uid="{00000000-0005-0000-0000-000083000000}"/>
    <cellStyle name="40% - Énfasis2 2 5 2" xfId="139" xr:uid="{00000000-0005-0000-0000-000084000000}"/>
    <cellStyle name="40% - Énfasis2 2 6" xfId="140" xr:uid="{00000000-0005-0000-0000-000085000000}"/>
    <cellStyle name="40% - Énfasis2 3" xfId="141" xr:uid="{00000000-0005-0000-0000-000086000000}"/>
    <cellStyle name="40% - Énfasis2 3 2" xfId="142" xr:uid="{00000000-0005-0000-0000-000087000000}"/>
    <cellStyle name="40% - Énfasis2 4" xfId="143" xr:uid="{00000000-0005-0000-0000-000088000000}"/>
    <cellStyle name="40% - Énfasis2 4 2" xfId="144" xr:uid="{00000000-0005-0000-0000-000089000000}"/>
    <cellStyle name="40% - Énfasis2 5" xfId="145" xr:uid="{00000000-0005-0000-0000-00008A000000}"/>
    <cellStyle name="40% - Énfasis2 5 2" xfId="146" xr:uid="{00000000-0005-0000-0000-00008B000000}"/>
    <cellStyle name="40% - Énfasis3 2" xfId="147" xr:uid="{00000000-0005-0000-0000-00008C000000}"/>
    <cellStyle name="40% - Énfasis3 2 2" xfId="148" xr:uid="{00000000-0005-0000-0000-00008D000000}"/>
    <cellStyle name="40% - Énfasis3 2 2 2" xfId="149" xr:uid="{00000000-0005-0000-0000-00008E000000}"/>
    <cellStyle name="40% - Énfasis3 2 3" xfId="150" xr:uid="{00000000-0005-0000-0000-00008F000000}"/>
    <cellStyle name="40% - Énfasis3 2 3 2" xfId="151" xr:uid="{00000000-0005-0000-0000-000090000000}"/>
    <cellStyle name="40% - Énfasis3 2 4" xfId="152" xr:uid="{00000000-0005-0000-0000-000091000000}"/>
    <cellStyle name="40% - Énfasis3 2 4 2" xfId="153" xr:uid="{00000000-0005-0000-0000-000092000000}"/>
    <cellStyle name="40% - Énfasis3 2 5" xfId="154" xr:uid="{00000000-0005-0000-0000-000093000000}"/>
    <cellStyle name="40% - Énfasis3 2 5 2" xfId="155" xr:uid="{00000000-0005-0000-0000-000094000000}"/>
    <cellStyle name="40% - Énfasis3 2 6" xfId="156" xr:uid="{00000000-0005-0000-0000-000095000000}"/>
    <cellStyle name="40% - Énfasis3 3" xfId="157" xr:uid="{00000000-0005-0000-0000-000096000000}"/>
    <cellStyle name="40% - Énfasis3 3 2" xfId="158" xr:uid="{00000000-0005-0000-0000-000097000000}"/>
    <cellStyle name="40% - Énfasis3 4" xfId="159" xr:uid="{00000000-0005-0000-0000-000098000000}"/>
    <cellStyle name="40% - Énfasis3 4 2" xfId="160" xr:uid="{00000000-0005-0000-0000-000099000000}"/>
    <cellStyle name="40% - Énfasis3 5" xfId="161" xr:uid="{00000000-0005-0000-0000-00009A000000}"/>
    <cellStyle name="40% - Énfasis3 5 2" xfId="162" xr:uid="{00000000-0005-0000-0000-00009B000000}"/>
    <cellStyle name="40% - Énfasis4 2" xfId="163" xr:uid="{00000000-0005-0000-0000-00009C000000}"/>
    <cellStyle name="40% - Énfasis4 2 2" xfId="164" xr:uid="{00000000-0005-0000-0000-00009D000000}"/>
    <cellStyle name="40% - Énfasis4 2 2 2" xfId="165" xr:uid="{00000000-0005-0000-0000-00009E000000}"/>
    <cellStyle name="40% - Énfasis4 2 3" xfId="166" xr:uid="{00000000-0005-0000-0000-00009F000000}"/>
    <cellStyle name="40% - Énfasis4 2 3 2" xfId="167" xr:uid="{00000000-0005-0000-0000-0000A0000000}"/>
    <cellStyle name="40% - Énfasis4 2 4" xfId="168" xr:uid="{00000000-0005-0000-0000-0000A1000000}"/>
    <cellStyle name="40% - Énfasis4 2 4 2" xfId="169" xr:uid="{00000000-0005-0000-0000-0000A2000000}"/>
    <cellStyle name="40% - Énfasis4 2 5" xfId="170" xr:uid="{00000000-0005-0000-0000-0000A3000000}"/>
    <cellStyle name="40% - Énfasis4 2 5 2" xfId="171" xr:uid="{00000000-0005-0000-0000-0000A4000000}"/>
    <cellStyle name="40% - Énfasis4 2 6" xfId="172" xr:uid="{00000000-0005-0000-0000-0000A5000000}"/>
    <cellStyle name="40% - Énfasis4 3" xfId="173" xr:uid="{00000000-0005-0000-0000-0000A6000000}"/>
    <cellStyle name="40% - Énfasis4 3 2" xfId="174" xr:uid="{00000000-0005-0000-0000-0000A7000000}"/>
    <cellStyle name="40% - Énfasis4 4" xfId="175" xr:uid="{00000000-0005-0000-0000-0000A8000000}"/>
    <cellStyle name="40% - Énfasis4 4 2" xfId="176" xr:uid="{00000000-0005-0000-0000-0000A9000000}"/>
    <cellStyle name="40% - Énfasis4 5" xfId="177" xr:uid="{00000000-0005-0000-0000-0000AA000000}"/>
    <cellStyle name="40% - Énfasis4 5 2" xfId="178" xr:uid="{00000000-0005-0000-0000-0000AB000000}"/>
    <cellStyle name="40% - Énfasis5 2" xfId="179" xr:uid="{00000000-0005-0000-0000-0000AC000000}"/>
    <cellStyle name="40% - Énfasis5 2 2" xfId="180" xr:uid="{00000000-0005-0000-0000-0000AD000000}"/>
    <cellStyle name="40% - Énfasis5 2 2 2" xfId="181" xr:uid="{00000000-0005-0000-0000-0000AE000000}"/>
    <cellStyle name="40% - Énfasis5 2 3" xfId="182" xr:uid="{00000000-0005-0000-0000-0000AF000000}"/>
    <cellStyle name="40% - Énfasis5 2 3 2" xfId="183" xr:uid="{00000000-0005-0000-0000-0000B0000000}"/>
    <cellStyle name="40% - Énfasis5 2 4" xfId="184" xr:uid="{00000000-0005-0000-0000-0000B1000000}"/>
    <cellStyle name="40% - Énfasis5 2 4 2" xfId="185" xr:uid="{00000000-0005-0000-0000-0000B2000000}"/>
    <cellStyle name="40% - Énfasis5 2 5" xfId="186" xr:uid="{00000000-0005-0000-0000-0000B3000000}"/>
    <cellStyle name="40% - Énfasis5 2 5 2" xfId="187" xr:uid="{00000000-0005-0000-0000-0000B4000000}"/>
    <cellStyle name="40% - Énfasis5 2 6" xfId="188" xr:uid="{00000000-0005-0000-0000-0000B5000000}"/>
    <cellStyle name="40% - Énfasis5 3" xfId="189" xr:uid="{00000000-0005-0000-0000-0000B6000000}"/>
    <cellStyle name="40% - Énfasis5 3 2" xfId="190" xr:uid="{00000000-0005-0000-0000-0000B7000000}"/>
    <cellStyle name="40% - Énfasis5 4" xfId="191" xr:uid="{00000000-0005-0000-0000-0000B8000000}"/>
    <cellStyle name="40% - Énfasis5 4 2" xfId="192" xr:uid="{00000000-0005-0000-0000-0000B9000000}"/>
    <cellStyle name="40% - Énfasis5 5" xfId="193" xr:uid="{00000000-0005-0000-0000-0000BA000000}"/>
    <cellStyle name="40% - Énfasis5 5 2" xfId="194" xr:uid="{00000000-0005-0000-0000-0000BB000000}"/>
    <cellStyle name="40% - Énfasis6 2" xfId="195" xr:uid="{00000000-0005-0000-0000-0000BC000000}"/>
    <cellStyle name="40% - Énfasis6 2 2" xfId="196" xr:uid="{00000000-0005-0000-0000-0000BD000000}"/>
    <cellStyle name="40% - Énfasis6 2 2 2" xfId="197" xr:uid="{00000000-0005-0000-0000-0000BE000000}"/>
    <cellStyle name="40% - Énfasis6 2 3" xfId="198" xr:uid="{00000000-0005-0000-0000-0000BF000000}"/>
    <cellStyle name="40% - Énfasis6 2 3 2" xfId="199" xr:uid="{00000000-0005-0000-0000-0000C0000000}"/>
    <cellStyle name="40% - Énfasis6 2 4" xfId="200" xr:uid="{00000000-0005-0000-0000-0000C1000000}"/>
    <cellStyle name="40% - Énfasis6 2 4 2" xfId="201" xr:uid="{00000000-0005-0000-0000-0000C2000000}"/>
    <cellStyle name="40% - Énfasis6 2 5" xfId="202" xr:uid="{00000000-0005-0000-0000-0000C3000000}"/>
    <cellStyle name="40% - Énfasis6 2 5 2" xfId="203" xr:uid="{00000000-0005-0000-0000-0000C4000000}"/>
    <cellStyle name="40% - Énfasis6 2 6" xfId="204" xr:uid="{00000000-0005-0000-0000-0000C5000000}"/>
    <cellStyle name="40% - Énfasis6 3" xfId="205" xr:uid="{00000000-0005-0000-0000-0000C6000000}"/>
    <cellStyle name="40% - Énfasis6 3 2" xfId="206" xr:uid="{00000000-0005-0000-0000-0000C7000000}"/>
    <cellStyle name="40% - Énfasis6 4" xfId="207" xr:uid="{00000000-0005-0000-0000-0000C8000000}"/>
    <cellStyle name="40% - Énfasis6 4 2" xfId="208" xr:uid="{00000000-0005-0000-0000-0000C9000000}"/>
    <cellStyle name="40% - Énfasis6 5" xfId="209" xr:uid="{00000000-0005-0000-0000-0000CA000000}"/>
    <cellStyle name="40% - Énfasis6 5 2" xfId="210" xr:uid="{00000000-0005-0000-0000-0000CB000000}"/>
    <cellStyle name="60% - Accent1" xfId="211" xr:uid="{00000000-0005-0000-0000-0000CC000000}"/>
    <cellStyle name="60% - Accent2" xfId="212" xr:uid="{00000000-0005-0000-0000-0000CD000000}"/>
    <cellStyle name="60% - Accent3" xfId="213" xr:uid="{00000000-0005-0000-0000-0000CE000000}"/>
    <cellStyle name="60% - Accent4" xfId="214" xr:uid="{00000000-0005-0000-0000-0000CF000000}"/>
    <cellStyle name="60% - Accent5" xfId="215" xr:uid="{00000000-0005-0000-0000-0000D0000000}"/>
    <cellStyle name="60% - Accent6" xfId="216" xr:uid="{00000000-0005-0000-0000-0000D1000000}"/>
    <cellStyle name="60% - Énfasis1 2" xfId="217" xr:uid="{00000000-0005-0000-0000-0000D2000000}"/>
    <cellStyle name="60% - Énfasis1 2 2" xfId="218" xr:uid="{00000000-0005-0000-0000-0000D3000000}"/>
    <cellStyle name="60% - Énfasis1 2 3" xfId="219" xr:uid="{00000000-0005-0000-0000-0000D4000000}"/>
    <cellStyle name="60% - Énfasis1 2 4" xfId="220" xr:uid="{00000000-0005-0000-0000-0000D5000000}"/>
    <cellStyle name="60% - Énfasis1 2 5" xfId="221" xr:uid="{00000000-0005-0000-0000-0000D6000000}"/>
    <cellStyle name="60% - Énfasis1 3" xfId="222" xr:uid="{00000000-0005-0000-0000-0000D7000000}"/>
    <cellStyle name="60% - Énfasis1 4" xfId="223" xr:uid="{00000000-0005-0000-0000-0000D8000000}"/>
    <cellStyle name="60% - Énfasis1 5" xfId="224" xr:uid="{00000000-0005-0000-0000-0000D9000000}"/>
    <cellStyle name="60% - Énfasis2 2" xfId="225" xr:uid="{00000000-0005-0000-0000-0000DA000000}"/>
    <cellStyle name="60% - Énfasis2 2 2" xfId="226" xr:uid="{00000000-0005-0000-0000-0000DB000000}"/>
    <cellStyle name="60% - Énfasis2 2 3" xfId="227" xr:uid="{00000000-0005-0000-0000-0000DC000000}"/>
    <cellStyle name="60% - Énfasis2 2 4" xfId="228" xr:uid="{00000000-0005-0000-0000-0000DD000000}"/>
    <cellStyle name="60% - Énfasis2 2 5" xfId="229" xr:uid="{00000000-0005-0000-0000-0000DE000000}"/>
    <cellStyle name="60% - Énfasis2 3" xfId="230" xr:uid="{00000000-0005-0000-0000-0000DF000000}"/>
    <cellStyle name="60% - Énfasis2 4" xfId="231" xr:uid="{00000000-0005-0000-0000-0000E0000000}"/>
    <cellStyle name="60% - Énfasis2 5" xfId="232" xr:uid="{00000000-0005-0000-0000-0000E1000000}"/>
    <cellStyle name="60% - Énfasis3 2" xfId="233" xr:uid="{00000000-0005-0000-0000-0000E2000000}"/>
    <cellStyle name="60% - Énfasis3 2 2" xfId="234" xr:uid="{00000000-0005-0000-0000-0000E3000000}"/>
    <cellStyle name="60% - Énfasis3 2 3" xfId="235" xr:uid="{00000000-0005-0000-0000-0000E4000000}"/>
    <cellStyle name="60% - Énfasis3 2 4" xfId="236" xr:uid="{00000000-0005-0000-0000-0000E5000000}"/>
    <cellStyle name="60% - Énfasis3 2 5" xfId="237" xr:uid="{00000000-0005-0000-0000-0000E6000000}"/>
    <cellStyle name="60% - Énfasis3 3" xfId="238" xr:uid="{00000000-0005-0000-0000-0000E7000000}"/>
    <cellStyle name="60% - Énfasis3 4" xfId="239" xr:uid="{00000000-0005-0000-0000-0000E8000000}"/>
    <cellStyle name="60% - Énfasis3 5" xfId="240" xr:uid="{00000000-0005-0000-0000-0000E9000000}"/>
    <cellStyle name="60% - Énfasis4 2" xfId="241" xr:uid="{00000000-0005-0000-0000-0000EA000000}"/>
    <cellStyle name="60% - Énfasis4 2 2" xfId="242" xr:uid="{00000000-0005-0000-0000-0000EB000000}"/>
    <cellStyle name="60% - Énfasis4 2 3" xfId="243" xr:uid="{00000000-0005-0000-0000-0000EC000000}"/>
    <cellStyle name="60% - Énfasis4 2 4" xfId="244" xr:uid="{00000000-0005-0000-0000-0000ED000000}"/>
    <cellStyle name="60% - Énfasis4 2 5" xfId="245" xr:uid="{00000000-0005-0000-0000-0000EE000000}"/>
    <cellStyle name="60% - Énfasis4 3" xfId="246" xr:uid="{00000000-0005-0000-0000-0000EF000000}"/>
    <cellStyle name="60% - Énfasis4 4" xfId="247" xr:uid="{00000000-0005-0000-0000-0000F0000000}"/>
    <cellStyle name="60% - Énfasis4 5" xfId="248" xr:uid="{00000000-0005-0000-0000-0000F1000000}"/>
    <cellStyle name="60% - Énfasis5 2" xfId="249" xr:uid="{00000000-0005-0000-0000-0000F2000000}"/>
    <cellStyle name="60% - Énfasis5 2 2" xfId="250" xr:uid="{00000000-0005-0000-0000-0000F3000000}"/>
    <cellStyle name="60% - Énfasis5 2 3" xfId="251" xr:uid="{00000000-0005-0000-0000-0000F4000000}"/>
    <cellStyle name="60% - Énfasis5 2 4" xfId="252" xr:uid="{00000000-0005-0000-0000-0000F5000000}"/>
    <cellStyle name="60% - Énfasis5 2 5" xfId="253" xr:uid="{00000000-0005-0000-0000-0000F6000000}"/>
    <cellStyle name="60% - Énfasis5 3" xfId="254" xr:uid="{00000000-0005-0000-0000-0000F7000000}"/>
    <cellStyle name="60% - Énfasis5 4" xfId="255" xr:uid="{00000000-0005-0000-0000-0000F8000000}"/>
    <cellStyle name="60% - Énfasis5 5" xfId="256" xr:uid="{00000000-0005-0000-0000-0000F9000000}"/>
    <cellStyle name="60% - Énfasis6 2" xfId="257" xr:uid="{00000000-0005-0000-0000-0000FA000000}"/>
    <cellStyle name="60% - Énfasis6 2 2" xfId="258" xr:uid="{00000000-0005-0000-0000-0000FB000000}"/>
    <cellStyle name="60% - Énfasis6 2 3" xfId="259" xr:uid="{00000000-0005-0000-0000-0000FC000000}"/>
    <cellStyle name="60% - Énfasis6 2 4" xfId="260" xr:uid="{00000000-0005-0000-0000-0000FD000000}"/>
    <cellStyle name="60% - Énfasis6 2 5" xfId="261" xr:uid="{00000000-0005-0000-0000-0000FE000000}"/>
    <cellStyle name="60% - Énfasis6 3" xfId="262" xr:uid="{00000000-0005-0000-0000-0000FF000000}"/>
    <cellStyle name="60% - Énfasis6 4" xfId="263" xr:uid="{00000000-0005-0000-0000-000000010000}"/>
    <cellStyle name="60% - Énfasis6 5" xfId="264" xr:uid="{00000000-0005-0000-0000-000001010000}"/>
    <cellStyle name="Accent1" xfId="265" xr:uid="{00000000-0005-0000-0000-000002010000}"/>
    <cellStyle name="Accent2" xfId="266" xr:uid="{00000000-0005-0000-0000-000003010000}"/>
    <cellStyle name="Accent3" xfId="267" xr:uid="{00000000-0005-0000-0000-000004010000}"/>
    <cellStyle name="Accent4" xfId="268" xr:uid="{00000000-0005-0000-0000-000005010000}"/>
    <cellStyle name="Accent5" xfId="269" xr:uid="{00000000-0005-0000-0000-000006010000}"/>
    <cellStyle name="Accent6" xfId="270" xr:uid="{00000000-0005-0000-0000-000007010000}"/>
    <cellStyle name="Bad" xfId="271" xr:uid="{00000000-0005-0000-0000-000008010000}"/>
    <cellStyle name="blau" xfId="272" xr:uid="{00000000-0005-0000-0000-000009010000}"/>
    <cellStyle name="botton" xfId="273" xr:uid="{00000000-0005-0000-0000-00000A010000}"/>
    <cellStyle name="Buena 2" xfId="274" xr:uid="{00000000-0005-0000-0000-00000B010000}"/>
    <cellStyle name="Buena 2 2" xfId="275" xr:uid="{00000000-0005-0000-0000-00000C010000}"/>
    <cellStyle name="Buena 2 3" xfId="276" xr:uid="{00000000-0005-0000-0000-00000D010000}"/>
    <cellStyle name="Buena 2 4" xfId="277" xr:uid="{00000000-0005-0000-0000-00000E010000}"/>
    <cellStyle name="Buena 2 5" xfId="278" xr:uid="{00000000-0005-0000-0000-00000F010000}"/>
    <cellStyle name="Buena 3" xfId="279" xr:uid="{00000000-0005-0000-0000-000010010000}"/>
    <cellStyle name="Buena 4" xfId="280" xr:uid="{00000000-0005-0000-0000-000011010000}"/>
    <cellStyle name="Buena 5" xfId="281" xr:uid="{00000000-0005-0000-0000-000012010000}"/>
    <cellStyle name="Calculation" xfId="282" xr:uid="{00000000-0005-0000-0000-000013010000}"/>
    <cellStyle name="Cálculo 2" xfId="283" xr:uid="{00000000-0005-0000-0000-000014010000}"/>
    <cellStyle name="Cálculo 2 2" xfId="284" xr:uid="{00000000-0005-0000-0000-000015010000}"/>
    <cellStyle name="Cálculo 2 3" xfId="285" xr:uid="{00000000-0005-0000-0000-000016010000}"/>
    <cellStyle name="Cálculo 2 4" xfId="286" xr:uid="{00000000-0005-0000-0000-000017010000}"/>
    <cellStyle name="Cálculo 2 5" xfId="287" xr:uid="{00000000-0005-0000-0000-000018010000}"/>
    <cellStyle name="Cálculo 3" xfId="288" xr:uid="{00000000-0005-0000-0000-000019010000}"/>
    <cellStyle name="Cálculo 4" xfId="289" xr:uid="{00000000-0005-0000-0000-00001A010000}"/>
    <cellStyle name="Cálculo 5" xfId="290" xr:uid="{00000000-0005-0000-0000-00001B010000}"/>
    <cellStyle name="Celda de comprobación 2" xfId="291" xr:uid="{00000000-0005-0000-0000-00001C010000}"/>
    <cellStyle name="Celda de comprobación 2 2" xfId="292" xr:uid="{00000000-0005-0000-0000-00001D010000}"/>
    <cellStyle name="Celda de comprobación 2 3" xfId="293" xr:uid="{00000000-0005-0000-0000-00001E010000}"/>
    <cellStyle name="Celda de comprobación 2 4" xfId="294" xr:uid="{00000000-0005-0000-0000-00001F010000}"/>
    <cellStyle name="Celda de comprobación 2 5" xfId="295" xr:uid="{00000000-0005-0000-0000-000020010000}"/>
    <cellStyle name="Celda de comprobación 3" xfId="296" xr:uid="{00000000-0005-0000-0000-000021010000}"/>
    <cellStyle name="Celda de comprobación 4" xfId="297" xr:uid="{00000000-0005-0000-0000-000022010000}"/>
    <cellStyle name="Celda de comprobación 5" xfId="298" xr:uid="{00000000-0005-0000-0000-000023010000}"/>
    <cellStyle name="Celda vinculada 2" xfId="299" xr:uid="{00000000-0005-0000-0000-000024010000}"/>
    <cellStyle name="Celda vinculada 2 2" xfId="300" xr:uid="{00000000-0005-0000-0000-000025010000}"/>
    <cellStyle name="Celda vinculada 2 3" xfId="301" xr:uid="{00000000-0005-0000-0000-000026010000}"/>
    <cellStyle name="Celda vinculada 2 4" xfId="302" xr:uid="{00000000-0005-0000-0000-000027010000}"/>
    <cellStyle name="Celda vinculada 2 5" xfId="303" xr:uid="{00000000-0005-0000-0000-000028010000}"/>
    <cellStyle name="Celda vinculada 3" xfId="304" xr:uid="{00000000-0005-0000-0000-000029010000}"/>
    <cellStyle name="Celda vinculada 4" xfId="305" xr:uid="{00000000-0005-0000-0000-00002A010000}"/>
    <cellStyle name="Celda vinculada 5" xfId="306" xr:uid="{00000000-0005-0000-0000-00002B010000}"/>
    <cellStyle name="Check Cell" xfId="307" xr:uid="{00000000-0005-0000-0000-00002C010000}"/>
    <cellStyle name="Comma" xfId="2073" builtinId="3"/>
    <cellStyle name="Dezimal [0]_Tax Losses 00-01 February 1" xfId="308" xr:uid="{00000000-0005-0000-0000-00002E010000}"/>
    <cellStyle name="Dezimal_Tax Losses 00-01 February 1" xfId="309" xr:uid="{00000000-0005-0000-0000-00002F010000}"/>
    <cellStyle name="Dia" xfId="310" xr:uid="{00000000-0005-0000-0000-000030010000}"/>
    <cellStyle name="Encabez1" xfId="311" xr:uid="{00000000-0005-0000-0000-000031010000}"/>
    <cellStyle name="Encabez2" xfId="312" xr:uid="{00000000-0005-0000-0000-000032010000}"/>
    <cellStyle name="Encabezado 4 2" xfId="313" xr:uid="{00000000-0005-0000-0000-000033010000}"/>
    <cellStyle name="Encabezado 4 2 2" xfId="314" xr:uid="{00000000-0005-0000-0000-000034010000}"/>
    <cellStyle name="Encabezado 4 2 3" xfId="315" xr:uid="{00000000-0005-0000-0000-000035010000}"/>
    <cellStyle name="Encabezado 4 2 4" xfId="316" xr:uid="{00000000-0005-0000-0000-000036010000}"/>
    <cellStyle name="Encabezado 4 2 5" xfId="317" xr:uid="{00000000-0005-0000-0000-000037010000}"/>
    <cellStyle name="Encabezado 4 3" xfId="318" xr:uid="{00000000-0005-0000-0000-000038010000}"/>
    <cellStyle name="Encabezado 4 4" xfId="319" xr:uid="{00000000-0005-0000-0000-000039010000}"/>
    <cellStyle name="Encabezado 4 5" xfId="320" xr:uid="{00000000-0005-0000-0000-00003A010000}"/>
    <cellStyle name="Énfasis1 2" xfId="321" xr:uid="{00000000-0005-0000-0000-00003B010000}"/>
    <cellStyle name="Énfasis1 2 2" xfId="322" xr:uid="{00000000-0005-0000-0000-00003C010000}"/>
    <cellStyle name="Énfasis1 2 3" xfId="323" xr:uid="{00000000-0005-0000-0000-00003D010000}"/>
    <cellStyle name="Énfasis1 2 4" xfId="324" xr:uid="{00000000-0005-0000-0000-00003E010000}"/>
    <cellStyle name="Énfasis1 2 5" xfId="325" xr:uid="{00000000-0005-0000-0000-00003F010000}"/>
    <cellStyle name="Énfasis1 3" xfId="326" xr:uid="{00000000-0005-0000-0000-000040010000}"/>
    <cellStyle name="Énfasis1 4" xfId="327" xr:uid="{00000000-0005-0000-0000-000041010000}"/>
    <cellStyle name="Énfasis1 5" xfId="328" xr:uid="{00000000-0005-0000-0000-000042010000}"/>
    <cellStyle name="Énfasis2 2" xfId="329" xr:uid="{00000000-0005-0000-0000-000043010000}"/>
    <cellStyle name="Énfasis2 2 2" xfId="330" xr:uid="{00000000-0005-0000-0000-000044010000}"/>
    <cellStyle name="Énfasis2 2 3" xfId="331" xr:uid="{00000000-0005-0000-0000-000045010000}"/>
    <cellStyle name="Énfasis2 2 4" xfId="332" xr:uid="{00000000-0005-0000-0000-000046010000}"/>
    <cellStyle name="Énfasis2 2 5" xfId="333" xr:uid="{00000000-0005-0000-0000-000047010000}"/>
    <cellStyle name="Énfasis2 3" xfId="334" xr:uid="{00000000-0005-0000-0000-000048010000}"/>
    <cellStyle name="Énfasis2 4" xfId="335" xr:uid="{00000000-0005-0000-0000-000049010000}"/>
    <cellStyle name="Énfasis2 5" xfId="336" xr:uid="{00000000-0005-0000-0000-00004A010000}"/>
    <cellStyle name="Énfasis3 2" xfId="337" xr:uid="{00000000-0005-0000-0000-00004B010000}"/>
    <cellStyle name="Énfasis3 2 2" xfId="338" xr:uid="{00000000-0005-0000-0000-00004C010000}"/>
    <cellStyle name="Énfasis3 2 3" xfId="339" xr:uid="{00000000-0005-0000-0000-00004D010000}"/>
    <cellStyle name="Énfasis3 2 4" xfId="340" xr:uid="{00000000-0005-0000-0000-00004E010000}"/>
    <cellStyle name="Énfasis3 2 5" xfId="341" xr:uid="{00000000-0005-0000-0000-00004F010000}"/>
    <cellStyle name="Énfasis3 3" xfId="342" xr:uid="{00000000-0005-0000-0000-000050010000}"/>
    <cellStyle name="Énfasis3 4" xfId="343" xr:uid="{00000000-0005-0000-0000-000051010000}"/>
    <cellStyle name="Énfasis3 5" xfId="344" xr:uid="{00000000-0005-0000-0000-000052010000}"/>
    <cellStyle name="Énfasis4 2" xfId="345" xr:uid="{00000000-0005-0000-0000-000053010000}"/>
    <cellStyle name="Énfasis4 2 2" xfId="346" xr:uid="{00000000-0005-0000-0000-000054010000}"/>
    <cellStyle name="Énfasis4 2 3" xfId="347" xr:uid="{00000000-0005-0000-0000-000055010000}"/>
    <cellStyle name="Énfasis4 2 4" xfId="348" xr:uid="{00000000-0005-0000-0000-000056010000}"/>
    <cellStyle name="Énfasis4 2 5" xfId="349" xr:uid="{00000000-0005-0000-0000-000057010000}"/>
    <cellStyle name="Énfasis4 3" xfId="350" xr:uid="{00000000-0005-0000-0000-000058010000}"/>
    <cellStyle name="Énfasis4 4" xfId="351" xr:uid="{00000000-0005-0000-0000-000059010000}"/>
    <cellStyle name="Énfasis4 5" xfId="352" xr:uid="{00000000-0005-0000-0000-00005A010000}"/>
    <cellStyle name="Énfasis5 2" xfId="353" xr:uid="{00000000-0005-0000-0000-00005B010000}"/>
    <cellStyle name="Énfasis5 2 2" xfId="354" xr:uid="{00000000-0005-0000-0000-00005C010000}"/>
    <cellStyle name="Énfasis5 2 3" xfId="355" xr:uid="{00000000-0005-0000-0000-00005D010000}"/>
    <cellStyle name="Énfasis5 2 4" xfId="356" xr:uid="{00000000-0005-0000-0000-00005E010000}"/>
    <cellStyle name="Énfasis5 2 5" xfId="357" xr:uid="{00000000-0005-0000-0000-00005F010000}"/>
    <cellStyle name="Énfasis5 3" xfId="358" xr:uid="{00000000-0005-0000-0000-000060010000}"/>
    <cellStyle name="Énfasis5 4" xfId="359" xr:uid="{00000000-0005-0000-0000-000061010000}"/>
    <cellStyle name="Énfasis5 5" xfId="360" xr:uid="{00000000-0005-0000-0000-000062010000}"/>
    <cellStyle name="Énfasis6 2" xfId="361" xr:uid="{00000000-0005-0000-0000-000063010000}"/>
    <cellStyle name="Énfasis6 2 2" xfId="362" xr:uid="{00000000-0005-0000-0000-000064010000}"/>
    <cellStyle name="Énfasis6 2 3" xfId="363" xr:uid="{00000000-0005-0000-0000-000065010000}"/>
    <cellStyle name="Énfasis6 2 4" xfId="364" xr:uid="{00000000-0005-0000-0000-000066010000}"/>
    <cellStyle name="Énfasis6 2 5" xfId="365" xr:uid="{00000000-0005-0000-0000-000067010000}"/>
    <cellStyle name="Énfasis6 3" xfId="366" xr:uid="{00000000-0005-0000-0000-000068010000}"/>
    <cellStyle name="Énfasis6 4" xfId="367" xr:uid="{00000000-0005-0000-0000-000069010000}"/>
    <cellStyle name="Énfasis6 5" xfId="368" xr:uid="{00000000-0005-0000-0000-00006A010000}"/>
    <cellStyle name="Entrada 2" xfId="369" xr:uid="{00000000-0005-0000-0000-00006B010000}"/>
    <cellStyle name="Entrada 2 2" xfId="370" xr:uid="{00000000-0005-0000-0000-00006C010000}"/>
    <cellStyle name="Entrada 2 3" xfId="371" xr:uid="{00000000-0005-0000-0000-00006D010000}"/>
    <cellStyle name="Entrada 2 4" xfId="372" xr:uid="{00000000-0005-0000-0000-00006E010000}"/>
    <cellStyle name="Entrada 2 5" xfId="373" xr:uid="{00000000-0005-0000-0000-00006F010000}"/>
    <cellStyle name="Entrada 3" xfId="374" xr:uid="{00000000-0005-0000-0000-000070010000}"/>
    <cellStyle name="Entrada 4" xfId="375" xr:uid="{00000000-0005-0000-0000-000071010000}"/>
    <cellStyle name="Entrada 5" xfId="376" xr:uid="{00000000-0005-0000-0000-000072010000}"/>
    <cellStyle name="Estilo 1" xfId="377" xr:uid="{00000000-0005-0000-0000-000073010000}"/>
    <cellStyle name="Estilo 1 2" xfId="378" xr:uid="{00000000-0005-0000-0000-000074010000}"/>
    <cellStyle name="Euro" xfId="379" xr:uid="{00000000-0005-0000-0000-000075010000}"/>
    <cellStyle name="Euro 10" xfId="380" xr:uid="{00000000-0005-0000-0000-000076010000}"/>
    <cellStyle name="Euro 11" xfId="381" xr:uid="{00000000-0005-0000-0000-000077010000}"/>
    <cellStyle name="Euro 12" xfId="382" xr:uid="{00000000-0005-0000-0000-000078010000}"/>
    <cellStyle name="Euro 12 2" xfId="383" xr:uid="{00000000-0005-0000-0000-000079010000}"/>
    <cellStyle name="Euro 12 2 2" xfId="384" xr:uid="{00000000-0005-0000-0000-00007A010000}"/>
    <cellStyle name="Euro 13" xfId="385" xr:uid="{00000000-0005-0000-0000-00007B010000}"/>
    <cellStyle name="Euro 14" xfId="386" xr:uid="{00000000-0005-0000-0000-00007C010000}"/>
    <cellStyle name="Euro 15" xfId="387" xr:uid="{00000000-0005-0000-0000-00007D010000}"/>
    <cellStyle name="Euro 16" xfId="388" xr:uid="{00000000-0005-0000-0000-00007E010000}"/>
    <cellStyle name="Euro 17" xfId="389" xr:uid="{00000000-0005-0000-0000-00007F010000}"/>
    <cellStyle name="Euro 2" xfId="390" xr:uid="{00000000-0005-0000-0000-000080010000}"/>
    <cellStyle name="Euro 2 10" xfId="391" xr:uid="{00000000-0005-0000-0000-000081010000}"/>
    <cellStyle name="Euro 2 11" xfId="392" xr:uid="{00000000-0005-0000-0000-000082010000}"/>
    <cellStyle name="Euro 2 12" xfId="393" xr:uid="{00000000-0005-0000-0000-000083010000}"/>
    <cellStyle name="Euro 2 2" xfId="394" xr:uid="{00000000-0005-0000-0000-000084010000}"/>
    <cellStyle name="Euro 2 2 2" xfId="395" xr:uid="{00000000-0005-0000-0000-000085010000}"/>
    <cellStyle name="Euro 2 2 3" xfId="396" xr:uid="{00000000-0005-0000-0000-000086010000}"/>
    <cellStyle name="Euro 2 3" xfId="397" xr:uid="{00000000-0005-0000-0000-000087010000}"/>
    <cellStyle name="Euro 2 3 2" xfId="398" xr:uid="{00000000-0005-0000-0000-000088010000}"/>
    <cellStyle name="Euro 2 3 2 2" xfId="399" xr:uid="{00000000-0005-0000-0000-000089010000}"/>
    <cellStyle name="Euro 2 3 2 2 2" xfId="400" xr:uid="{00000000-0005-0000-0000-00008A010000}"/>
    <cellStyle name="Euro 2 3 2 2 2 2" xfId="401" xr:uid="{00000000-0005-0000-0000-00008B010000}"/>
    <cellStyle name="Euro 2 3 2 3" xfId="402" xr:uid="{00000000-0005-0000-0000-00008C010000}"/>
    <cellStyle name="Euro 2 3 2 4" xfId="403" xr:uid="{00000000-0005-0000-0000-00008D010000}"/>
    <cellStyle name="Euro 2 3 2 5" xfId="404" xr:uid="{00000000-0005-0000-0000-00008E010000}"/>
    <cellStyle name="Euro 2 3 3" xfId="405" xr:uid="{00000000-0005-0000-0000-00008F010000}"/>
    <cellStyle name="Euro 2 3 4" xfId="406" xr:uid="{00000000-0005-0000-0000-000090010000}"/>
    <cellStyle name="Euro 2 3 5" xfId="407" xr:uid="{00000000-0005-0000-0000-000091010000}"/>
    <cellStyle name="Euro 2 3 5 2" xfId="408" xr:uid="{00000000-0005-0000-0000-000092010000}"/>
    <cellStyle name="Euro 2 3 5 2 2" xfId="409" xr:uid="{00000000-0005-0000-0000-000093010000}"/>
    <cellStyle name="Euro 2 3 6" xfId="410" xr:uid="{00000000-0005-0000-0000-000094010000}"/>
    <cellStyle name="Euro 2 3 7" xfId="411" xr:uid="{00000000-0005-0000-0000-000095010000}"/>
    <cellStyle name="Euro 2 3 8" xfId="412" xr:uid="{00000000-0005-0000-0000-000096010000}"/>
    <cellStyle name="Euro 2 4" xfId="413" xr:uid="{00000000-0005-0000-0000-000097010000}"/>
    <cellStyle name="Euro 2 4 2" xfId="414" xr:uid="{00000000-0005-0000-0000-000098010000}"/>
    <cellStyle name="Euro 2 5" xfId="415" xr:uid="{00000000-0005-0000-0000-000099010000}"/>
    <cellStyle name="Euro 2 6" xfId="416" xr:uid="{00000000-0005-0000-0000-00009A010000}"/>
    <cellStyle name="Euro 2 7" xfId="417" xr:uid="{00000000-0005-0000-0000-00009B010000}"/>
    <cellStyle name="Euro 2 8" xfId="418" xr:uid="{00000000-0005-0000-0000-00009C010000}"/>
    <cellStyle name="Euro 2 9" xfId="419" xr:uid="{00000000-0005-0000-0000-00009D010000}"/>
    <cellStyle name="Euro 2 9 2" xfId="420" xr:uid="{00000000-0005-0000-0000-00009E010000}"/>
    <cellStyle name="Euro 2 9 2 2" xfId="421" xr:uid="{00000000-0005-0000-0000-00009F010000}"/>
    <cellStyle name="Euro 3" xfId="422" xr:uid="{00000000-0005-0000-0000-0000A0010000}"/>
    <cellStyle name="Euro 3 10" xfId="423" xr:uid="{00000000-0005-0000-0000-0000A1010000}"/>
    <cellStyle name="Euro 3 11" xfId="424" xr:uid="{00000000-0005-0000-0000-0000A2010000}"/>
    <cellStyle name="Euro 3 12" xfId="425" xr:uid="{00000000-0005-0000-0000-0000A3010000}"/>
    <cellStyle name="Euro 3 2" xfId="426" xr:uid="{00000000-0005-0000-0000-0000A4010000}"/>
    <cellStyle name="Euro 3 2 2" xfId="427" xr:uid="{00000000-0005-0000-0000-0000A5010000}"/>
    <cellStyle name="Euro 3 3" xfId="428" xr:uid="{00000000-0005-0000-0000-0000A6010000}"/>
    <cellStyle name="Euro 3 3 2" xfId="429" xr:uid="{00000000-0005-0000-0000-0000A7010000}"/>
    <cellStyle name="Euro 3 3 2 2" xfId="430" xr:uid="{00000000-0005-0000-0000-0000A8010000}"/>
    <cellStyle name="Euro 3 3 2 2 2" xfId="431" xr:uid="{00000000-0005-0000-0000-0000A9010000}"/>
    <cellStyle name="Euro 3 3 2 2 2 2" xfId="432" xr:uid="{00000000-0005-0000-0000-0000AA010000}"/>
    <cellStyle name="Euro 3 3 2 3" xfId="433" xr:uid="{00000000-0005-0000-0000-0000AB010000}"/>
    <cellStyle name="Euro 3 3 2 4" xfId="434" xr:uid="{00000000-0005-0000-0000-0000AC010000}"/>
    <cellStyle name="Euro 3 3 2 5" xfId="435" xr:uid="{00000000-0005-0000-0000-0000AD010000}"/>
    <cellStyle name="Euro 3 3 3" xfId="436" xr:uid="{00000000-0005-0000-0000-0000AE010000}"/>
    <cellStyle name="Euro 3 3 4" xfId="437" xr:uid="{00000000-0005-0000-0000-0000AF010000}"/>
    <cellStyle name="Euro 3 3 5" xfId="438" xr:uid="{00000000-0005-0000-0000-0000B0010000}"/>
    <cellStyle name="Euro 3 3 5 2" xfId="439" xr:uid="{00000000-0005-0000-0000-0000B1010000}"/>
    <cellStyle name="Euro 3 3 5 2 2" xfId="440" xr:uid="{00000000-0005-0000-0000-0000B2010000}"/>
    <cellStyle name="Euro 3 3 6" xfId="441" xr:uid="{00000000-0005-0000-0000-0000B3010000}"/>
    <cellStyle name="Euro 3 3 7" xfId="442" xr:uid="{00000000-0005-0000-0000-0000B4010000}"/>
    <cellStyle name="Euro 3 3 8" xfId="443" xr:uid="{00000000-0005-0000-0000-0000B5010000}"/>
    <cellStyle name="Euro 3 4" xfId="444" xr:uid="{00000000-0005-0000-0000-0000B6010000}"/>
    <cellStyle name="Euro 3 4 2" xfId="445" xr:uid="{00000000-0005-0000-0000-0000B7010000}"/>
    <cellStyle name="Euro 3 5" xfId="446" xr:uid="{00000000-0005-0000-0000-0000B8010000}"/>
    <cellStyle name="Euro 3 6" xfId="447" xr:uid="{00000000-0005-0000-0000-0000B9010000}"/>
    <cellStyle name="Euro 3 7" xfId="448" xr:uid="{00000000-0005-0000-0000-0000BA010000}"/>
    <cellStyle name="Euro 3 8" xfId="449" xr:uid="{00000000-0005-0000-0000-0000BB010000}"/>
    <cellStyle name="Euro 3 9" xfId="450" xr:uid="{00000000-0005-0000-0000-0000BC010000}"/>
    <cellStyle name="Euro 3 9 2" xfId="451" xr:uid="{00000000-0005-0000-0000-0000BD010000}"/>
    <cellStyle name="Euro 3 9 2 2" xfId="452" xr:uid="{00000000-0005-0000-0000-0000BE010000}"/>
    <cellStyle name="Euro 4" xfId="453" xr:uid="{00000000-0005-0000-0000-0000BF010000}"/>
    <cellStyle name="Euro 4 2" xfId="454" xr:uid="{00000000-0005-0000-0000-0000C0010000}"/>
    <cellStyle name="Euro 4 2 2" xfId="455" xr:uid="{00000000-0005-0000-0000-0000C1010000}"/>
    <cellStyle name="Euro 4 3" xfId="456" xr:uid="{00000000-0005-0000-0000-0000C2010000}"/>
    <cellStyle name="Euro 4 4" xfId="457" xr:uid="{00000000-0005-0000-0000-0000C3010000}"/>
    <cellStyle name="Euro 4 5" xfId="458" xr:uid="{00000000-0005-0000-0000-0000C4010000}"/>
    <cellStyle name="Euro 5" xfId="459" xr:uid="{00000000-0005-0000-0000-0000C5010000}"/>
    <cellStyle name="Euro 5 10" xfId="460" xr:uid="{00000000-0005-0000-0000-0000C6010000}"/>
    <cellStyle name="Euro 5 2" xfId="461" xr:uid="{00000000-0005-0000-0000-0000C7010000}"/>
    <cellStyle name="Euro 5 2 2" xfId="462" xr:uid="{00000000-0005-0000-0000-0000C8010000}"/>
    <cellStyle name="Euro 5 2 2 2" xfId="463" xr:uid="{00000000-0005-0000-0000-0000C9010000}"/>
    <cellStyle name="Euro 5 2 2 2 2" xfId="464" xr:uid="{00000000-0005-0000-0000-0000CA010000}"/>
    <cellStyle name="Euro 5 2 2 2 2 2" xfId="465" xr:uid="{00000000-0005-0000-0000-0000CB010000}"/>
    <cellStyle name="Euro 5 2 2 2 2 2 2" xfId="466" xr:uid="{00000000-0005-0000-0000-0000CC010000}"/>
    <cellStyle name="Euro 5 2 2 2 2 2 2 2" xfId="467" xr:uid="{00000000-0005-0000-0000-0000CD010000}"/>
    <cellStyle name="Euro 5 2 2 2 2 3" xfId="468" xr:uid="{00000000-0005-0000-0000-0000CE010000}"/>
    <cellStyle name="Euro 5 2 2 2 2 4" xfId="469" xr:uid="{00000000-0005-0000-0000-0000CF010000}"/>
    <cellStyle name="Euro 5 2 2 2 3" xfId="470" xr:uid="{00000000-0005-0000-0000-0000D0010000}"/>
    <cellStyle name="Euro 5 2 2 2 4" xfId="471" xr:uid="{00000000-0005-0000-0000-0000D1010000}"/>
    <cellStyle name="Euro 5 2 2 2 4 2" xfId="472" xr:uid="{00000000-0005-0000-0000-0000D2010000}"/>
    <cellStyle name="Euro 5 2 2 2 4 2 2" xfId="473" xr:uid="{00000000-0005-0000-0000-0000D3010000}"/>
    <cellStyle name="Euro 5 2 2 2 5" xfId="474" xr:uid="{00000000-0005-0000-0000-0000D4010000}"/>
    <cellStyle name="Euro 5 2 2 3" xfId="475" xr:uid="{00000000-0005-0000-0000-0000D5010000}"/>
    <cellStyle name="Euro 5 2 2 4" xfId="476" xr:uid="{00000000-0005-0000-0000-0000D6010000}"/>
    <cellStyle name="Euro 5 2 2 4 2" xfId="477" xr:uid="{00000000-0005-0000-0000-0000D7010000}"/>
    <cellStyle name="Euro 5 2 2 4 2 2" xfId="478" xr:uid="{00000000-0005-0000-0000-0000D8010000}"/>
    <cellStyle name="Euro 5 2 2 4 2 2 2" xfId="479" xr:uid="{00000000-0005-0000-0000-0000D9010000}"/>
    <cellStyle name="Euro 5 2 2 4 3" xfId="480" xr:uid="{00000000-0005-0000-0000-0000DA010000}"/>
    <cellStyle name="Euro 5 2 2 4 4" xfId="481" xr:uid="{00000000-0005-0000-0000-0000DB010000}"/>
    <cellStyle name="Euro 5 2 2 5" xfId="482" xr:uid="{00000000-0005-0000-0000-0000DC010000}"/>
    <cellStyle name="Euro 5 2 2 5 2" xfId="483" xr:uid="{00000000-0005-0000-0000-0000DD010000}"/>
    <cellStyle name="Euro 5 2 2 5 2 2" xfId="484" xr:uid="{00000000-0005-0000-0000-0000DE010000}"/>
    <cellStyle name="Euro 5 2 2 6" xfId="485" xr:uid="{00000000-0005-0000-0000-0000DF010000}"/>
    <cellStyle name="Euro 5 2 2 7" xfId="486" xr:uid="{00000000-0005-0000-0000-0000E0010000}"/>
    <cellStyle name="Euro 5 2 3" xfId="487" xr:uid="{00000000-0005-0000-0000-0000E1010000}"/>
    <cellStyle name="Euro 5 2 3 2" xfId="488" xr:uid="{00000000-0005-0000-0000-0000E2010000}"/>
    <cellStyle name="Euro 5 2 3 2 2" xfId="489" xr:uid="{00000000-0005-0000-0000-0000E3010000}"/>
    <cellStyle name="Euro 5 2 3 2 2 2" xfId="490" xr:uid="{00000000-0005-0000-0000-0000E4010000}"/>
    <cellStyle name="Euro 5 2 3 2 2 2 2" xfId="491" xr:uid="{00000000-0005-0000-0000-0000E5010000}"/>
    <cellStyle name="Euro 5 2 3 2 3" xfId="492" xr:uid="{00000000-0005-0000-0000-0000E6010000}"/>
    <cellStyle name="Euro 5 2 3 2 4" xfId="493" xr:uid="{00000000-0005-0000-0000-0000E7010000}"/>
    <cellStyle name="Euro 5 2 3 3" xfId="494" xr:uid="{00000000-0005-0000-0000-0000E8010000}"/>
    <cellStyle name="Euro 5 2 3 4" xfId="495" xr:uid="{00000000-0005-0000-0000-0000E9010000}"/>
    <cellStyle name="Euro 5 2 3 4 2" xfId="496" xr:uid="{00000000-0005-0000-0000-0000EA010000}"/>
    <cellStyle name="Euro 5 2 3 4 2 2" xfId="497" xr:uid="{00000000-0005-0000-0000-0000EB010000}"/>
    <cellStyle name="Euro 5 2 3 5" xfId="498" xr:uid="{00000000-0005-0000-0000-0000EC010000}"/>
    <cellStyle name="Euro 5 2 4" xfId="499" xr:uid="{00000000-0005-0000-0000-0000ED010000}"/>
    <cellStyle name="Euro 5 2 4 2" xfId="500" xr:uid="{00000000-0005-0000-0000-0000EE010000}"/>
    <cellStyle name="Euro 5 2 4 2 2" xfId="501" xr:uid="{00000000-0005-0000-0000-0000EF010000}"/>
    <cellStyle name="Euro 5 2 4 2 2 2" xfId="502" xr:uid="{00000000-0005-0000-0000-0000F0010000}"/>
    <cellStyle name="Euro 5 2 4 3" xfId="503" xr:uid="{00000000-0005-0000-0000-0000F1010000}"/>
    <cellStyle name="Euro 5 2 4 4" xfId="504" xr:uid="{00000000-0005-0000-0000-0000F2010000}"/>
    <cellStyle name="Euro 5 2 5" xfId="505" xr:uid="{00000000-0005-0000-0000-0000F3010000}"/>
    <cellStyle name="Euro 5 2 5 2" xfId="506" xr:uid="{00000000-0005-0000-0000-0000F4010000}"/>
    <cellStyle name="Euro 5 2 5 2 2" xfId="507" xr:uid="{00000000-0005-0000-0000-0000F5010000}"/>
    <cellStyle name="Euro 5 2 6" xfId="508" xr:uid="{00000000-0005-0000-0000-0000F6010000}"/>
    <cellStyle name="Euro 5 2 7" xfId="509" xr:uid="{00000000-0005-0000-0000-0000F7010000}"/>
    <cellStyle name="Euro 5 3" xfId="510" xr:uid="{00000000-0005-0000-0000-0000F8010000}"/>
    <cellStyle name="Euro 5 3 2" xfId="511" xr:uid="{00000000-0005-0000-0000-0000F9010000}"/>
    <cellStyle name="Euro 5 3 2 2" xfId="512" xr:uid="{00000000-0005-0000-0000-0000FA010000}"/>
    <cellStyle name="Euro 5 3 2 2 2" xfId="513" xr:uid="{00000000-0005-0000-0000-0000FB010000}"/>
    <cellStyle name="Euro 5 3 2 2 2 2" xfId="514" xr:uid="{00000000-0005-0000-0000-0000FC010000}"/>
    <cellStyle name="Euro 5 3 2 3" xfId="515" xr:uid="{00000000-0005-0000-0000-0000FD010000}"/>
    <cellStyle name="Euro 5 3 2 4" xfId="516" xr:uid="{00000000-0005-0000-0000-0000FE010000}"/>
    <cellStyle name="Euro 5 3 3" xfId="517" xr:uid="{00000000-0005-0000-0000-0000FF010000}"/>
    <cellStyle name="Euro 5 3 4" xfId="518" xr:uid="{00000000-0005-0000-0000-000000020000}"/>
    <cellStyle name="Euro 5 3 4 2" xfId="519" xr:uid="{00000000-0005-0000-0000-000001020000}"/>
    <cellStyle name="Euro 5 3 4 2 2" xfId="520" xr:uid="{00000000-0005-0000-0000-000002020000}"/>
    <cellStyle name="Euro 5 3 5" xfId="521" xr:uid="{00000000-0005-0000-0000-000003020000}"/>
    <cellStyle name="Euro 5 4" xfId="522" xr:uid="{00000000-0005-0000-0000-000004020000}"/>
    <cellStyle name="Euro 5 5" xfId="523" xr:uid="{00000000-0005-0000-0000-000005020000}"/>
    <cellStyle name="Euro 5 5 2" xfId="524" xr:uid="{00000000-0005-0000-0000-000006020000}"/>
    <cellStyle name="Euro 5 5 2 2" xfId="525" xr:uid="{00000000-0005-0000-0000-000007020000}"/>
    <cellStyle name="Euro 5 5 2 2 2" xfId="526" xr:uid="{00000000-0005-0000-0000-000008020000}"/>
    <cellStyle name="Euro 5 5 3" xfId="527" xr:uid="{00000000-0005-0000-0000-000009020000}"/>
    <cellStyle name="Euro 5 5 4" xfId="528" xr:uid="{00000000-0005-0000-0000-00000A020000}"/>
    <cellStyle name="Euro 5 6" xfId="529" xr:uid="{00000000-0005-0000-0000-00000B020000}"/>
    <cellStyle name="Euro 5 6 2" xfId="530" xr:uid="{00000000-0005-0000-0000-00000C020000}"/>
    <cellStyle name="Euro 5 6 2 2" xfId="531" xr:uid="{00000000-0005-0000-0000-00000D020000}"/>
    <cellStyle name="Euro 5 7" xfId="532" xr:uid="{00000000-0005-0000-0000-00000E020000}"/>
    <cellStyle name="Euro 5 8" xfId="533" xr:uid="{00000000-0005-0000-0000-00000F020000}"/>
    <cellStyle name="Euro 5 9" xfId="534" xr:uid="{00000000-0005-0000-0000-000010020000}"/>
    <cellStyle name="Euro 6" xfId="535" xr:uid="{00000000-0005-0000-0000-000011020000}"/>
    <cellStyle name="Euro 6 2" xfId="536" xr:uid="{00000000-0005-0000-0000-000012020000}"/>
    <cellStyle name="Euro 6 2 2" xfId="537" xr:uid="{00000000-0005-0000-0000-000013020000}"/>
    <cellStyle name="Euro 6 2 2 2" xfId="538" xr:uid="{00000000-0005-0000-0000-000014020000}"/>
    <cellStyle name="Euro 6 2 2 2 2" xfId="539" xr:uid="{00000000-0005-0000-0000-000015020000}"/>
    <cellStyle name="Euro 6 2 2 2 2 2" xfId="540" xr:uid="{00000000-0005-0000-0000-000016020000}"/>
    <cellStyle name="Euro 6 2 2 3" xfId="541" xr:uid="{00000000-0005-0000-0000-000017020000}"/>
    <cellStyle name="Euro 6 2 2 4" xfId="542" xr:uid="{00000000-0005-0000-0000-000018020000}"/>
    <cellStyle name="Euro 6 2 3" xfId="543" xr:uid="{00000000-0005-0000-0000-000019020000}"/>
    <cellStyle name="Euro 6 2 4" xfId="544" xr:uid="{00000000-0005-0000-0000-00001A020000}"/>
    <cellStyle name="Euro 6 2 4 2" xfId="545" xr:uid="{00000000-0005-0000-0000-00001B020000}"/>
    <cellStyle name="Euro 6 2 4 2 2" xfId="546" xr:uid="{00000000-0005-0000-0000-00001C020000}"/>
    <cellStyle name="Euro 6 2 5" xfId="547" xr:uid="{00000000-0005-0000-0000-00001D020000}"/>
    <cellStyle name="Euro 6 3" xfId="548" xr:uid="{00000000-0005-0000-0000-00001E020000}"/>
    <cellStyle name="Euro 6 4" xfId="549" xr:uid="{00000000-0005-0000-0000-00001F020000}"/>
    <cellStyle name="Euro 6 4 2" xfId="550" xr:uid="{00000000-0005-0000-0000-000020020000}"/>
    <cellStyle name="Euro 6 4 2 2" xfId="551" xr:uid="{00000000-0005-0000-0000-000021020000}"/>
    <cellStyle name="Euro 6 4 2 2 2" xfId="552" xr:uid="{00000000-0005-0000-0000-000022020000}"/>
    <cellStyle name="Euro 6 4 3" xfId="553" xr:uid="{00000000-0005-0000-0000-000023020000}"/>
    <cellStyle name="Euro 6 4 4" xfId="554" xr:uid="{00000000-0005-0000-0000-000024020000}"/>
    <cellStyle name="Euro 6 5" xfId="555" xr:uid="{00000000-0005-0000-0000-000025020000}"/>
    <cellStyle name="Euro 6 5 2" xfId="556" xr:uid="{00000000-0005-0000-0000-000026020000}"/>
    <cellStyle name="Euro 6 5 2 2" xfId="557" xr:uid="{00000000-0005-0000-0000-000027020000}"/>
    <cellStyle name="Euro 6 6" xfId="558" xr:uid="{00000000-0005-0000-0000-000028020000}"/>
    <cellStyle name="Euro 6 7" xfId="559" xr:uid="{00000000-0005-0000-0000-000029020000}"/>
    <cellStyle name="Euro 7" xfId="560" xr:uid="{00000000-0005-0000-0000-00002A020000}"/>
    <cellStyle name="Euro 7 2" xfId="561" xr:uid="{00000000-0005-0000-0000-00002B020000}"/>
    <cellStyle name="Euro 8" xfId="562" xr:uid="{00000000-0005-0000-0000-00002C020000}"/>
    <cellStyle name="Euro 8 2" xfId="563" xr:uid="{00000000-0005-0000-0000-00002D020000}"/>
    <cellStyle name="Euro 8 2 2" xfId="564" xr:uid="{00000000-0005-0000-0000-00002E020000}"/>
    <cellStyle name="Euro 8 2 2 2" xfId="565" xr:uid="{00000000-0005-0000-0000-00002F020000}"/>
    <cellStyle name="Euro 8 2 2 2 2" xfId="566" xr:uid="{00000000-0005-0000-0000-000030020000}"/>
    <cellStyle name="Euro 8 2 3" xfId="567" xr:uid="{00000000-0005-0000-0000-000031020000}"/>
    <cellStyle name="Euro 8 2 4" xfId="568" xr:uid="{00000000-0005-0000-0000-000032020000}"/>
    <cellStyle name="Euro 8 3" xfId="569" xr:uid="{00000000-0005-0000-0000-000033020000}"/>
    <cellStyle name="Euro 8 4" xfId="570" xr:uid="{00000000-0005-0000-0000-000034020000}"/>
    <cellStyle name="Euro 8 4 2" xfId="571" xr:uid="{00000000-0005-0000-0000-000035020000}"/>
    <cellStyle name="Euro 8 4 2 2" xfId="572" xr:uid="{00000000-0005-0000-0000-000036020000}"/>
    <cellStyle name="Euro 8 5" xfId="573" xr:uid="{00000000-0005-0000-0000-000037020000}"/>
    <cellStyle name="Euro 8 6" xfId="574" xr:uid="{00000000-0005-0000-0000-000038020000}"/>
    <cellStyle name="Euro 9" xfId="575" xr:uid="{00000000-0005-0000-0000-000039020000}"/>
    <cellStyle name="Euro 9 2" xfId="576" xr:uid="{00000000-0005-0000-0000-00003A020000}"/>
    <cellStyle name="Euro 9 2 2" xfId="577" xr:uid="{00000000-0005-0000-0000-00003B020000}"/>
    <cellStyle name="Euro 9 2 2 2" xfId="578" xr:uid="{00000000-0005-0000-0000-00003C020000}"/>
    <cellStyle name="Euro 9 2 3" xfId="579" xr:uid="{00000000-0005-0000-0000-00003D020000}"/>
    <cellStyle name="Euro 9 3" xfId="580" xr:uid="{00000000-0005-0000-0000-00003E020000}"/>
    <cellStyle name="Euro 9 3 2" xfId="581" xr:uid="{00000000-0005-0000-0000-00003F020000}"/>
    <cellStyle name="Euro_6.10" xfId="2071" xr:uid="{00000000-0005-0000-0000-000040020000}"/>
    <cellStyle name="Explanatory Text" xfId="582" xr:uid="{00000000-0005-0000-0000-000041020000}"/>
    <cellStyle name="Fijo" xfId="583" xr:uid="{00000000-0005-0000-0000-000042020000}"/>
    <cellStyle name="Financiero" xfId="584" xr:uid="{00000000-0005-0000-0000-000043020000}"/>
    <cellStyle name="gelb" xfId="585" xr:uid="{00000000-0005-0000-0000-000044020000}"/>
    <cellStyle name="geneva 9" xfId="586" xr:uid="{00000000-0005-0000-0000-000045020000}"/>
    <cellStyle name="Good" xfId="587" xr:uid="{00000000-0005-0000-0000-000046020000}"/>
    <cellStyle name="Heading 1" xfId="588" xr:uid="{00000000-0005-0000-0000-000047020000}"/>
    <cellStyle name="Heading 2" xfId="589" xr:uid="{00000000-0005-0000-0000-000048020000}"/>
    <cellStyle name="Heading 3" xfId="590" xr:uid="{00000000-0005-0000-0000-000049020000}"/>
    <cellStyle name="Heading 4" xfId="591" xr:uid="{00000000-0005-0000-0000-00004A020000}"/>
    <cellStyle name="hellblau" xfId="592" xr:uid="{00000000-0005-0000-0000-00004B020000}"/>
    <cellStyle name="hellgrau" xfId="593" xr:uid="{00000000-0005-0000-0000-00004C020000}"/>
    <cellStyle name="Hipervínculo 2" xfId="594" xr:uid="{00000000-0005-0000-0000-00004E020000}"/>
    <cellStyle name="Hipervínculo 3" xfId="595" xr:uid="{00000000-0005-0000-0000-00004F020000}"/>
    <cellStyle name="Hipervínculo 4" xfId="596" xr:uid="{00000000-0005-0000-0000-000050020000}"/>
    <cellStyle name="Hyperlink" xfId="2072" builtinId="8"/>
    <cellStyle name="Incorrecto 2" xfId="597" xr:uid="{00000000-0005-0000-0000-000051020000}"/>
    <cellStyle name="Incorrecto 2 2" xfId="598" xr:uid="{00000000-0005-0000-0000-000052020000}"/>
    <cellStyle name="Incorrecto 2 3" xfId="599" xr:uid="{00000000-0005-0000-0000-000053020000}"/>
    <cellStyle name="Incorrecto 2 4" xfId="600" xr:uid="{00000000-0005-0000-0000-000054020000}"/>
    <cellStyle name="Incorrecto 2 5" xfId="601" xr:uid="{00000000-0005-0000-0000-000055020000}"/>
    <cellStyle name="Incorrecto 3" xfId="602" xr:uid="{00000000-0005-0000-0000-000056020000}"/>
    <cellStyle name="Incorrecto 4" xfId="603" xr:uid="{00000000-0005-0000-0000-000057020000}"/>
    <cellStyle name="Incorrecto 5" xfId="604" xr:uid="{00000000-0005-0000-0000-000058020000}"/>
    <cellStyle name="Input" xfId="605" xr:uid="{00000000-0005-0000-0000-000059020000}"/>
    <cellStyle name="Linked Cell" xfId="606" xr:uid="{00000000-0005-0000-0000-00005A020000}"/>
    <cellStyle name="locked" xfId="607" xr:uid="{00000000-0005-0000-0000-00005B020000}"/>
    <cellStyle name="Millares [0] 5" xfId="608" xr:uid="{00000000-0005-0000-0000-00005C020000}"/>
    <cellStyle name="Millares [0] 5 10" xfId="609" xr:uid="{00000000-0005-0000-0000-00005D020000}"/>
    <cellStyle name="Millares [0] 5 11" xfId="610" xr:uid="{00000000-0005-0000-0000-00005E020000}"/>
    <cellStyle name="Millares [0] 5 12" xfId="611" xr:uid="{00000000-0005-0000-0000-00005F020000}"/>
    <cellStyle name="Millares [0] 5 13" xfId="612" xr:uid="{00000000-0005-0000-0000-000060020000}"/>
    <cellStyle name="Millares [0] 5 2" xfId="613" xr:uid="{00000000-0005-0000-0000-000061020000}"/>
    <cellStyle name="Millares [0] 5 2 2" xfId="614" xr:uid="{00000000-0005-0000-0000-000062020000}"/>
    <cellStyle name="Millares [0] 5 2 3" xfId="615" xr:uid="{00000000-0005-0000-0000-000063020000}"/>
    <cellStyle name="Millares [0] 5 2 4" xfId="616" xr:uid="{00000000-0005-0000-0000-000064020000}"/>
    <cellStyle name="Millares [0] 5 2 5" xfId="617" xr:uid="{00000000-0005-0000-0000-000065020000}"/>
    <cellStyle name="Millares [0] 5 2 6" xfId="618" xr:uid="{00000000-0005-0000-0000-000066020000}"/>
    <cellStyle name="Millares [0] 5 2 7" xfId="619" xr:uid="{00000000-0005-0000-0000-000067020000}"/>
    <cellStyle name="Millares [0] 5 3" xfId="620" xr:uid="{00000000-0005-0000-0000-000068020000}"/>
    <cellStyle name="Millares [0] 5 3 2" xfId="621" xr:uid="{00000000-0005-0000-0000-000069020000}"/>
    <cellStyle name="Millares [0] 5 3 3" xfId="622" xr:uid="{00000000-0005-0000-0000-00006A020000}"/>
    <cellStyle name="Millares [0] 5 3 4" xfId="623" xr:uid="{00000000-0005-0000-0000-00006B020000}"/>
    <cellStyle name="Millares [0] 5 3 5" xfId="624" xr:uid="{00000000-0005-0000-0000-00006C020000}"/>
    <cellStyle name="Millares [0] 5 3 6" xfId="625" xr:uid="{00000000-0005-0000-0000-00006D020000}"/>
    <cellStyle name="Millares [0] 5 3 7" xfId="626" xr:uid="{00000000-0005-0000-0000-00006E020000}"/>
    <cellStyle name="Millares [0] 5 4" xfId="627" xr:uid="{00000000-0005-0000-0000-00006F020000}"/>
    <cellStyle name="Millares [0] 5 4 2" xfId="628" xr:uid="{00000000-0005-0000-0000-000070020000}"/>
    <cellStyle name="Millares [0] 5 4 3" xfId="629" xr:uid="{00000000-0005-0000-0000-000071020000}"/>
    <cellStyle name="Millares [0] 5 4 4" xfId="630" xr:uid="{00000000-0005-0000-0000-000072020000}"/>
    <cellStyle name="Millares [0] 5 4 5" xfId="631" xr:uid="{00000000-0005-0000-0000-000073020000}"/>
    <cellStyle name="Millares [0] 5 4 6" xfId="632" xr:uid="{00000000-0005-0000-0000-000074020000}"/>
    <cellStyle name="Millares [0] 5 4 7" xfId="633" xr:uid="{00000000-0005-0000-0000-000075020000}"/>
    <cellStyle name="Millares [0] 5 5" xfId="634" xr:uid="{00000000-0005-0000-0000-000076020000}"/>
    <cellStyle name="Millares [0] 5 5 2" xfId="635" xr:uid="{00000000-0005-0000-0000-000077020000}"/>
    <cellStyle name="Millares [0] 5 5 3" xfId="636" xr:uid="{00000000-0005-0000-0000-000078020000}"/>
    <cellStyle name="Millares [0] 5 5 4" xfId="637" xr:uid="{00000000-0005-0000-0000-000079020000}"/>
    <cellStyle name="Millares [0] 5 5 5" xfId="638" xr:uid="{00000000-0005-0000-0000-00007A020000}"/>
    <cellStyle name="Millares [0] 5 5 6" xfId="639" xr:uid="{00000000-0005-0000-0000-00007B020000}"/>
    <cellStyle name="Millares [0] 5 5 7" xfId="640" xr:uid="{00000000-0005-0000-0000-00007C020000}"/>
    <cellStyle name="Millares [0] 5 6" xfId="641" xr:uid="{00000000-0005-0000-0000-00007D020000}"/>
    <cellStyle name="Millares [0] 5 6 2" xfId="642" xr:uid="{00000000-0005-0000-0000-00007E020000}"/>
    <cellStyle name="Millares [0] 5 6 3" xfId="643" xr:uid="{00000000-0005-0000-0000-00007F020000}"/>
    <cellStyle name="Millares [0] 5 6 4" xfId="644" xr:uid="{00000000-0005-0000-0000-000080020000}"/>
    <cellStyle name="Millares [0] 5 6 5" xfId="645" xr:uid="{00000000-0005-0000-0000-000081020000}"/>
    <cellStyle name="Millares [0] 5 6 6" xfId="646" xr:uid="{00000000-0005-0000-0000-000082020000}"/>
    <cellStyle name="Millares [0] 5 6 7" xfId="647" xr:uid="{00000000-0005-0000-0000-000083020000}"/>
    <cellStyle name="Millares [0] 5 7" xfId="648" xr:uid="{00000000-0005-0000-0000-000084020000}"/>
    <cellStyle name="Millares [0] 5 7 2" xfId="649" xr:uid="{00000000-0005-0000-0000-000085020000}"/>
    <cellStyle name="Millares [0] 5 7 3" xfId="650" xr:uid="{00000000-0005-0000-0000-000086020000}"/>
    <cellStyle name="Millares [0] 5 7 4" xfId="651" xr:uid="{00000000-0005-0000-0000-000087020000}"/>
    <cellStyle name="Millares [0] 5 7 5" xfId="652" xr:uid="{00000000-0005-0000-0000-000088020000}"/>
    <cellStyle name="Millares [0] 5 7 6" xfId="653" xr:uid="{00000000-0005-0000-0000-000089020000}"/>
    <cellStyle name="Millares [0] 5 7 7" xfId="654" xr:uid="{00000000-0005-0000-0000-00008A020000}"/>
    <cellStyle name="Millares [0] 5 8" xfId="655" xr:uid="{00000000-0005-0000-0000-00008B020000}"/>
    <cellStyle name="Millares [0] 5 9" xfId="656" xr:uid="{00000000-0005-0000-0000-00008C020000}"/>
    <cellStyle name="Millares 10" xfId="657" xr:uid="{00000000-0005-0000-0000-00008D020000}"/>
    <cellStyle name="Millares 10 10" xfId="658" xr:uid="{00000000-0005-0000-0000-00008E020000}"/>
    <cellStyle name="Millares 10 11" xfId="659" xr:uid="{00000000-0005-0000-0000-00008F020000}"/>
    <cellStyle name="Millares 10 12" xfId="660" xr:uid="{00000000-0005-0000-0000-000090020000}"/>
    <cellStyle name="Millares 10 13" xfId="661" xr:uid="{00000000-0005-0000-0000-000091020000}"/>
    <cellStyle name="Millares 10 13 2" xfId="662" xr:uid="{00000000-0005-0000-0000-000092020000}"/>
    <cellStyle name="Millares 10 14" xfId="663" xr:uid="{00000000-0005-0000-0000-000093020000}"/>
    <cellStyle name="Millares 10 14 2" xfId="664" xr:uid="{00000000-0005-0000-0000-000094020000}"/>
    <cellStyle name="Millares 10 15" xfId="665" xr:uid="{00000000-0005-0000-0000-000095020000}"/>
    <cellStyle name="Millares 10 16" xfId="666" xr:uid="{00000000-0005-0000-0000-000096020000}"/>
    <cellStyle name="Millares 10 2" xfId="667" xr:uid="{00000000-0005-0000-0000-000097020000}"/>
    <cellStyle name="Millares 10 2 2" xfId="668" xr:uid="{00000000-0005-0000-0000-000098020000}"/>
    <cellStyle name="Millares 10 3" xfId="669" xr:uid="{00000000-0005-0000-0000-000099020000}"/>
    <cellStyle name="Millares 10 4" xfId="670" xr:uid="{00000000-0005-0000-0000-00009A020000}"/>
    <cellStyle name="Millares 10 5" xfId="671" xr:uid="{00000000-0005-0000-0000-00009B020000}"/>
    <cellStyle name="Millares 10 6" xfId="672" xr:uid="{00000000-0005-0000-0000-00009C020000}"/>
    <cellStyle name="Millares 10 7" xfId="673" xr:uid="{00000000-0005-0000-0000-00009D020000}"/>
    <cellStyle name="Millares 10 8" xfId="674" xr:uid="{00000000-0005-0000-0000-00009E020000}"/>
    <cellStyle name="Millares 10 9" xfId="675" xr:uid="{00000000-0005-0000-0000-00009F020000}"/>
    <cellStyle name="Millares 100" xfId="676" xr:uid="{00000000-0005-0000-0000-0000A0020000}"/>
    <cellStyle name="Millares 101" xfId="677" xr:uid="{00000000-0005-0000-0000-0000A1020000}"/>
    <cellStyle name="Millares 102" xfId="678" xr:uid="{00000000-0005-0000-0000-0000A2020000}"/>
    <cellStyle name="Millares 103" xfId="679" xr:uid="{00000000-0005-0000-0000-0000A3020000}"/>
    <cellStyle name="Millares 103 2" xfId="680" xr:uid="{00000000-0005-0000-0000-0000A4020000}"/>
    <cellStyle name="Millares 104" xfId="681" xr:uid="{00000000-0005-0000-0000-0000A5020000}"/>
    <cellStyle name="Millares 104 2" xfId="682" xr:uid="{00000000-0005-0000-0000-0000A6020000}"/>
    <cellStyle name="Millares 105" xfId="683" xr:uid="{00000000-0005-0000-0000-0000A7020000}"/>
    <cellStyle name="Millares 105 2" xfId="684" xr:uid="{00000000-0005-0000-0000-0000A8020000}"/>
    <cellStyle name="Millares 106" xfId="685" xr:uid="{00000000-0005-0000-0000-0000A9020000}"/>
    <cellStyle name="Millares 106 2" xfId="686" xr:uid="{00000000-0005-0000-0000-0000AA020000}"/>
    <cellStyle name="Millares 107" xfId="687" xr:uid="{00000000-0005-0000-0000-0000AB020000}"/>
    <cellStyle name="Millares 107 2" xfId="688" xr:uid="{00000000-0005-0000-0000-0000AC020000}"/>
    <cellStyle name="Millares 108" xfId="689" xr:uid="{00000000-0005-0000-0000-0000AD020000}"/>
    <cellStyle name="Millares 108 2" xfId="690" xr:uid="{00000000-0005-0000-0000-0000AE020000}"/>
    <cellStyle name="Millares 109" xfId="691" xr:uid="{00000000-0005-0000-0000-0000AF020000}"/>
    <cellStyle name="Millares 109 2" xfId="692" xr:uid="{00000000-0005-0000-0000-0000B0020000}"/>
    <cellStyle name="Millares 11" xfId="693" xr:uid="{00000000-0005-0000-0000-0000B1020000}"/>
    <cellStyle name="Millares 11 2" xfId="694" xr:uid="{00000000-0005-0000-0000-0000B2020000}"/>
    <cellStyle name="Millares 11 2 2" xfId="695" xr:uid="{00000000-0005-0000-0000-0000B3020000}"/>
    <cellStyle name="Millares 11 2 2 2" xfId="696" xr:uid="{00000000-0005-0000-0000-0000B4020000}"/>
    <cellStyle name="Millares 11 2 3" xfId="697" xr:uid="{00000000-0005-0000-0000-0000B5020000}"/>
    <cellStyle name="Millares 11 3" xfId="698" xr:uid="{00000000-0005-0000-0000-0000B6020000}"/>
    <cellStyle name="Millares 11 3 2" xfId="699" xr:uid="{00000000-0005-0000-0000-0000B7020000}"/>
    <cellStyle name="Millares 11 4" xfId="700" xr:uid="{00000000-0005-0000-0000-0000B8020000}"/>
    <cellStyle name="Millares 110" xfId="701" xr:uid="{00000000-0005-0000-0000-0000B9020000}"/>
    <cellStyle name="Millares 110 2" xfId="702" xr:uid="{00000000-0005-0000-0000-0000BA020000}"/>
    <cellStyle name="Millares 111" xfId="703" xr:uid="{00000000-0005-0000-0000-0000BB020000}"/>
    <cellStyle name="Millares 111 2" xfId="704" xr:uid="{00000000-0005-0000-0000-0000BC020000}"/>
    <cellStyle name="Millares 112" xfId="705" xr:uid="{00000000-0005-0000-0000-0000BD020000}"/>
    <cellStyle name="Millares 112 2" xfId="706" xr:uid="{00000000-0005-0000-0000-0000BE020000}"/>
    <cellStyle name="Millares 113" xfId="707" xr:uid="{00000000-0005-0000-0000-0000BF020000}"/>
    <cellStyle name="Millares 113 2" xfId="708" xr:uid="{00000000-0005-0000-0000-0000C0020000}"/>
    <cellStyle name="Millares 114" xfId="709" xr:uid="{00000000-0005-0000-0000-0000C1020000}"/>
    <cellStyle name="Millares 114 2" xfId="710" xr:uid="{00000000-0005-0000-0000-0000C2020000}"/>
    <cellStyle name="Millares 115" xfId="711" xr:uid="{00000000-0005-0000-0000-0000C3020000}"/>
    <cellStyle name="Millares 115 2" xfId="712" xr:uid="{00000000-0005-0000-0000-0000C4020000}"/>
    <cellStyle name="Millares 116" xfId="713" xr:uid="{00000000-0005-0000-0000-0000C5020000}"/>
    <cellStyle name="Millares 116 2" xfId="714" xr:uid="{00000000-0005-0000-0000-0000C6020000}"/>
    <cellStyle name="Millares 117" xfId="715" xr:uid="{00000000-0005-0000-0000-0000C7020000}"/>
    <cellStyle name="Millares 117 2" xfId="716" xr:uid="{00000000-0005-0000-0000-0000C8020000}"/>
    <cellStyle name="Millares 118" xfId="717" xr:uid="{00000000-0005-0000-0000-0000C9020000}"/>
    <cellStyle name="Millares 118 2" xfId="718" xr:uid="{00000000-0005-0000-0000-0000CA020000}"/>
    <cellStyle name="Millares 119" xfId="719" xr:uid="{00000000-0005-0000-0000-0000CB020000}"/>
    <cellStyle name="Millares 119 2" xfId="720" xr:uid="{00000000-0005-0000-0000-0000CC020000}"/>
    <cellStyle name="Millares 12" xfId="721" xr:uid="{00000000-0005-0000-0000-0000CD020000}"/>
    <cellStyle name="Millares 12 10" xfId="722" xr:uid="{00000000-0005-0000-0000-0000CE020000}"/>
    <cellStyle name="Millares 12 11" xfId="723" xr:uid="{00000000-0005-0000-0000-0000CF020000}"/>
    <cellStyle name="Millares 12 12" xfId="724" xr:uid="{00000000-0005-0000-0000-0000D0020000}"/>
    <cellStyle name="Millares 12 13" xfId="725" xr:uid="{00000000-0005-0000-0000-0000D1020000}"/>
    <cellStyle name="Millares 12 13 2" xfId="726" xr:uid="{00000000-0005-0000-0000-0000D2020000}"/>
    <cellStyle name="Millares 12 14" xfId="727" xr:uid="{00000000-0005-0000-0000-0000D3020000}"/>
    <cellStyle name="Millares 12 2" xfId="728" xr:uid="{00000000-0005-0000-0000-0000D4020000}"/>
    <cellStyle name="Millares 12 2 2" xfId="729" xr:uid="{00000000-0005-0000-0000-0000D5020000}"/>
    <cellStyle name="Millares 12 2 3" xfId="730" xr:uid="{00000000-0005-0000-0000-0000D6020000}"/>
    <cellStyle name="Millares 12 3" xfId="731" xr:uid="{00000000-0005-0000-0000-0000D7020000}"/>
    <cellStyle name="Millares 12 4" xfId="732" xr:uid="{00000000-0005-0000-0000-0000D8020000}"/>
    <cellStyle name="Millares 12 5" xfId="733" xr:uid="{00000000-0005-0000-0000-0000D9020000}"/>
    <cellStyle name="Millares 12 6" xfId="734" xr:uid="{00000000-0005-0000-0000-0000DA020000}"/>
    <cellStyle name="Millares 12 7" xfId="735" xr:uid="{00000000-0005-0000-0000-0000DB020000}"/>
    <cellStyle name="Millares 12 8" xfId="736" xr:uid="{00000000-0005-0000-0000-0000DC020000}"/>
    <cellStyle name="Millares 12 9" xfId="737" xr:uid="{00000000-0005-0000-0000-0000DD020000}"/>
    <cellStyle name="Millares 120" xfId="738" xr:uid="{00000000-0005-0000-0000-0000DE020000}"/>
    <cellStyle name="Millares 120 2" xfId="739" xr:uid="{00000000-0005-0000-0000-0000DF020000}"/>
    <cellStyle name="Millares 121" xfId="740" xr:uid="{00000000-0005-0000-0000-0000E0020000}"/>
    <cellStyle name="Millares 121 2" xfId="741" xr:uid="{00000000-0005-0000-0000-0000E1020000}"/>
    <cellStyle name="Millares 122" xfId="742" xr:uid="{00000000-0005-0000-0000-0000E2020000}"/>
    <cellStyle name="Millares 122 2" xfId="743" xr:uid="{00000000-0005-0000-0000-0000E3020000}"/>
    <cellStyle name="Millares 123" xfId="744" xr:uid="{00000000-0005-0000-0000-0000E4020000}"/>
    <cellStyle name="Millares 123 2" xfId="745" xr:uid="{00000000-0005-0000-0000-0000E5020000}"/>
    <cellStyle name="Millares 124" xfId="746" xr:uid="{00000000-0005-0000-0000-0000E6020000}"/>
    <cellStyle name="Millares 124 2" xfId="747" xr:uid="{00000000-0005-0000-0000-0000E7020000}"/>
    <cellStyle name="Millares 125" xfId="748" xr:uid="{00000000-0005-0000-0000-0000E8020000}"/>
    <cellStyle name="Millares 125 2" xfId="749" xr:uid="{00000000-0005-0000-0000-0000E9020000}"/>
    <cellStyle name="Millares 126" xfId="750" xr:uid="{00000000-0005-0000-0000-0000EA020000}"/>
    <cellStyle name="Millares 126 2" xfId="751" xr:uid="{00000000-0005-0000-0000-0000EB020000}"/>
    <cellStyle name="Millares 127" xfId="752" xr:uid="{00000000-0005-0000-0000-0000EC020000}"/>
    <cellStyle name="Millares 127 2" xfId="753" xr:uid="{00000000-0005-0000-0000-0000ED020000}"/>
    <cellStyle name="Millares 128" xfId="754" xr:uid="{00000000-0005-0000-0000-0000EE020000}"/>
    <cellStyle name="Millares 128 2" xfId="755" xr:uid="{00000000-0005-0000-0000-0000EF020000}"/>
    <cellStyle name="Millares 129" xfId="756" xr:uid="{00000000-0005-0000-0000-0000F0020000}"/>
    <cellStyle name="Millares 129 2" xfId="757" xr:uid="{00000000-0005-0000-0000-0000F1020000}"/>
    <cellStyle name="Millares 13" xfId="758" xr:uid="{00000000-0005-0000-0000-0000F2020000}"/>
    <cellStyle name="Millares 13 2" xfId="759" xr:uid="{00000000-0005-0000-0000-0000F3020000}"/>
    <cellStyle name="Millares 13 2 2" xfId="760" xr:uid="{00000000-0005-0000-0000-0000F4020000}"/>
    <cellStyle name="Millares 13 2 2 2" xfId="761" xr:uid="{00000000-0005-0000-0000-0000F5020000}"/>
    <cellStyle name="Millares 13 2 3" xfId="762" xr:uid="{00000000-0005-0000-0000-0000F6020000}"/>
    <cellStyle name="Millares 13 3" xfId="763" xr:uid="{00000000-0005-0000-0000-0000F7020000}"/>
    <cellStyle name="Millares 13 3 2" xfId="764" xr:uid="{00000000-0005-0000-0000-0000F8020000}"/>
    <cellStyle name="Millares 13 4" xfId="765" xr:uid="{00000000-0005-0000-0000-0000F9020000}"/>
    <cellStyle name="Millares 130" xfId="766" xr:uid="{00000000-0005-0000-0000-0000FA020000}"/>
    <cellStyle name="Millares 130 2" xfId="767" xr:uid="{00000000-0005-0000-0000-0000FB020000}"/>
    <cellStyle name="Millares 131" xfId="768" xr:uid="{00000000-0005-0000-0000-0000FC020000}"/>
    <cellStyle name="Millares 131 2" xfId="769" xr:uid="{00000000-0005-0000-0000-0000FD020000}"/>
    <cellStyle name="Millares 132" xfId="770" xr:uid="{00000000-0005-0000-0000-0000FE020000}"/>
    <cellStyle name="Millares 132 2" xfId="771" xr:uid="{00000000-0005-0000-0000-0000FF020000}"/>
    <cellStyle name="Millares 133" xfId="772" xr:uid="{00000000-0005-0000-0000-000000030000}"/>
    <cellStyle name="Millares 133 2" xfId="773" xr:uid="{00000000-0005-0000-0000-000001030000}"/>
    <cellStyle name="Millares 134" xfId="774" xr:uid="{00000000-0005-0000-0000-000002030000}"/>
    <cellStyle name="Millares 134 2" xfId="775" xr:uid="{00000000-0005-0000-0000-000003030000}"/>
    <cellStyle name="Millares 135" xfId="776" xr:uid="{00000000-0005-0000-0000-000004030000}"/>
    <cellStyle name="Millares 135 2" xfId="777" xr:uid="{00000000-0005-0000-0000-000005030000}"/>
    <cellStyle name="Millares 136" xfId="778" xr:uid="{00000000-0005-0000-0000-000006030000}"/>
    <cellStyle name="Millares 136 2" xfId="779" xr:uid="{00000000-0005-0000-0000-000007030000}"/>
    <cellStyle name="Millares 137" xfId="780" xr:uid="{00000000-0005-0000-0000-000008030000}"/>
    <cellStyle name="Millares 137 2" xfId="781" xr:uid="{00000000-0005-0000-0000-000009030000}"/>
    <cellStyle name="Millares 138" xfId="782" xr:uid="{00000000-0005-0000-0000-00000A030000}"/>
    <cellStyle name="Millares 138 2" xfId="783" xr:uid="{00000000-0005-0000-0000-00000B030000}"/>
    <cellStyle name="Millares 139" xfId="784" xr:uid="{00000000-0005-0000-0000-00000C030000}"/>
    <cellStyle name="Millares 139 2" xfId="785" xr:uid="{00000000-0005-0000-0000-00000D030000}"/>
    <cellStyle name="Millares 14" xfId="786" xr:uid="{00000000-0005-0000-0000-00000E030000}"/>
    <cellStyle name="Millares 14 2" xfId="787" xr:uid="{00000000-0005-0000-0000-00000F030000}"/>
    <cellStyle name="Millares 14 2 2" xfId="788" xr:uid="{00000000-0005-0000-0000-000010030000}"/>
    <cellStyle name="Millares 14 2 3" xfId="789" xr:uid="{00000000-0005-0000-0000-000011030000}"/>
    <cellStyle name="Millares 14 3" xfId="790" xr:uid="{00000000-0005-0000-0000-000012030000}"/>
    <cellStyle name="Millares 14 3 2" xfId="791" xr:uid="{00000000-0005-0000-0000-000013030000}"/>
    <cellStyle name="Millares 14 4" xfId="792" xr:uid="{00000000-0005-0000-0000-000014030000}"/>
    <cellStyle name="Millares 140" xfId="793" xr:uid="{00000000-0005-0000-0000-000015030000}"/>
    <cellStyle name="Millares 140 2" xfId="794" xr:uid="{00000000-0005-0000-0000-000016030000}"/>
    <cellStyle name="Millares 141" xfId="795" xr:uid="{00000000-0005-0000-0000-000017030000}"/>
    <cellStyle name="Millares 141 2" xfId="796" xr:uid="{00000000-0005-0000-0000-000018030000}"/>
    <cellStyle name="Millares 142" xfId="797" xr:uid="{00000000-0005-0000-0000-000019030000}"/>
    <cellStyle name="Millares 142 2" xfId="798" xr:uid="{00000000-0005-0000-0000-00001A030000}"/>
    <cellStyle name="Millares 143" xfId="799" xr:uid="{00000000-0005-0000-0000-00001B030000}"/>
    <cellStyle name="Millares 143 2" xfId="800" xr:uid="{00000000-0005-0000-0000-00001C030000}"/>
    <cellStyle name="Millares 144" xfId="801" xr:uid="{00000000-0005-0000-0000-00001D030000}"/>
    <cellStyle name="Millares 144 2" xfId="802" xr:uid="{00000000-0005-0000-0000-00001E030000}"/>
    <cellStyle name="Millares 145" xfId="803" xr:uid="{00000000-0005-0000-0000-00001F030000}"/>
    <cellStyle name="Millares 145 2" xfId="804" xr:uid="{00000000-0005-0000-0000-000020030000}"/>
    <cellStyle name="Millares 146" xfId="805" xr:uid="{00000000-0005-0000-0000-000021030000}"/>
    <cellStyle name="Millares 146 2" xfId="806" xr:uid="{00000000-0005-0000-0000-000022030000}"/>
    <cellStyle name="Millares 147" xfId="807" xr:uid="{00000000-0005-0000-0000-000023030000}"/>
    <cellStyle name="Millares 147 2" xfId="808" xr:uid="{00000000-0005-0000-0000-000024030000}"/>
    <cellStyle name="Millares 148" xfId="809" xr:uid="{00000000-0005-0000-0000-000025030000}"/>
    <cellStyle name="Millares 148 2" xfId="810" xr:uid="{00000000-0005-0000-0000-000026030000}"/>
    <cellStyle name="Millares 149" xfId="811" xr:uid="{00000000-0005-0000-0000-000027030000}"/>
    <cellStyle name="Millares 149 2" xfId="812" xr:uid="{00000000-0005-0000-0000-000028030000}"/>
    <cellStyle name="Millares 15" xfId="813" xr:uid="{00000000-0005-0000-0000-000029030000}"/>
    <cellStyle name="Millares 15 2" xfId="814" xr:uid="{00000000-0005-0000-0000-00002A030000}"/>
    <cellStyle name="Millares 15 3" xfId="815" xr:uid="{00000000-0005-0000-0000-00002B030000}"/>
    <cellStyle name="Millares 150" xfId="816" xr:uid="{00000000-0005-0000-0000-00002C030000}"/>
    <cellStyle name="Millares 150 2" xfId="817" xr:uid="{00000000-0005-0000-0000-00002D030000}"/>
    <cellStyle name="Millares 151" xfId="818" xr:uid="{00000000-0005-0000-0000-00002E030000}"/>
    <cellStyle name="Millares 152" xfId="819" xr:uid="{00000000-0005-0000-0000-00002F030000}"/>
    <cellStyle name="Millares 153" xfId="820" xr:uid="{00000000-0005-0000-0000-000030030000}"/>
    <cellStyle name="Millares 154" xfId="821" xr:uid="{00000000-0005-0000-0000-000031030000}"/>
    <cellStyle name="Millares 154 2" xfId="822" xr:uid="{00000000-0005-0000-0000-000032030000}"/>
    <cellStyle name="Millares 155" xfId="823" xr:uid="{00000000-0005-0000-0000-000033030000}"/>
    <cellStyle name="Millares 155 2" xfId="824" xr:uid="{00000000-0005-0000-0000-000034030000}"/>
    <cellStyle name="Millares 156" xfId="825" xr:uid="{00000000-0005-0000-0000-000035030000}"/>
    <cellStyle name="Millares 156 2" xfId="826" xr:uid="{00000000-0005-0000-0000-000036030000}"/>
    <cellStyle name="Millares 157" xfId="827" xr:uid="{00000000-0005-0000-0000-000037030000}"/>
    <cellStyle name="Millares 157 2" xfId="828" xr:uid="{00000000-0005-0000-0000-000038030000}"/>
    <cellStyle name="Millares 158" xfId="829" xr:uid="{00000000-0005-0000-0000-000039030000}"/>
    <cellStyle name="Millares 158 2" xfId="830" xr:uid="{00000000-0005-0000-0000-00003A030000}"/>
    <cellStyle name="Millares 159" xfId="831" xr:uid="{00000000-0005-0000-0000-00003B030000}"/>
    <cellStyle name="Millares 159 2" xfId="832" xr:uid="{00000000-0005-0000-0000-00003C030000}"/>
    <cellStyle name="Millares 16" xfId="833" xr:uid="{00000000-0005-0000-0000-00003D030000}"/>
    <cellStyle name="Millares 16 2" xfId="834" xr:uid="{00000000-0005-0000-0000-00003E030000}"/>
    <cellStyle name="Millares 16 3" xfId="835" xr:uid="{00000000-0005-0000-0000-00003F030000}"/>
    <cellStyle name="Millares 160" xfId="836" xr:uid="{00000000-0005-0000-0000-000040030000}"/>
    <cellStyle name="Millares 160 2" xfId="837" xr:uid="{00000000-0005-0000-0000-000041030000}"/>
    <cellStyle name="Millares 161" xfId="838" xr:uid="{00000000-0005-0000-0000-000042030000}"/>
    <cellStyle name="Millares 161 2" xfId="839" xr:uid="{00000000-0005-0000-0000-000043030000}"/>
    <cellStyle name="Millares 162" xfId="840" xr:uid="{00000000-0005-0000-0000-000044030000}"/>
    <cellStyle name="Millares 162 2" xfId="841" xr:uid="{00000000-0005-0000-0000-000045030000}"/>
    <cellStyle name="Millares 163" xfId="842" xr:uid="{00000000-0005-0000-0000-000046030000}"/>
    <cellStyle name="Millares 163 2" xfId="843" xr:uid="{00000000-0005-0000-0000-000047030000}"/>
    <cellStyle name="Millares 164" xfId="844" xr:uid="{00000000-0005-0000-0000-000048030000}"/>
    <cellStyle name="Millares 164 2" xfId="845" xr:uid="{00000000-0005-0000-0000-000049030000}"/>
    <cellStyle name="Millares 165" xfId="846" xr:uid="{00000000-0005-0000-0000-00004A030000}"/>
    <cellStyle name="Millares 165 2" xfId="847" xr:uid="{00000000-0005-0000-0000-00004B030000}"/>
    <cellStyle name="Millares 166" xfId="848" xr:uid="{00000000-0005-0000-0000-00004C030000}"/>
    <cellStyle name="Millares 166 2" xfId="849" xr:uid="{00000000-0005-0000-0000-00004D030000}"/>
    <cellStyle name="Millares 167" xfId="850" xr:uid="{00000000-0005-0000-0000-00004E030000}"/>
    <cellStyle name="Millares 167 2" xfId="851" xr:uid="{00000000-0005-0000-0000-00004F030000}"/>
    <cellStyle name="Millares 168" xfId="852" xr:uid="{00000000-0005-0000-0000-000050030000}"/>
    <cellStyle name="Millares 168 2" xfId="853" xr:uid="{00000000-0005-0000-0000-000051030000}"/>
    <cellStyle name="Millares 169" xfId="854" xr:uid="{00000000-0005-0000-0000-000052030000}"/>
    <cellStyle name="Millares 169 2" xfId="855" xr:uid="{00000000-0005-0000-0000-000053030000}"/>
    <cellStyle name="Millares 17" xfId="856" xr:uid="{00000000-0005-0000-0000-000054030000}"/>
    <cellStyle name="Millares 17 2" xfId="857" xr:uid="{00000000-0005-0000-0000-000055030000}"/>
    <cellStyle name="Millares 17 3" xfId="858" xr:uid="{00000000-0005-0000-0000-000056030000}"/>
    <cellStyle name="Millares 170" xfId="859" xr:uid="{00000000-0005-0000-0000-000057030000}"/>
    <cellStyle name="Millares 170 2" xfId="860" xr:uid="{00000000-0005-0000-0000-000058030000}"/>
    <cellStyle name="Millares 171" xfId="861" xr:uid="{00000000-0005-0000-0000-000059030000}"/>
    <cellStyle name="Millares 171 2" xfId="862" xr:uid="{00000000-0005-0000-0000-00005A030000}"/>
    <cellStyle name="Millares 172" xfId="863" xr:uid="{00000000-0005-0000-0000-00005B030000}"/>
    <cellStyle name="Millares 172 2" xfId="864" xr:uid="{00000000-0005-0000-0000-00005C030000}"/>
    <cellStyle name="Millares 173" xfId="865" xr:uid="{00000000-0005-0000-0000-00005D030000}"/>
    <cellStyle name="Millares 173 2" xfId="866" xr:uid="{00000000-0005-0000-0000-00005E030000}"/>
    <cellStyle name="Millares 174" xfId="867" xr:uid="{00000000-0005-0000-0000-00005F030000}"/>
    <cellStyle name="Millares 174 2" xfId="868" xr:uid="{00000000-0005-0000-0000-000060030000}"/>
    <cellStyle name="Millares 175" xfId="869" xr:uid="{00000000-0005-0000-0000-000061030000}"/>
    <cellStyle name="Millares 175 2" xfId="870" xr:uid="{00000000-0005-0000-0000-000062030000}"/>
    <cellStyle name="Millares 176" xfId="871" xr:uid="{00000000-0005-0000-0000-000063030000}"/>
    <cellStyle name="Millares 176 2" xfId="872" xr:uid="{00000000-0005-0000-0000-000064030000}"/>
    <cellStyle name="Millares 177" xfId="873" xr:uid="{00000000-0005-0000-0000-000065030000}"/>
    <cellStyle name="Millares 177 2" xfId="874" xr:uid="{00000000-0005-0000-0000-000066030000}"/>
    <cellStyle name="Millares 178" xfId="875" xr:uid="{00000000-0005-0000-0000-000067030000}"/>
    <cellStyle name="Millares 178 2" xfId="876" xr:uid="{00000000-0005-0000-0000-000068030000}"/>
    <cellStyle name="Millares 179" xfId="877" xr:uid="{00000000-0005-0000-0000-000069030000}"/>
    <cellStyle name="Millares 179 2" xfId="878" xr:uid="{00000000-0005-0000-0000-00006A030000}"/>
    <cellStyle name="Millares 18" xfId="879" xr:uid="{00000000-0005-0000-0000-00006B030000}"/>
    <cellStyle name="Millares 18 2" xfId="880" xr:uid="{00000000-0005-0000-0000-00006C030000}"/>
    <cellStyle name="Millares 18 3" xfId="881" xr:uid="{00000000-0005-0000-0000-00006D030000}"/>
    <cellStyle name="Millares 180" xfId="882" xr:uid="{00000000-0005-0000-0000-00006E030000}"/>
    <cellStyle name="Millares 180 2" xfId="883" xr:uid="{00000000-0005-0000-0000-00006F030000}"/>
    <cellStyle name="Millares 181" xfId="884" xr:uid="{00000000-0005-0000-0000-000070030000}"/>
    <cellStyle name="Millares 181 2" xfId="885" xr:uid="{00000000-0005-0000-0000-000071030000}"/>
    <cellStyle name="Millares 182" xfId="886" xr:uid="{00000000-0005-0000-0000-000072030000}"/>
    <cellStyle name="Millares 182 2" xfId="887" xr:uid="{00000000-0005-0000-0000-000073030000}"/>
    <cellStyle name="Millares 183" xfId="888" xr:uid="{00000000-0005-0000-0000-000074030000}"/>
    <cellStyle name="Millares 183 2" xfId="889" xr:uid="{00000000-0005-0000-0000-000075030000}"/>
    <cellStyle name="Millares 184" xfId="890" xr:uid="{00000000-0005-0000-0000-000076030000}"/>
    <cellStyle name="Millares 184 2" xfId="891" xr:uid="{00000000-0005-0000-0000-000077030000}"/>
    <cellStyle name="Millares 185" xfId="892" xr:uid="{00000000-0005-0000-0000-000078030000}"/>
    <cellStyle name="Millares 185 2" xfId="893" xr:uid="{00000000-0005-0000-0000-000079030000}"/>
    <cellStyle name="Millares 186" xfId="894" xr:uid="{00000000-0005-0000-0000-00007A030000}"/>
    <cellStyle name="Millares 186 2" xfId="895" xr:uid="{00000000-0005-0000-0000-00007B030000}"/>
    <cellStyle name="Millares 187" xfId="896" xr:uid="{00000000-0005-0000-0000-00007C030000}"/>
    <cellStyle name="Millares 187 2" xfId="897" xr:uid="{00000000-0005-0000-0000-00007D030000}"/>
    <cellStyle name="Millares 188" xfId="898" xr:uid="{00000000-0005-0000-0000-00007E030000}"/>
    <cellStyle name="Millares 188 2" xfId="899" xr:uid="{00000000-0005-0000-0000-00007F030000}"/>
    <cellStyle name="Millares 189" xfId="900" xr:uid="{00000000-0005-0000-0000-000080030000}"/>
    <cellStyle name="Millares 189 2" xfId="901" xr:uid="{00000000-0005-0000-0000-000081030000}"/>
    <cellStyle name="Millares 19" xfId="902" xr:uid="{00000000-0005-0000-0000-000082030000}"/>
    <cellStyle name="Millares 19 2" xfId="903" xr:uid="{00000000-0005-0000-0000-000083030000}"/>
    <cellStyle name="Millares 19 3" xfId="904" xr:uid="{00000000-0005-0000-0000-000084030000}"/>
    <cellStyle name="Millares 190" xfId="905" xr:uid="{00000000-0005-0000-0000-000085030000}"/>
    <cellStyle name="Millares 190 2" xfId="906" xr:uid="{00000000-0005-0000-0000-000086030000}"/>
    <cellStyle name="Millares 191" xfId="907" xr:uid="{00000000-0005-0000-0000-000087030000}"/>
    <cellStyle name="Millares 191 2" xfId="908" xr:uid="{00000000-0005-0000-0000-000088030000}"/>
    <cellStyle name="Millares 192" xfId="909" xr:uid="{00000000-0005-0000-0000-000089030000}"/>
    <cellStyle name="Millares 192 2" xfId="910" xr:uid="{00000000-0005-0000-0000-00008A030000}"/>
    <cellStyle name="Millares 193" xfId="911" xr:uid="{00000000-0005-0000-0000-00008B030000}"/>
    <cellStyle name="Millares 193 2" xfId="912" xr:uid="{00000000-0005-0000-0000-00008C030000}"/>
    <cellStyle name="Millares 194" xfId="913" xr:uid="{00000000-0005-0000-0000-00008D030000}"/>
    <cellStyle name="Millares 194 2" xfId="914" xr:uid="{00000000-0005-0000-0000-00008E030000}"/>
    <cellStyle name="Millares 195" xfId="915" xr:uid="{00000000-0005-0000-0000-00008F030000}"/>
    <cellStyle name="Millares 195 2" xfId="916" xr:uid="{00000000-0005-0000-0000-000090030000}"/>
    <cellStyle name="Millares 196" xfId="917" xr:uid="{00000000-0005-0000-0000-000091030000}"/>
    <cellStyle name="Millares 196 2" xfId="918" xr:uid="{00000000-0005-0000-0000-000092030000}"/>
    <cellStyle name="Millares 197" xfId="919" xr:uid="{00000000-0005-0000-0000-000093030000}"/>
    <cellStyle name="Millares 197 2" xfId="920" xr:uid="{00000000-0005-0000-0000-000094030000}"/>
    <cellStyle name="Millares 198" xfId="921" xr:uid="{00000000-0005-0000-0000-000095030000}"/>
    <cellStyle name="Millares 198 2" xfId="922" xr:uid="{00000000-0005-0000-0000-000096030000}"/>
    <cellStyle name="Millares 199" xfId="923" xr:uid="{00000000-0005-0000-0000-000097030000}"/>
    <cellStyle name="Millares 199 2" xfId="924" xr:uid="{00000000-0005-0000-0000-000098030000}"/>
    <cellStyle name="Millares 2" xfId="925" xr:uid="{00000000-0005-0000-0000-000099030000}"/>
    <cellStyle name="Millares 2 10" xfId="926" xr:uid="{00000000-0005-0000-0000-00009A030000}"/>
    <cellStyle name="Millares 2 11" xfId="927" xr:uid="{00000000-0005-0000-0000-00009B030000}"/>
    <cellStyle name="Millares 2 12" xfId="928" xr:uid="{00000000-0005-0000-0000-00009C030000}"/>
    <cellStyle name="Millares 2 2" xfId="929" xr:uid="{00000000-0005-0000-0000-00009D030000}"/>
    <cellStyle name="Millares 2 2 10" xfId="930" xr:uid="{00000000-0005-0000-0000-00009E030000}"/>
    <cellStyle name="Millares 2 2 10 2" xfId="931" xr:uid="{00000000-0005-0000-0000-00009F030000}"/>
    <cellStyle name="Millares 2 2 11" xfId="932" xr:uid="{00000000-0005-0000-0000-0000A0030000}"/>
    <cellStyle name="Millares 2 2 12" xfId="933" xr:uid="{00000000-0005-0000-0000-0000A1030000}"/>
    <cellStyle name="Millares 2 2 13" xfId="934" xr:uid="{00000000-0005-0000-0000-0000A2030000}"/>
    <cellStyle name="Millares 2 2 14" xfId="935" xr:uid="{00000000-0005-0000-0000-0000A3030000}"/>
    <cellStyle name="Millares 2 2 2" xfId="936" xr:uid="{00000000-0005-0000-0000-0000A4030000}"/>
    <cellStyle name="Millares 2 2 2 10" xfId="937" xr:uid="{00000000-0005-0000-0000-0000A5030000}"/>
    <cellStyle name="Millares 2 2 2 11" xfId="938" xr:uid="{00000000-0005-0000-0000-0000A6030000}"/>
    <cellStyle name="Millares 2 2 2 12" xfId="939" xr:uid="{00000000-0005-0000-0000-0000A7030000}"/>
    <cellStyle name="Millares 2 2 2 2" xfId="940" xr:uid="{00000000-0005-0000-0000-0000A8030000}"/>
    <cellStyle name="Millares 2 2 2 2 2" xfId="941" xr:uid="{00000000-0005-0000-0000-0000A9030000}"/>
    <cellStyle name="Millares 2 2 2 3" xfId="942" xr:uid="{00000000-0005-0000-0000-0000AA030000}"/>
    <cellStyle name="Millares 2 2 2 4" xfId="943" xr:uid="{00000000-0005-0000-0000-0000AB030000}"/>
    <cellStyle name="Millares 2 2 2 5" xfId="944" xr:uid="{00000000-0005-0000-0000-0000AC030000}"/>
    <cellStyle name="Millares 2 2 2 6" xfId="945" xr:uid="{00000000-0005-0000-0000-0000AD030000}"/>
    <cellStyle name="Millares 2 2 2 7" xfId="946" xr:uid="{00000000-0005-0000-0000-0000AE030000}"/>
    <cellStyle name="Millares 2 2 2 8" xfId="947" xr:uid="{00000000-0005-0000-0000-0000AF030000}"/>
    <cellStyle name="Millares 2 2 2 8 2" xfId="948" xr:uid="{00000000-0005-0000-0000-0000B0030000}"/>
    <cellStyle name="Millares 2 2 2 9" xfId="949" xr:uid="{00000000-0005-0000-0000-0000B1030000}"/>
    <cellStyle name="Millares 2 2 2 9 2" xfId="950" xr:uid="{00000000-0005-0000-0000-0000B2030000}"/>
    <cellStyle name="Millares 2 2 2_destino" xfId="951" xr:uid="{00000000-0005-0000-0000-0000B3030000}"/>
    <cellStyle name="Millares 2 2 3" xfId="952" xr:uid="{00000000-0005-0000-0000-0000B4030000}"/>
    <cellStyle name="Millares 2 2 3 2" xfId="953" xr:uid="{00000000-0005-0000-0000-0000B5030000}"/>
    <cellStyle name="Millares 2 2 3 2 2" xfId="954" xr:uid="{00000000-0005-0000-0000-0000B6030000}"/>
    <cellStyle name="Millares 2 2 3 3" xfId="955" xr:uid="{00000000-0005-0000-0000-0000B7030000}"/>
    <cellStyle name="Millares 2 2 3 3 2" xfId="956" xr:uid="{00000000-0005-0000-0000-0000B8030000}"/>
    <cellStyle name="Millares 2 2 3 4" xfId="957" xr:uid="{00000000-0005-0000-0000-0000B9030000}"/>
    <cellStyle name="Millares 2 2 4" xfId="958" xr:uid="{00000000-0005-0000-0000-0000BA030000}"/>
    <cellStyle name="Millares 2 2 4 2" xfId="959" xr:uid="{00000000-0005-0000-0000-0000BB030000}"/>
    <cellStyle name="Millares 2 2 5" xfId="960" xr:uid="{00000000-0005-0000-0000-0000BC030000}"/>
    <cellStyle name="Millares 2 2 5 2" xfId="961" xr:uid="{00000000-0005-0000-0000-0000BD030000}"/>
    <cellStyle name="Millares 2 2 6" xfId="962" xr:uid="{00000000-0005-0000-0000-0000BE030000}"/>
    <cellStyle name="Millares 2 2 6 2" xfId="963" xr:uid="{00000000-0005-0000-0000-0000BF030000}"/>
    <cellStyle name="Millares 2 2 7" xfId="964" xr:uid="{00000000-0005-0000-0000-0000C0030000}"/>
    <cellStyle name="Millares 2 2 7 2" xfId="965" xr:uid="{00000000-0005-0000-0000-0000C1030000}"/>
    <cellStyle name="Millares 2 2 8" xfId="966" xr:uid="{00000000-0005-0000-0000-0000C2030000}"/>
    <cellStyle name="Millares 2 2 8 2" xfId="967" xr:uid="{00000000-0005-0000-0000-0000C3030000}"/>
    <cellStyle name="Millares 2 2 9" xfId="968" xr:uid="{00000000-0005-0000-0000-0000C4030000}"/>
    <cellStyle name="Millares 2 2 9 2" xfId="969" xr:uid="{00000000-0005-0000-0000-0000C5030000}"/>
    <cellStyle name="Millares 2 2_destino" xfId="970" xr:uid="{00000000-0005-0000-0000-0000C6030000}"/>
    <cellStyle name="Millares 2 3" xfId="971" xr:uid="{00000000-0005-0000-0000-0000C7030000}"/>
    <cellStyle name="Millares 2 3 2" xfId="972" xr:uid="{00000000-0005-0000-0000-0000C8030000}"/>
    <cellStyle name="Millares 2 3 2 2" xfId="973" xr:uid="{00000000-0005-0000-0000-0000C9030000}"/>
    <cellStyle name="Millares 2 3 3" xfId="974" xr:uid="{00000000-0005-0000-0000-0000CA030000}"/>
    <cellStyle name="Millares 2 3 4" xfId="975" xr:uid="{00000000-0005-0000-0000-0000CB030000}"/>
    <cellStyle name="Millares 2 3 4 2" xfId="976" xr:uid="{00000000-0005-0000-0000-0000CC030000}"/>
    <cellStyle name="Millares 2 3 5" xfId="977" xr:uid="{00000000-0005-0000-0000-0000CD030000}"/>
    <cellStyle name="Millares 2 3 6" xfId="978" xr:uid="{00000000-0005-0000-0000-0000CE030000}"/>
    <cellStyle name="Millares 2 3 7" xfId="979" xr:uid="{00000000-0005-0000-0000-0000CF030000}"/>
    <cellStyle name="Millares 2 3_destino" xfId="980" xr:uid="{00000000-0005-0000-0000-0000D0030000}"/>
    <cellStyle name="Millares 2 4" xfId="981" xr:uid="{00000000-0005-0000-0000-0000D1030000}"/>
    <cellStyle name="Millares 2 4 2" xfId="982" xr:uid="{00000000-0005-0000-0000-0000D2030000}"/>
    <cellStyle name="Millares 2 4 3" xfId="983" xr:uid="{00000000-0005-0000-0000-0000D3030000}"/>
    <cellStyle name="Millares 2 4 3 2" xfId="984" xr:uid="{00000000-0005-0000-0000-0000D4030000}"/>
    <cellStyle name="Millares 2 4 4" xfId="985" xr:uid="{00000000-0005-0000-0000-0000D5030000}"/>
    <cellStyle name="Millares 2 4 5" xfId="986" xr:uid="{00000000-0005-0000-0000-0000D6030000}"/>
    <cellStyle name="Millares 2 5" xfId="987" xr:uid="{00000000-0005-0000-0000-0000D7030000}"/>
    <cellStyle name="Millares 2 5 2" xfId="988" xr:uid="{00000000-0005-0000-0000-0000D8030000}"/>
    <cellStyle name="Millares 2 5 3" xfId="989" xr:uid="{00000000-0005-0000-0000-0000D9030000}"/>
    <cellStyle name="Millares 2 6" xfId="990" xr:uid="{00000000-0005-0000-0000-0000DA030000}"/>
    <cellStyle name="Millares 2 6 2" xfId="991" xr:uid="{00000000-0005-0000-0000-0000DB030000}"/>
    <cellStyle name="Millares 2 6 3" xfId="992" xr:uid="{00000000-0005-0000-0000-0000DC030000}"/>
    <cellStyle name="Millares 2 7" xfId="993" xr:uid="{00000000-0005-0000-0000-0000DD030000}"/>
    <cellStyle name="Millares 2 7 2" xfId="994" xr:uid="{00000000-0005-0000-0000-0000DE030000}"/>
    <cellStyle name="Millares 2 8" xfId="995" xr:uid="{00000000-0005-0000-0000-0000DF030000}"/>
    <cellStyle name="Millares 2 8 2" xfId="996" xr:uid="{00000000-0005-0000-0000-0000E0030000}"/>
    <cellStyle name="Millares 2 9" xfId="997" xr:uid="{00000000-0005-0000-0000-0000E1030000}"/>
    <cellStyle name="Millares 2 9 2" xfId="998" xr:uid="{00000000-0005-0000-0000-0000E2030000}"/>
    <cellStyle name="Millares 2_imptos" xfId="999" xr:uid="{00000000-0005-0000-0000-0000E3030000}"/>
    <cellStyle name="Millares 20" xfId="1000" xr:uid="{00000000-0005-0000-0000-0000E4030000}"/>
    <cellStyle name="Millares 20 2" xfId="1001" xr:uid="{00000000-0005-0000-0000-0000E5030000}"/>
    <cellStyle name="Millares 20 3" xfId="1002" xr:uid="{00000000-0005-0000-0000-0000E6030000}"/>
    <cellStyle name="Millares 200" xfId="1003" xr:uid="{00000000-0005-0000-0000-0000E7030000}"/>
    <cellStyle name="Millares 200 2" xfId="1004" xr:uid="{00000000-0005-0000-0000-0000E8030000}"/>
    <cellStyle name="Millares 201" xfId="1005" xr:uid="{00000000-0005-0000-0000-0000E9030000}"/>
    <cellStyle name="Millares 201 2" xfId="1006" xr:uid="{00000000-0005-0000-0000-0000EA030000}"/>
    <cellStyle name="Millares 202" xfId="1007" xr:uid="{00000000-0005-0000-0000-0000EB030000}"/>
    <cellStyle name="Millares 203" xfId="1008" xr:uid="{00000000-0005-0000-0000-0000EC030000}"/>
    <cellStyle name="Millares 204" xfId="1009" xr:uid="{00000000-0005-0000-0000-0000ED030000}"/>
    <cellStyle name="Millares 205" xfId="1010" xr:uid="{00000000-0005-0000-0000-0000EE030000}"/>
    <cellStyle name="Millares 205 2" xfId="1011" xr:uid="{00000000-0005-0000-0000-0000EF030000}"/>
    <cellStyle name="Millares 206" xfId="1012" xr:uid="{00000000-0005-0000-0000-0000F0030000}"/>
    <cellStyle name="Millares 206 2" xfId="1013" xr:uid="{00000000-0005-0000-0000-0000F1030000}"/>
    <cellStyle name="Millares 207" xfId="1014" xr:uid="{00000000-0005-0000-0000-0000F2030000}"/>
    <cellStyle name="Millares 207 2" xfId="1015" xr:uid="{00000000-0005-0000-0000-0000F3030000}"/>
    <cellStyle name="Millares 208" xfId="1016" xr:uid="{00000000-0005-0000-0000-0000F4030000}"/>
    <cellStyle name="Millares 208 2" xfId="1017" xr:uid="{00000000-0005-0000-0000-0000F5030000}"/>
    <cellStyle name="Millares 209" xfId="1018" xr:uid="{00000000-0005-0000-0000-0000F6030000}"/>
    <cellStyle name="Millares 209 2" xfId="1019" xr:uid="{00000000-0005-0000-0000-0000F7030000}"/>
    <cellStyle name="Millares 21" xfId="1020" xr:uid="{00000000-0005-0000-0000-0000F8030000}"/>
    <cellStyle name="Millares 21 2" xfId="1021" xr:uid="{00000000-0005-0000-0000-0000F9030000}"/>
    <cellStyle name="Millares 21 3" xfId="1022" xr:uid="{00000000-0005-0000-0000-0000FA030000}"/>
    <cellStyle name="Millares 210" xfId="1023" xr:uid="{00000000-0005-0000-0000-0000FB030000}"/>
    <cellStyle name="Millares 210 2" xfId="1024" xr:uid="{00000000-0005-0000-0000-0000FC030000}"/>
    <cellStyle name="Millares 211" xfId="1025" xr:uid="{00000000-0005-0000-0000-0000FD030000}"/>
    <cellStyle name="Millares 211 2" xfId="1026" xr:uid="{00000000-0005-0000-0000-0000FE030000}"/>
    <cellStyle name="Millares 212" xfId="1027" xr:uid="{00000000-0005-0000-0000-0000FF030000}"/>
    <cellStyle name="Millares 212 2" xfId="1028" xr:uid="{00000000-0005-0000-0000-000000040000}"/>
    <cellStyle name="Millares 213" xfId="1029" xr:uid="{00000000-0005-0000-0000-000001040000}"/>
    <cellStyle name="Millares 213 2" xfId="1030" xr:uid="{00000000-0005-0000-0000-000002040000}"/>
    <cellStyle name="Millares 214" xfId="1031" xr:uid="{00000000-0005-0000-0000-000003040000}"/>
    <cellStyle name="Millares 214 2" xfId="1032" xr:uid="{00000000-0005-0000-0000-000004040000}"/>
    <cellStyle name="Millares 215" xfId="1033" xr:uid="{00000000-0005-0000-0000-000005040000}"/>
    <cellStyle name="Millares 215 2" xfId="1034" xr:uid="{00000000-0005-0000-0000-000006040000}"/>
    <cellStyle name="Millares 216" xfId="1035" xr:uid="{00000000-0005-0000-0000-000007040000}"/>
    <cellStyle name="Millares 216 2" xfId="1036" xr:uid="{00000000-0005-0000-0000-000008040000}"/>
    <cellStyle name="Millares 217" xfId="1037" xr:uid="{00000000-0005-0000-0000-000009040000}"/>
    <cellStyle name="Millares 217 2" xfId="1038" xr:uid="{00000000-0005-0000-0000-00000A040000}"/>
    <cellStyle name="Millares 218" xfId="1039" xr:uid="{00000000-0005-0000-0000-00000B040000}"/>
    <cellStyle name="Millares 218 2" xfId="1040" xr:uid="{00000000-0005-0000-0000-00000C040000}"/>
    <cellStyle name="Millares 219" xfId="1041" xr:uid="{00000000-0005-0000-0000-00000D040000}"/>
    <cellStyle name="Millares 219 2" xfId="1042" xr:uid="{00000000-0005-0000-0000-00000E040000}"/>
    <cellStyle name="Millares 22" xfId="1043" xr:uid="{00000000-0005-0000-0000-00000F040000}"/>
    <cellStyle name="Millares 22 2" xfId="1044" xr:uid="{00000000-0005-0000-0000-000010040000}"/>
    <cellStyle name="Millares 22 3" xfId="1045" xr:uid="{00000000-0005-0000-0000-000011040000}"/>
    <cellStyle name="Millares 220" xfId="1046" xr:uid="{00000000-0005-0000-0000-000012040000}"/>
    <cellStyle name="Millares 220 2" xfId="1047" xr:uid="{00000000-0005-0000-0000-000013040000}"/>
    <cellStyle name="Millares 221" xfId="1048" xr:uid="{00000000-0005-0000-0000-000014040000}"/>
    <cellStyle name="Millares 221 2" xfId="1049" xr:uid="{00000000-0005-0000-0000-000015040000}"/>
    <cellStyle name="Millares 222" xfId="1050" xr:uid="{00000000-0005-0000-0000-000016040000}"/>
    <cellStyle name="Millares 222 2" xfId="1051" xr:uid="{00000000-0005-0000-0000-000017040000}"/>
    <cellStyle name="Millares 223" xfId="1052" xr:uid="{00000000-0005-0000-0000-000018040000}"/>
    <cellStyle name="Millares 223 2" xfId="1053" xr:uid="{00000000-0005-0000-0000-000019040000}"/>
    <cellStyle name="Millares 224" xfId="1054" xr:uid="{00000000-0005-0000-0000-00001A040000}"/>
    <cellStyle name="Millares 224 2" xfId="1055" xr:uid="{00000000-0005-0000-0000-00001B040000}"/>
    <cellStyle name="Millares 225" xfId="1056" xr:uid="{00000000-0005-0000-0000-00001C040000}"/>
    <cellStyle name="Millares 225 2" xfId="1057" xr:uid="{00000000-0005-0000-0000-00001D040000}"/>
    <cellStyle name="Millares 226" xfId="1058" xr:uid="{00000000-0005-0000-0000-00001E040000}"/>
    <cellStyle name="Millares 226 2" xfId="1059" xr:uid="{00000000-0005-0000-0000-00001F040000}"/>
    <cellStyle name="Millares 227" xfId="1060" xr:uid="{00000000-0005-0000-0000-000020040000}"/>
    <cellStyle name="Millares 227 2" xfId="1061" xr:uid="{00000000-0005-0000-0000-000021040000}"/>
    <cellStyle name="Millares 228" xfId="1062" xr:uid="{00000000-0005-0000-0000-000022040000}"/>
    <cellStyle name="Millares 228 2" xfId="1063" xr:uid="{00000000-0005-0000-0000-000023040000}"/>
    <cellStyle name="Millares 229" xfId="1064" xr:uid="{00000000-0005-0000-0000-000024040000}"/>
    <cellStyle name="Millares 229 2" xfId="1065" xr:uid="{00000000-0005-0000-0000-000025040000}"/>
    <cellStyle name="Millares 23" xfId="1066" xr:uid="{00000000-0005-0000-0000-000026040000}"/>
    <cellStyle name="Millares 23 2" xfId="1067" xr:uid="{00000000-0005-0000-0000-000027040000}"/>
    <cellStyle name="Millares 23 3" xfId="1068" xr:uid="{00000000-0005-0000-0000-000028040000}"/>
    <cellStyle name="Millares 230" xfId="1069" xr:uid="{00000000-0005-0000-0000-000029040000}"/>
    <cellStyle name="Millares 230 2" xfId="1070" xr:uid="{00000000-0005-0000-0000-00002A040000}"/>
    <cellStyle name="Millares 231" xfId="1071" xr:uid="{00000000-0005-0000-0000-00002B040000}"/>
    <cellStyle name="Millares 231 2" xfId="1072" xr:uid="{00000000-0005-0000-0000-00002C040000}"/>
    <cellStyle name="Millares 232" xfId="1073" xr:uid="{00000000-0005-0000-0000-00002D040000}"/>
    <cellStyle name="Millares 232 2" xfId="1074" xr:uid="{00000000-0005-0000-0000-00002E040000}"/>
    <cellStyle name="Millares 233" xfId="1075" xr:uid="{00000000-0005-0000-0000-00002F040000}"/>
    <cellStyle name="Millares 233 2" xfId="1076" xr:uid="{00000000-0005-0000-0000-000030040000}"/>
    <cellStyle name="Millares 234" xfId="1077" xr:uid="{00000000-0005-0000-0000-000031040000}"/>
    <cellStyle name="Millares 234 2" xfId="1078" xr:uid="{00000000-0005-0000-0000-000032040000}"/>
    <cellStyle name="Millares 235" xfId="1079" xr:uid="{00000000-0005-0000-0000-000033040000}"/>
    <cellStyle name="Millares 235 2" xfId="1080" xr:uid="{00000000-0005-0000-0000-000034040000}"/>
    <cellStyle name="Millares 236" xfId="1081" xr:uid="{00000000-0005-0000-0000-000035040000}"/>
    <cellStyle name="Millares 236 2" xfId="1082" xr:uid="{00000000-0005-0000-0000-000036040000}"/>
    <cellStyle name="Millares 237" xfId="1083" xr:uid="{00000000-0005-0000-0000-000037040000}"/>
    <cellStyle name="Millares 237 2" xfId="1084" xr:uid="{00000000-0005-0000-0000-000038040000}"/>
    <cellStyle name="Millares 238" xfId="1085" xr:uid="{00000000-0005-0000-0000-000039040000}"/>
    <cellStyle name="Millares 238 2" xfId="1086" xr:uid="{00000000-0005-0000-0000-00003A040000}"/>
    <cellStyle name="Millares 239" xfId="1087" xr:uid="{00000000-0005-0000-0000-00003B040000}"/>
    <cellStyle name="Millares 239 2" xfId="1088" xr:uid="{00000000-0005-0000-0000-00003C040000}"/>
    <cellStyle name="Millares 24" xfId="1089" xr:uid="{00000000-0005-0000-0000-00003D040000}"/>
    <cellStyle name="Millares 24 2" xfId="1090" xr:uid="{00000000-0005-0000-0000-00003E040000}"/>
    <cellStyle name="Millares 24 3" xfId="1091" xr:uid="{00000000-0005-0000-0000-00003F040000}"/>
    <cellStyle name="Millares 240" xfId="1092" xr:uid="{00000000-0005-0000-0000-000040040000}"/>
    <cellStyle name="Millares 240 2" xfId="1093" xr:uid="{00000000-0005-0000-0000-000041040000}"/>
    <cellStyle name="Millares 241" xfId="1094" xr:uid="{00000000-0005-0000-0000-000042040000}"/>
    <cellStyle name="Millares 241 2" xfId="1095" xr:uid="{00000000-0005-0000-0000-000043040000}"/>
    <cellStyle name="Millares 242" xfId="1096" xr:uid="{00000000-0005-0000-0000-000044040000}"/>
    <cellStyle name="Millares 242 2" xfId="1097" xr:uid="{00000000-0005-0000-0000-000045040000}"/>
    <cellStyle name="Millares 243" xfId="1098" xr:uid="{00000000-0005-0000-0000-000046040000}"/>
    <cellStyle name="Millares 243 2" xfId="1099" xr:uid="{00000000-0005-0000-0000-000047040000}"/>
    <cellStyle name="Millares 244" xfId="1100" xr:uid="{00000000-0005-0000-0000-000048040000}"/>
    <cellStyle name="Millares 244 2" xfId="1101" xr:uid="{00000000-0005-0000-0000-000049040000}"/>
    <cellStyle name="Millares 245" xfId="1102" xr:uid="{00000000-0005-0000-0000-00004A040000}"/>
    <cellStyle name="Millares 245 2" xfId="1103" xr:uid="{00000000-0005-0000-0000-00004B040000}"/>
    <cellStyle name="Millares 246" xfId="1104" xr:uid="{00000000-0005-0000-0000-00004C040000}"/>
    <cellStyle name="Millares 246 2" xfId="1105" xr:uid="{00000000-0005-0000-0000-00004D040000}"/>
    <cellStyle name="Millares 247" xfId="1106" xr:uid="{00000000-0005-0000-0000-00004E040000}"/>
    <cellStyle name="Millares 247 2" xfId="1107" xr:uid="{00000000-0005-0000-0000-00004F040000}"/>
    <cellStyle name="Millares 248" xfId="1108" xr:uid="{00000000-0005-0000-0000-000050040000}"/>
    <cellStyle name="Millares 248 2" xfId="1109" xr:uid="{00000000-0005-0000-0000-000051040000}"/>
    <cellStyle name="Millares 249" xfId="1110" xr:uid="{00000000-0005-0000-0000-000052040000}"/>
    <cellStyle name="Millares 249 2" xfId="1111" xr:uid="{00000000-0005-0000-0000-000053040000}"/>
    <cellStyle name="Millares 25" xfId="1112" xr:uid="{00000000-0005-0000-0000-000054040000}"/>
    <cellStyle name="Millares 25 2" xfId="1113" xr:uid="{00000000-0005-0000-0000-000055040000}"/>
    <cellStyle name="Millares 25 3" xfId="1114" xr:uid="{00000000-0005-0000-0000-000056040000}"/>
    <cellStyle name="Millares 250" xfId="1115" xr:uid="{00000000-0005-0000-0000-000057040000}"/>
    <cellStyle name="Millares 250 2" xfId="1116" xr:uid="{00000000-0005-0000-0000-000058040000}"/>
    <cellStyle name="Millares 251" xfId="1117" xr:uid="{00000000-0005-0000-0000-000059040000}"/>
    <cellStyle name="Millares 251 2" xfId="1118" xr:uid="{00000000-0005-0000-0000-00005A040000}"/>
    <cellStyle name="Millares 252" xfId="1119" xr:uid="{00000000-0005-0000-0000-00005B040000}"/>
    <cellStyle name="Millares 252 2" xfId="1120" xr:uid="{00000000-0005-0000-0000-00005C040000}"/>
    <cellStyle name="Millares 253" xfId="1121" xr:uid="{00000000-0005-0000-0000-00005D040000}"/>
    <cellStyle name="Millares 254" xfId="1122" xr:uid="{00000000-0005-0000-0000-00005E040000}"/>
    <cellStyle name="Millares 255" xfId="1123" xr:uid="{00000000-0005-0000-0000-00005F040000}"/>
    <cellStyle name="Millares 256" xfId="1124" xr:uid="{00000000-0005-0000-0000-000060040000}"/>
    <cellStyle name="Millares 257" xfId="1125" xr:uid="{00000000-0005-0000-0000-000061040000}"/>
    <cellStyle name="Millares 258" xfId="1126" xr:uid="{00000000-0005-0000-0000-000062040000}"/>
    <cellStyle name="Millares 259" xfId="1127" xr:uid="{00000000-0005-0000-0000-000063040000}"/>
    <cellStyle name="Millares 26" xfId="1128" xr:uid="{00000000-0005-0000-0000-000064040000}"/>
    <cellStyle name="Millares 26 2" xfId="1129" xr:uid="{00000000-0005-0000-0000-000065040000}"/>
    <cellStyle name="Millares 26 3" xfId="1130" xr:uid="{00000000-0005-0000-0000-000066040000}"/>
    <cellStyle name="Millares 260" xfId="1131" xr:uid="{00000000-0005-0000-0000-000067040000}"/>
    <cellStyle name="Millares 261" xfId="1132" xr:uid="{00000000-0005-0000-0000-000068040000}"/>
    <cellStyle name="Millares 262" xfId="1133" xr:uid="{00000000-0005-0000-0000-000069040000}"/>
    <cellStyle name="Millares 263" xfId="1134" xr:uid="{00000000-0005-0000-0000-00006A040000}"/>
    <cellStyle name="Millares 27" xfId="1135" xr:uid="{00000000-0005-0000-0000-00006B040000}"/>
    <cellStyle name="Millares 27 2" xfId="1136" xr:uid="{00000000-0005-0000-0000-00006C040000}"/>
    <cellStyle name="Millares 27 3" xfId="1137" xr:uid="{00000000-0005-0000-0000-00006D040000}"/>
    <cellStyle name="Millares 28" xfId="1138" xr:uid="{00000000-0005-0000-0000-00006E040000}"/>
    <cellStyle name="Millares 28 2" xfId="1139" xr:uid="{00000000-0005-0000-0000-00006F040000}"/>
    <cellStyle name="Millares 28 3" xfId="1140" xr:uid="{00000000-0005-0000-0000-000070040000}"/>
    <cellStyle name="Millares 29" xfId="1141" xr:uid="{00000000-0005-0000-0000-000071040000}"/>
    <cellStyle name="Millares 29 2" xfId="1142" xr:uid="{00000000-0005-0000-0000-000072040000}"/>
    <cellStyle name="Millares 29 3" xfId="1143" xr:uid="{00000000-0005-0000-0000-000073040000}"/>
    <cellStyle name="Millares 3" xfId="1144" xr:uid="{00000000-0005-0000-0000-000074040000}"/>
    <cellStyle name="Millares 3 10" xfId="1145" xr:uid="{00000000-0005-0000-0000-000075040000}"/>
    <cellStyle name="Millares 3 11" xfId="1146" xr:uid="{00000000-0005-0000-0000-000076040000}"/>
    <cellStyle name="Millares 3 12" xfId="1147" xr:uid="{00000000-0005-0000-0000-000077040000}"/>
    <cellStyle name="Millares 3 13" xfId="1148" xr:uid="{00000000-0005-0000-0000-000078040000}"/>
    <cellStyle name="Millares 3 14" xfId="1149" xr:uid="{00000000-0005-0000-0000-000079040000}"/>
    <cellStyle name="Millares 3 2" xfId="1150" xr:uid="{00000000-0005-0000-0000-00007A040000}"/>
    <cellStyle name="Millares 3 2 2" xfId="1151" xr:uid="{00000000-0005-0000-0000-00007B040000}"/>
    <cellStyle name="Millares 3 2 2 2" xfId="1152" xr:uid="{00000000-0005-0000-0000-00007C040000}"/>
    <cellStyle name="Millares 3 2 2 3" xfId="1153" xr:uid="{00000000-0005-0000-0000-00007D040000}"/>
    <cellStyle name="Millares 3 2 2 4" xfId="1154" xr:uid="{00000000-0005-0000-0000-00007E040000}"/>
    <cellStyle name="Millares 3 2 3" xfId="1155" xr:uid="{00000000-0005-0000-0000-00007F040000}"/>
    <cellStyle name="Millares 3 2 3 2" xfId="1156" xr:uid="{00000000-0005-0000-0000-000080040000}"/>
    <cellStyle name="Millares 3 2 4" xfId="1157" xr:uid="{00000000-0005-0000-0000-000081040000}"/>
    <cellStyle name="Millares 3 2 5" xfId="1158" xr:uid="{00000000-0005-0000-0000-000082040000}"/>
    <cellStyle name="Millares 3 2 6" xfId="1159" xr:uid="{00000000-0005-0000-0000-000083040000}"/>
    <cellStyle name="Millares 3 3" xfId="1160" xr:uid="{00000000-0005-0000-0000-000084040000}"/>
    <cellStyle name="Millares 3 3 2" xfId="1161" xr:uid="{00000000-0005-0000-0000-000085040000}"/>
    <cellStyle name="Millares 3 3 3" xfId="1162" xr:uid="{00000000-0005-0000-0000-000086040000}"/>
    <cellStyle name="Millares 3 3 4" xfId="1163" xr:uid="{00000000-0005-0000-0000-000087040000}"/>
    <cellStyle name="Millares 3 3 5" xfId="1164" xr:uid="{00000000-0005-0000-0000-000088040000}"/>
    <cellStyle name="Millares 3 3 6" xfId="1165" xr:uid="{00000000-0005-0000-0000-000089040000}"/>
    <cellStyle name="Millares 3 4" xfId="1166" xr:uid="{00000000-0005-0000-0000-00008A040000}"/>
    <cellStyle name="Millares 3 4 2" xfId="1167" xr:uid="{00000000-0005-0000-0000-00008B040000}"/>
    <cellStyle name="Millares 3 4 3" xfId="1168" xr:uid="{00000000-0005-0000-0000-00008C040000}"/>
    <cellStyle name="Millares 3 4 4" xfId="1169" xr:uid="{00000000-0005-0000-0000-00008D040000}"/>
    <cellStyle name="Millares 3 4 5" xfId="1170" xr:uid="{00000000-0005-0000-0000-00008E040000}"/>
    <cellStyle name="Millares 3 5" xfId="1171" xr:uid="{00000000-0005-0000-0000-00008F040000}"/>
    <cellStyle name="Millares 3 5 2" xfId="1172" xr:uid="{00000000-0005-0000-0000-000090040000}"/>
    <cellStyle name="Millares 3 5 3" xfId="1173" xr:uid="{00000000-0005-0000-0000-000091040000}"/>
    <cellStyle name="Millares 3 5 4" xfId="1174" xr:uid="{00000000-0005-0000-0000-000092040000}"/>
    <cellStyle name="Millares 3 5 5" xfId="1175" xr:uid="{00000000-0005-0000-0000-000093040000}"/>
    <cellStyle name="Millares 3 5 6" xfId="1176" xr:uid="{00000000-0005-0000-0000-000094040000}"/>
    <cellStyle name="Millares 3 5_destino" xfId="1177" xr:uid="{00000000-0005-0000-0000-000095040000}"/>
    <cellStyle name="Millares 3 6" xfId="1178" xr:uid="{00000000-0005-0000-0000-000096040000}"/>
    <cellStyle name="Millares 3 6 2" xfId="1179" xr:uid="{00000000-0005-0000-0000-000097040000}"/>
    <cellStyle name="Millares 3 6 3" xfId="1180" xr:uid="{00000000-0005-0000-0000-000098040000}"/>
    <cellStyle name="Millares 3 6 4" xfId="1181" xr:uid="{00000000-0005-0000-0000-000099040000}"/>
    <cellStyle name="Millares 3 7" xfId="1182" xr:uid="{00000000-0005-0000-0000-00009A040000}"/>
    <cellStyle name="Millares 3 8" xfId="1183" xr:uid="{00000000-0005-0000-0000-00009B040000}"/>
    <cellStyle name="Millares 3 9" xfId="1184" xr:uid="{00000000-0005-0000-0000-00009C040000}"/>
    <cellStyle name="Millares 3_destino" xfId="1185" xr:uid="{00000000-0005-0000-0000-00009D040000}"/>
    <cellStyle name="Millares 30" xfId="1186" xr:uid="{00000000-0005-0000-0000-00009E040000}"/>
    <cellStyle name="Millares 30 2" xfId="1187" xr:uid="{00000000-0005-0000-0000-00009F040000}"/>
    <cellStyle name="Millares 30 3" xfId="1188" xr:uid="{00000000-0005-0000-0000-0000A0040000}"/>
    <cellStyle name="Millares 31" xfId="1189" xr:uid="{00000000-0005-0000-0000-0000A1040000}"/>
    <cellStyle name="Millares 31 2" xfId="1190" xr:uid="{00000000-0005-0000-0000-0000A2040000}"/>
    <cellStyle name="Millares 31 3" xfId="1191" xr:uid="{00000000-0005-0000-0000-0000A3040000}"/>
    <cellStyle name="Millares 32" xfId="1192" xr:uid="{00000000-0005-0000-0000-0000A4040000}"/>
    <cellStyle name="Millares 32 2" xfId="1193" xr:uid="{00000000-0005-0000-0000-0000A5040000}"/>
    <cellStyle name="Millares 32 3" xfId="1194" xr:uid="{00000000-0005-0000-0000-0000A6040000}"/>
    <cellStyle name="Millares 33" xfId="1195" xr:uid="{00000000-0005-0000-0000-0000A7040000}"/>
    <cellStyle name="Millares 33 2" xfId="1196" xr:uid="{00000000-0005-0000-0000-0000A8040000}"/>
    <cellStyle name="Millares 33 3" xfId="1197" xr:uid="{00000000-0005-0000-0000-0000A9040000}"/>
    <cellStyle name="Millares 34" xfId="1198" xr:uid="{00000000-0005-0000-0000-0000AA040000}"/>
    <cellStyle name="Millares 34 2" xfId="1199" xr:uid="{00000000-0005-0000-0000-0000AB040000}"/>
    <cellStyle name="Millares 34 3" xfId="1200" xr:uid="{00000000-0005-0000-0000-0000AC040000}"/>
    <cellStyle name="Millares 35" xfId="1201" xr:uid="{00000000-0005-0000-0000-0000AD040000}"/>
    <cellStyle name="Millares 35 2" xfId="1202" xr:uid="{00000000-0005-0000-0000-0000AE040000}"/>
    <cellStyle name="Millares 35 3" xfId="1203" xr:uid="{00000000-0005-0000-0000-0000AF040000}"/>
    <cellStyle name="Millares 36" xfId="1204" xr:uid="{00000000-0005-0000-0000-0000B0040000}"/>
    <cellStyle name="Millares 36 2" xfId="1205" xr:uid="{00000000-0005-0000-0000-0000B1040000}"/>
    <cellStyle name="Millares 36 3" xfId="1206" xr:uid="{00000000-0005-0000-0000-0000B2040000}"/>
    <cellStyle name="Millares 37" xfId="1207" xr:uid="{00000000-0005-0000-0000-0000B3040000}"/>
    <cellStyle name="Millares 37 2" xfId="1208" xr:uid="{00000000-0005-0000-0000-0000B4040000}"/>
    <cellStyle name="Millares 37 3" xfId="1209" xr:uid="{00000000-0005-0000-0000-0000B5040000}"/>
    <cellStyle name="Millares 38" xfId="1210" xr:uid="{00000000-0005-0000-0000-0000B6040000}"/>
    <cellStyle name="Millares 38 2" xfId="1211" xr:uid="{00000000-0005-0000-0000-0000B7040000}"/>
    <cellStyle name="Millares 38 3" xfId="1212" xr:uid="{00000000-0005-0000-0000-0000B8040000}"/>
    <cellStyle name="Millares 39" xfId="1213" xr:uid="{00000000-0005-0000-0000-0000B9040000}"/>
    <cellStyle name="Millares 39 2" xfId="1214" xr:uid="{00000000-0005-0000-0000-0000BA040000}"/>
    <cellStyle name="Millares 39 3" xfId="1215" xr:uid="{00000000-0005-0000-0000-0000BB040000}"/>
    <cellStyle name="Millares 4" xfId="1216" xr:uid="{00000000-0005-0000-0000-0000BC040000}"/>
    <cellStyle name="Millares 4 10" xfId="1217" xr:uid="{00000000-0005-0000-0000-0000BD040000}"/>
    <cellStyle name="Millares 4 11" xfId="1218" xr:uid="{00000000-0005-0000-0000-0000BE040000}"/>
    <cellStyle name="Millares 4 12" xfId="1219" xr:uid="{00000000-0005-0000-0000-0000BF040000}"/>
    <cellStyle name="Millares 4 13" xfId="1220" xr:uid="{00000000-0005-0000-0000-0000C0040000}"/>
    <cellStyle name="Millares 4 2" xfId="1221" xr:uid="{00000000-0005-0000-0000-0000C1040000}"/>
    <cellStyle name="Millares 4 2 2" xfId="1222" xr:uid="{00000000-0005-0000-0000-0000C2040000}"/>
    <cellStyle name="Millares 4 2 2 2" xfId="1223" xr:uid="{00000000-0005-0000-0000-0000C3040000}"/>
    <cellStyle name="Millares 4 2 2 3" xfId="1224" xr:uid="{00000000-0005-0000-0000-0000C4040000}"/>
    <cellStyle name="Millares 4 2 2 4" xfId="1225" xr:uid="{00000000-0005-0000-0000-0000C5040000}"/>
    <cellStyle name="Millares 4 2 3" xfId="1226" xr:uid="{00000000-0005-0000-0000-0000C6040000}"/>
    <cellStyle name="Millares 4 2 4" xfId="1227" xr:uid="{00000000-0005-0000-0000-0000C7040000}"/>
    <cellStyle name="Millares 4 2 5" xfId="1228" xr:uid="{00000000-0005-0000-0000-0000C8040000}"/>
    <cellStyle name="Millares 4 2 6" xfId="1229" xr:uid="{00000000-0005-0000-0000-0000C9040000}"/>
    <cellStyle name="Millares 4 2_destino" xfId="1230" xr:uid="{00000000-0005-0000-0000-0000CA040000}"/>
    <cellStyle name="Millares 4 3" xfId="1231" xr:uid="{00000000-0005-0000-0000-0000CB040000}"/>
    <cellStyle name="Millares 4 3 2" xfId="1232" xr:uid="{00000000-0005-0000-0000-0000CC040000}"/>
    <cellStyle name="Millares 4 3 2 2" xfId="1233" xr:uid="{00000000-0005-0000-0000-0000CD040000}"/>
    <cellStyle name="Millares 4 3 2 3" xfId="1234" xr:uid="{00000000-0005-0000-0000-0000CE040000}"/>
    <cellStyle name="Millares 4 3 2 4" xfId="1235" xr:uid="{00000000-0005-0000-0000-0000CF040000}"/>
    <cellStyle name="Millares 4 3 3" xfId="1236" xr:uid="{00000000-0005-0000-0000-0000D0040000}"/>
    <cellStyle name="Millares 4 3 4" xfId="1237" xr:uid="{00000000-0005-0000-0000-0000D1040000}"/>
    <cellStyle name="Millares 4 3 5" xfId="1238" xr:uid="{00000000-0005-0000-0000-0000D2040000}"/>
    <cellStyle name="Millares 4 3 6" xfId="1239" xr:uid="{00000000-0005-0000-0000-0000D3040000}"/>
    <cellStyle name="Millares 4 4" xfId="1240" xr:uid="{00000000-0005-0000-0000-0000D4040000}"/>
    <cellStyle name="Millares 4 4 2" xfId="1241" xr:uid="{00000000-0005-0000-0000-0000D5040000}"/>
    <cellStyle name="Millares 4 4 3" xfId="1242" xr:uid="{00000000-0005-0000-0000-0000D6040000}"/>
    <cellStyle name="Millares 4 4 4" xfId="1243" xr:uid="{00000000-0005-0000-0000-0000D7040000}"/>
    <cellStyle name="Millares 4 5" xfId="1244" xr:uid="{00000000-0005-0000-0000-0000D8040000}"/>
    <cellStyle name="Millares 4 5 2" xfId="1245" xr:uid="{00000000-0005-0000-0000-0000D9040000}"/>
    <cellStyle name="Millares 4 5 3" xfId="1246" xr:uid="{00000000-0005-0000-0000-0000DA040000}"/>
    <cellStyle name="Millares 4 5 4" xfId="1247" xr:uid="{00000000-0005-0000-0000-0000DB040000}"/>
    <cellStyle name="Millares 4 6" xfId="1248" xr:uid="{00000000-0005-0000-0000-0000DC040000}"/>
    <cellStyle name="Millares 4 6 2" xfId="1249" xr:uid="{00000000-0005-0000-0000-0000DD040000}"/>
    <cellStyle name="Millares 4 7" xfId="1250" xr:uid="{00000000-0005-0000-0000-0000DE040000}"/>
    <cellStyle name="Millares 4 7 2" xfId="1251" xr:uid="{00000000-0005-0000-0000-0000DF040000}"/>
    <cellStyle name="Millares 4 8" xfId="1252" xr:uid="{00000000-0005-0000-0000-0000E0040000}"/>
    <cellStyle name="Millares 4 8 2" xfId="1253" xr:uid="{00000000-0005-0000-0000-0000E1040000}"/>
    <cellStyle name="Millares 4 9" xfId="1254" xr:uid="{00000000-0005-0000-0000-0000E2040000}"/>
    <cellStyle name="Millares 4_destino" xfId="1255" xr:uid="{00000000-0005-0000-0000-0000E3040000}"/>
    <cellStyle name="Millares 40" xfId="1256" xr:uid="{00000000-0005-0000-0000-0000E4040000}"/>
    <cellStyle name="Millares 40 2" xfId="1257" xr:uid="{00000000-0005-0000-0000-0000E5040000}"/>
    <cellStyle name="Millares 40 3" xfId="1258" xr:uid="{00000000-0005-0000-0000-0000E6040000}"/>
    <cellStyle name="Millares 41" xfId="1259" xr:uid="{00000000-0005-0000-0000-0000E7040000}"/>
    <cellStyle name="Millares 41 2" xfId="1260" xr:uid="{00000000-0005-0000-0000-0000E8040000}"/>
    <cellStyle name="Millares 41 3" xfId="1261" xr:uid="{00000000-0005-0000-0000-0000E9040000}"/>
    <cellStyle name="Millares 42" xfId="1262" xr:uid="{00000000-0005-0000-0000-0000EA040000}"/>
    <cellStyle name="Millares 42 2" xfId="1263" xr:uid="{00000000-0005-0000-0000-0000EB040000}"/>
    <cellStyle name="Millares 42 3" xfId="1264" xr:uid="{00000000-0005-0000-0000-0000EC040000}"/>
    <cellStyle name="Millares 43" xfId="1265" xr:uid="{00000000-0005-0000-0000-0000ED040000}"/>
    <cellStyle name="Millares 43 2" xfId="1266" xr:uid="{00000000-0005-0000-0000-0000EE040000}"/>
    <cellStyle name="Millares 43 3" xfId="1267" xr:uid="{00000000-0005-0000-0000-0000EF040000}"/>
    <cellStyle name="Millares 44" xfId="1268" xr:uid="{00000000-0005-0000-0000-0000F0040000}"/>
    <cellStyle name="Millares 44 2" xfId="1269" xr:uid="{00000000-0005-0000-0000-0000F1040000}"/>
    <cellStyle name="Millares 45" xfId="1270" xr:uid="{00000000-0005-0000-0000-0000F2040000}"/>
    <cellStyle name="Millares 45 2" xfId="1271" xr:uid="{00000000-0005-0000-0000-0000F3040000}"/>
    <cellStyle name="Millares 46" xfId="1272" xr:uid="{00000000-0005-0000-0000-0000F4040000}"/>
    <cellStyle name="Millares 46 2" xfId="1273" xr:uid="{00000000-0005-0000-0000-0000F5040000}"/>
    <cellStyle name="Millares 47" xfId="1274" xr:uid="{00000000-0005-0000-0000-0000F6040000}"/>
    <cellStyle name="Millares 47 2" xfId="1275" xr:uid="{00000000-0005-0000-0000-0000F7040000}"/>
    <cellStyle name="Millares 48" xfId="1276" xr:uid="{00000000-0005-0000-0000-0000F8040000}"/>
    <cellStyle name="Millares 48 2" xfId="1277" xr:uid="{00000000-0005-0000-0000-0000F9040000}"/>
    <cellStyle name="Millares 49" xfId="1278" xr:uid="{00000000-0005-0000-0000-0000FA040000}"/>
    <cellStyle name="Millares 49 2" xfId="1279" xr:uid="{00000000-0005-0000-0000-0000FB040000}"/>
    <cellStyle name="Millares 5" xfId="1280" xr:uid="{00000000-0005-0000-0000-0000FC040000}"/>
    <cellStyle name="Millares 5 10" xfId="1281" xr:uid="{00000000-0005-0000-0000-0000FD040000}"/>
    <cellStyle name="Millares 5 10 2" xfId="1282" xr:uid="{00000000-0005-0000-0000-0000FE040000}"/>
    <cellStyle name="Millares 5 11" xfId="1283" xr:uid="{00000000-0005-0000-0000-0000FF040000}"/>
    <cellStyle name="Millares 5 11 2" xfId="1284" xr:uid="{00000000-0005-0000-0000-000000050000}"/>
    <cellStyle name="Millares 5 12" xfId="1285" xr:uid="{00000000-0005-0000-0000-000001050000}"/>
    <cellStyle name="Millares 5 13" xfId="1286" xr:uid="{00000000-0005-0000-0000-000002050000}"/>
    <cellStyle name="Millares 5 14" xfId="1287" xr:uid="{00000000-0005-0000-0000-000003050000}"/>
    <cellStyle name="Millares 5 15" xfId="1288" xr:uid="{00000000-0005-0000-0000-000004050000}"/>
    <cellStyle name="Millares 5 16" xfId="1289" xr:uid="{00000000-0005-0000-0000-000005050000}"/>
    <cellStyle name="Millares 5 17" xfId="1290" xr:uid="{00000000-0005-0000-0000-000006050000}"/>
    <cellStyle name="Millares 5 18" xfId="1291" xr:uid="{00000000-0005-0000-0000-000007050000}"/>
    <cellStyle name="Millares 5 19" xfId="1292" xr:uid="{00000000-0005-0000-0000-000008050000}"/>
    <cellStyle name="Millares 5 2" xfId="1293" xr:uid="{00000000-0005-0000-0000-000009050000}"/>
    <cellStyle name="Millares 5 2 2" xfId="1294" xr:uid="{00000000-0005-0000-0000-00000A050000}"/>
    <cellStyle name="Millares 5 2 2 2" xfId="1295" xr:uid="{00000000-0005-0000-0000-00000B050000}"/>
    <cellStyle name="Millares 5 2 3" xfId="1296" xr:uid="{00000000-0005-0000-0000-00000C050000}"/>
    <cellStyle name="Millares 5 2 4" xfId="1297" xr:uid="{00000000-0005-0000-0000-00000D050000}"/>
    <cellStyle name="Millares 5 2 5" xfId="1298" xr:uid="{00000000-0005-0000-0000-00000E050000}"/>
    <cellStyle name="Millares 5 2 6" xfId="1299" xr:uid="{00000000-0005-0000-0000-00000F050000}"/>
    <cellStyle name="Millares 5 2 7" xfId="1300" xr:uid="{00000000-0005-0000-0000-000010050000}"/>
    <cellStyle name="Millares 5 2 8" xfId="1301" xr:uid="{00000000-0005-0000-0000-000011050000}"/>
    <cellStyle name="Millares 5 2_destino" xfId="1302" xr:uid="{00000000-0005-0000-0000-000012050000}"/>
    <cellStyle name="Millares 5 20" xfId="1303" xr:uid="{00000000-0005-0000-0000-000013050000}"/>
    <cellStyle name="Millares 5 21" xfId="1304" xr:uid="{00000000-0005-0000-0000-000014050000}"/>
    <cellStyle name="Millares 5 22" xfId="1305" xr:uid="{00000000-0005-0000-0000-000015050000}"/>
    <cellStyle name="Millares 5 23" xfId="1306" xr:uid="{00000000-0005-0000-0000-000016050000}"/>
    <cellStyle name="Millares 5 24" xfId="1307" xr:uid="{00000000-0005-0000-0000-000017050000}"/>
    <cellStyle name="Millares 5 25" xfId="1308" xr:uid="{00000000-0005-0000-0000-000018050000}"/>
    <cellStyle name="Millares 5 26" xfId="1309" xr:uid="{00000000-0005-0000-0000-000019050000}"/>
    <cellStyle name="Millares 5 27" xfId="1310" xr:uid="{00000000-0005-0000-0000-00001A050000}"/>
    <cellStyle name="Millares 5 3" xfId="1311" xr:uid="{00000000-0005-0000-0000-00001B050000}"/>
    <cellStyle name="Millares 5 3 2" xfId="1312" xr:uid="{00000000-0005-0000-0000-00001C050000}"/>
    <cellStyle name="Millares 5 3 3" xfId="1313" xr:uid="{00000000-0005-0000-0000-00001D050000}"/>
    <cellStyle name="Millares 5 4" xfId="1314" xr:uid="{00000000-0005-0000-0000-00001E050000}"/>
    <cellStyle name="Millares 5 4 2" xfId="1315" xr:uid="{00000000-0005-0000-0000-00001F050000}"/>
    <cellStyle name="Millares 5 5" xfId="1316" xr:uid="{00000000-0005-0000-0000-000020050000}"/>
    <cellStyle name="Millares 5 5 2" xfId="1317" xr:uid="{00000000-0005-0000-0000-000021050000}"/>
    <cellStyle name="Millares 5 6" xfId="1318" xr:uid="{00000000-0005-0000-0000-000022050000}"/>
    <cellStyle name="Millares 5 6 2" xfId="1319" xr:uid="{00000000-0005-0000-0000-000023050000}"/>
    <cellStyle name="Millares 5 7" xfId="1320" xr:uid="{00000000-0005-0000-0000-000024050000}"/>
    <cellStyle name="Millares 5 7 2" xfId="1321" xr:uid="{00000000-0005-0000-0000-000025050000}"/>
    <cellStyle name="Millares 5 8" xfId="1322" xr:uid="{00000000-0005-0000-0000-000026050000}"/>
    <cellStyle name="Millares 5 8 2" xfId="1323" xr:uid="{00000000-0005-0000-0000-000027050000}"/>
    <cellStyle name="Millares 5 9" xfId="1324" xr:uid="{00000000-0005-0000-0000-000028050000}"/>
    <cellStyle name="Millares 5 9 2" xfId="1325" xr:uid="{00000000-0005-0000-0000-000029050000}"/>
    <cellStyle name="Millares 5_destino" xfId="1326" xr:uid="{00000000-0005-0000-0000-00002A050000}"/>
    <cellStyle name="Millares 50" xfId="1327" xr:uid="{00000000-0005-0000-0000-00002B050000}"/>
    <cellStyle name="Millares 51" xfId="1328" xr:uid="{00000000-0005-0000-0000-00002C050000}"/>
    <cellStyle name="Millares 51 2" xfId="1329" xr:uid="{00000000-0005-0000-0000-00002D050000}"/>
    <cellStyle name="Millares 52" xfId="1330" xr:uid="{00000000-0005-0000-0000-00002E050000}"/>
    <cellStyle name="Millares 52 2" xfId="1331" xr:uid="{00000000-0005-0000-0000-00002F050000}"/>
    <cellStyle name="Millares 53" xfId="1332" xr:uid="{00000000-0005-0000-0000-000030050000}"/>
    <cellStyle name="Millares 53 2" xfId="1333" xr:uid="{00000000-0005-0000-0000-000031050000}"/>
    <cellStyle name="Millares 54" xfId="1334" xr:uid="{00000000-0005-0000-0000-000032050000}"/>
    <cellStyle name="Millares 54 2" xfId="1335" xr:uid="{00000000-0005-0000-0000-000033050000}"/>
    <cellStyle name="Millares 55" xfId="1336" xr:uid="{00000000-0005-0000-0000-000034050000}"/>
    <cellStyle name="Millares 55 2" xfId="1337" xr:uid="{00000000-0005-0000-0000-000035050000}"/>
    <cellStyle name="Millares 56" xfId="1338" xr:uid="{00000000-0005-0000-0000-000036050000}"/>
    <cellStyle name="Millares 56 2" xfId="1339" xr:uid="{00000000-0005-0000-0000-000037050000}"/>
    <cellStyle name="Millares 57" xfId="1340" xr:uid="{00000000-0005-0000-0000-000038050000}"/>
    <cellStyle name="Millares 57 2" xfId="1341" xr:uid="{00000000-0005-0000-0000-000039050000}"/>
    <cellStyle name="Millares 58" xfId="1342" xr:uid="{00000000-0005-0000-0000-00003A050000}"/>
    <cellStyle name="Millares 58 2" xfId="1343" xr:uid="{00000000-0005-0000-0000-00003B050000}"/>
    <cellStyle name="Millares 59" xfId="1344" xr:uid="{00000000-0005-0000-0000-00003C050000}"/>
    <cellStyle name="Millares 59 2" xfId="1345" xr:uid="{00000000-0005-0000-0000-00003D050000}"/>
    <cellStyle name="Millares 6" xfId="1346" xr:uid="{00000000-0005-0000-0000-00003E050000}"/>
    <cellStyle name="Millares 6 2" xfId="1347" xr:uid="{00000000-0005-0000-0000-00003F050000}"/>
    <cellStyle name="Millares 6 2 2" xfId="1348" xr:uid="{00000000-0005-0000-0000-000040050000}"/>
    <cellStyle name="Millares 6 2 3" xfId="1349" xr:uid="{00000000-0005-0000-0000-000041050000}"/>
    <cellStyle name="Millares 6 2 4" xfId="1350" xr:uid="{00000000-0005-0000-0000-000042050000}"/>
    <cellStyle name="Millares 6 2 5" xfId="1351" xr:uid="{00000000-0005-0000-0000-000043050000}"/>
    <cellStyle name="Millares 6 3" xfId="1352" xr:uid="{00000000-0005-0000-0000-000044050000}"/>
    <cellStyle name="Millares 6 3 2" xfId="1353" xr:uid="{00000000-0005-0000-0000-000045050000}"/>
    <cellStyle name="Millares 6 3 3" xfId="1354" xr:uid="{00000000-0005-0000-0000-000046050000}"/>
    <cellStyle name="Millares 6 3 4" xfId="1355" xr:uid="{00000000-0005-0000-0000-000047050000}"/>
    <cellStyle name="Millares 6 4" xfId="1356" xr:uid="{00000000-0005-0000-0000-000048050000}"/>
    <cellStyle name="Millares 6 5" xfId="1357" xr:uid="{00000000-0005-0000-0000-000049050000}"/>
    <cellStyle name="Millares 6 6" xfId="1358" xr:uid="{00000000-0005-0000-0000-00004A050000}"/>
    <cellStyle name="Millares 6 7" xfId="1359" xr:uid="{00000000-0005-0000-0000-00004B050000}"/>
    <cellStyle name="Millares 6 8" xfId="1360" xr:uid="{00000000-0005-0000-0000-00004C050000}"/>
    <cellStyle name="Millares 6_destino" xfId="1361" xr:uid="{00000000-0005-0000-0000-00004D050000}"/>
    <cellStyle name="Millares 60" xfId="1362" xr:uid="{00000000-0005-0000-0000-00004E050000}"/>
    <cellStyle name="Millares 60 2" xfId="1363" xr:uid="{00000000-0005-0000-0000-00004F050000}"/>
    <cellStyle name="Millares 61" xfId="1364" xr:uid="{00000000-0005-0000-0000-000050050000}"/>
    <cellStyle name="Millares 61 2" xfId="1365" xr:uid="{00000000-0005-0000-0000-000051050000}"/>
    <cellStyle name="Millares 62" xfId="1366" xr:uid="{00000000-0005-0000-0000-000052050000}"/>
    <cellStyle name="Millares 62 2" xfId="1367" xr:uid="{00000000-0005-0000-0000-000053050000}"/>
    <cellStyle name="Millares 63" xfId="1368" xr:uid="{00000000-0005-0000-0000-000054050000}"/>
    <cellStyle name="Millares 63 2" xfId="1369" xr:uid="{00000000-0005-0000-0000-000055050000}"/>
    <cellStyle name="Millares 64" xfId="1370" xr:uid="{00000000-0005-0000-0000-000056050000}"/>
    <cellStyle name="Millares 64 2" xfId="1371" xr:uid="{00000000-0005-0000-0000-000057050000}"/>
    <cellStyle name="Millares 65" xfId="1372" xr:uid="{00000000-0005-0000-0000-000058050000}"/>
    <cellStyle name="Millares 65 2" xfId="1373" xr:uid="{00000000-0005-0000-0000-000059050000}"/>
    <cellStyle name="Millares 66" xfId="1374" xr:uid="{00000000-0005-0000-0000-00005A050000}"/>
    <cellStyle name="Millares 66 2" xfId="1375" xr:uid="{00000000-0005-0000-0000-00005B050000}"/>
    <cellStyle name="Millares 67" xfId="1376" xr:uid="{00000000-0005-0000-0000-00005C050000}"/>
    <cellStyle name="Millares 67 2" xfId="1377" xr:uid="{00000000-0005-0000-0000-00005D050000}"/>
    <cellStyle name="Millares 68" xfId="1378" xr:uid="{00000000-0005-0000-0000-00005E050000}"/>
    <cellStyle name="Millares 68 2" xfId="1379" xr:uid="{00000000-0005-0000-0000-00005F050000}"/>
    <cellStyle name="Millares 69" xfId="1380" xr:uid="{00000000-0005-0000-0000-000060050000}"/>
    <cellStyle name="Millares 69 2" xfId="1381" xr:uid="{00000000-0005-0000-0000-000061050000}"/>
    <cellStyle name="Millares 7" xfId="1382" xr:uid="{00000000-0005-0000-0000-000062050000}"/>
    <cellStyle name="Millares 7 2" xfId="1383" xr:uid="{00000000-0005-0000-0000-000063050000}"/>
    <cellStyle name="Millares 7 2 2" xfId="1384" xr:uid="{00000000-0005-0000-0000-000064050000}"/>
    <cellStyle name="Millares 7 3" xfId="1385" xr:uid="{00000000-0005-0000-0000-000065050000}"/>
    <cellStyle name="Millares 7 3 2" xfId="1386" xr:uid="{00000000-0005-0000-0000-000066050000}"/>
    <cellStyle name="Millares 7 4" xfId="1387" xr:uid="{00000000-0005-0000-0000-000067050000}"/>
    <cellStyle name="Millares 7 5" xfId="1388" xr:uid="{00000000-0005-0000-0000-000068050000}"/>
    <cellStyle name="Millares 7 6" xfId="1389" xr:uid="{00000000-0005-0000-0000-000069050000}"/>
    <cellStyle name="Millares 70" xfId="1390" xr:uid="{00000000-0005-0000-0000-00006A050000}"/>
    <cellStyle name="Millares 70 2" xfId="1391" xr:uid="{00000000-0005-0000-0000-00006B050000}"/>
    <cellStyle name="Millares 71" xfId="1392" xr:uid="{00000000-0005-0000-0000-00006C050000}"/>
    <cellStyle name="Millares 71 2" xfId="1393" xr:uid="{00000000-0005-0000-0000-00006D050000}"/>
    <cellStyle name="Millares 72" xfId="1394" xr:uid="{00000000-0005-0000-0000-00006E050000}"/>
    <cellStyle name="Millares 72 2" xfId="1395" xr:uid="{00000000-0005-0000-0000-00006F050000}"/>
    <cellStyle name="Millares 73" xfId="1396" xr:uid="{00000000-0005-0000-0000-000070050000}"/>
    <cellStyle name="Millares 73 2" xfId="1397" xr:uid="{00000000-0005-0000-0000-000071050000}"/>
    <cellStyle name="Millares 74" xfId="1398" xr:uid="{00000000-0005-0000-0000-000072050000}"/>
    <cellStyle name="Millares 74 2" xfId="1399" xr:uid="{00000000-0005-0000-0000-000073050000}"/>
    <cellStyle name="Millares 75" xfId="1400" xr:uid="{00000000-0005-0000-0000-000074050000}"/>
    <cellStyle name="Millares 75 2" xfId="1401" xr:uid="{00000000-0005-0000-0000-000075050000}"/>
    <cellStyle name="Millares 76" xfId="1402" xr:uid="{00000000-0005-0000-0000-000076050000}"/>
    <cellStyle name="Millares 76 2" xfId="1403" xr:uid="{00000000-0005-0000-0000-000077050000}"/>
    <cellStyle name="Millares 77" xfId="1404" xr:uid="{00000000-0005-0000-0000-000078050000}"/>
    <cellStyle name="Millares 77 2" xfId="1405" xr:uid="{00000000-0005-0000-0000-000079050000}"/>
    <cellStyle name="Millares 78" xfId="1406" xr:uid="{00000000-0005-0000-0000-00007A050000}"/>
    <cellStyle name="Millares 78 2" xfId="1407" xr:uid="{00000000-0005-0000-0000-00007B050000}"/>
    <cellStyle name="Millares 79" xfId="1408" xr:uid="{00000000-0005-0000-0000-00007C050000}"/>
    <cellStyle name="Millares 79 2" xfId="1409" xr:uid="{00000000-0005-0000-0000-00007D050000}"/>
    <cellStyle name="Millares 8" xfId="1410" xr:uid="{00000000-0005-0000-0000-00007E050000}"/>
    <cellStyle name="Millares 8 2" xfId="1411" xr:uid="{00000000-0005-0000-0000-00007F050000}"/>
    <cellStyle name="Millares 8 2 2" xfId="1412" xr:uid="{00000000-0005-0000-0000-000080050000}"/>
    <cellStyle name="Millares 8 3" xfId="1413" xr:uid="{00000000-0005-0000-0000-000081050000}"/>
    <cellStyle name="Millares 8 3 2" xfId="1414" xr:uid="{00000000-0005-0000-0000-000082050000}"/>
    <cellStyle name="Millares 8 4" xfId="1415" xr:uid="{00000000-0005-0000-0000-000083050000}"/>
    <cellStyle name="Millares 8 5" xfId="1416" xr:uid="{00000000-0005-0000-0000-000084050000}"/>
    <cellStyle name="Millares 80" xfId="1417" xr:uid="{00000000-0005-0000-0000-000085050000}"/>
    <cellStyle name="Millares 80 2" xfId="1418" xr:uid="{00000000-0005-0000-0000-000086050000}"/>
    <cellStyle name="Millares 81" xfId="1419" xr:uid="{00000000-0005-0000-0000-000087050000}"/>
    <cellStyle name="Millares 81 2" xfId="1420" xr:uid="{00000000-0005-0000-0000-000088050000}"/>
    <cellStyle name="Millares 82" xfId="1421" xr:uid="{00000000-0005-0000-0000-000089050000}"/>
    <cellStyle name="Millares 82 2" xfId="1422" xr:uid="{00000000-0005-0000-0000-00008A050000}"/>
    <cellStyle name="Millares 83" xfId="1423" xr:uid="{00000000-0005-0000-0000-00008B050000}"/>
    <cellStyle name="Millares 83 2" xfId="1424" xr:uid="{00000000-0005-0000-0000-00008C050000}"/>
    <cellStyle name="Millares 84" xfId="1425" xr:uid="{00000000-0005-0000-0000-00008D050000}"/>
    <cellStyle name="Millares 84 2" xfId="1426" xr:uid="{00000000-0005-0000-0000-00008E050000}"/>
    <cellStyle name="Millares 85" xfId="1427" xr:uid="{00000000-0005-0000-0000-00008F050000}"/>
    <cellStyle name="Millares 85 2" xfId="1428" xr:uid="{00000000-0005-0000-0000-000090050000}"/>
    <cellStyle name="Millares 86" xfId="1429" xr:uid="{00000000-0005-0000-0000-000091050000}"/>
    <cellStyle name="Millares 86 2" xfId="1430" xr:uid="{00000000-0005-0000-0000-000092050000}"/>
    <cellStyle name="Millares 87" xfId="1431" xr:uid="{00000000-0005-0000-0000-000093050000}"/>
    <cellStyle name="Millares 87 2" xfId="1432" xr:uid="{00000000-0005-0000-0000-000094050000}"/>
    <cellStyle name="Millares 88" xfId="1433" xr:uid="{00000000-0005-0000-0000-000095050000}"/>
    <cellStyle name="Millares 88 2" xfId="1434" xr:uid="{00000000-0005-0000-0000-000096050000}"/>
    <cellStyle name="Millares 89" xfId="1435" xr:uid="{00000000-0005-0000-0000-000097050000}"/>
    <cellStyle name="Millares 89 2" xfId="1436" xr:uid="{00000000-0005-0000-0000-000098050000}"/>
    <cellStyle name="Millares 9" xfId="1437" xr:uid="{00000000-0005-0000-0000-000099050000}"/>
    <cellStyle name="Millares 9 2" xfId="1438" xr:uid="{00000000-0005-0000-0000-00009A050000}"/>
    <cellStyle name="Millares 9 2 2" xfId="1439" xr:uid="{00000000-0005-0000-0000-00009B050000}"/>
    <cellStyle name="Millares 9 2 3" xfId="1440" xr:uid="{00000000-0005-0000-0000-00009C050000}"/>
    <cellStyle name="Millares 9 3" xfId="1441" xr:uid="{00000000-0005-0000-0000-00009D050000}"/>
    <cellStyle name="Millares 9 3 2" xfId="1442" xr:uid="{00000000-0005-0000-0000-00009E050000}"/>
    <cellStyle name="Millares 9 4" xfId="1443" xr:uid="{00000000-0005-0000-0000-00009F050000}"/>
    <cellStyle name="Millares 9 5" xfId="1444" xr:uid="{00000000-0005-0000-0000-0000A0050000}"/>
    <cellStyle name="Millares 9 6" xfId="1445" xr:uid="{00000000-0005-0000-0000-0000A1050000}"/>
    <cellStyle name="Millares 9_destino" xfId="1446" xr:uid="{00000000-0005-0000-0000-0000A2050000}"/>
    <cellStyle name="Millares 90" xfId="1447" xr:uid="{00000000-0005-0000-0000-0000A3050000}"/>
    <cellStyle name="Millares 90 2" xfId="1448" xr:uid="{00000000-0005-0000-0000-0000A4050000}"/>
    <cellStyle name="Millares 91" xfId="1449" xr:uid="{00000000-0005-0000-0000-0000A5050000}"/>
    <cellStyle name="Millares 91 2" xfId="1450" xr:uid="{00000000-0005-0000-0000-0000A6050000}"/>
    <cellStyle name="Millares 92" xfId="1451" xr:uid="{00000000-0005-0000-0000-0000A7050000}"/>
    <cellStyle name="Millares 92 2" xfId="1452" xr:uid="{00000000-0005-0000-0000-0000A8050000}"/>
    <cellStyle name="Millares 93" xfId="1453" xr:uid="{00000000-0005-0000-0000-0000A9050000}"/>
    <cellStyle name="Millares 93 2" xfId="1454" xr:uid="{00000000-0005-0000-0000-0000AA050000}"/>
    <cellStyle name="Millares 94" xfId="1455" xr:uid="{00000000-0005-0000-0000-0000AB050000}"/>
    <cellStyle name="Millares 94 2" xfId="1456" xr:uid="{00000000-0005-0000-0000-0000AC050000}"/>
    <cellStyle name="Millares 95" xfId="1457" xr:uid="{00000000-0005-0000-0000-0000AD050000}"/>
    <cellStyle name="Millares 95 2" xfId="1458" xr:uid="{00000000-0005-0000-0000-0000AE050000}"/>
    <cellStyle name="Millares 96" xfId="1459" xr:uid="{00000000-0005-0000-0000-0000AF050000}"/>
    <cellStyle name="Millares 96 2" xfId="1460" xr:uid="{00000000-0005-0000-0000-0000B0050000}"/>
    <cellStyle name="Millares 97" xfId="1461" xr:uid="{00000000-0005-0000-0000-0000B1050000}"/>
    <cellStyle name="Millares 97 2" xfId="1462" xr:uid="{00000000-0005-0000-0000-0000B2050000}"/>
    <cellStyle name="Millares 98" xfId="1463" xr:uid="{00000000-0005-0000-0000-0000B3050000}"/>
    <cellStyle name="Millares 98 2" xfId="1464" xr:uid="{00000000-0005-0000-0000-0000B4050000}"/>
    <cellStyle name="Millares 99" xfId="1465" xr:uid="{00000000-0005-0000-0000-0000B5050000}"/>
    <cellStyle name="Milliers [0]_AGF International 3Q2003" xfId="1466" xr:uid="{00000000-0005-0000-0000-0000B6050000}"/>
    <cellStyle name="Milliers_AGF International 3Q2003" xfId="1467" xr:uid="{00000000-0005-0000-0000-0000B7050000}"/>
    <cellStyle name="Monétaire [0]_AGF International 3Q2003" xfId="1468" xr:uid="{00000000-0005-0000-0000-0000B8050000}"/>
    <cellStyle name="Monétaire_AGF International 3Q2003" xfId="1469" xr:uid="{00000000-0005-0000-0000-0000B9050000}"/>
    <cellStyle name="Monetario" xfId="1470" xr:uid="{00000000-0005-0000-0000-0000BA050000}"/>
    <cellStyle name="Neutral 2" xfId="1471" xr:uid="{00000000-0005-0000-0000-0000BB050000}"/>
    <cellStyle name="Neutral 2 2" xfId="1472" xr:uid="{00000000-0005-0000-0000-0000BC050000}"/>
    <cellStyle name="Neutral 2 3" xfId="1473" xr:uid="{00000000-0005-0000-0000-0000BD050000}"/>
    <cellStyle name="Neutral 2 4" xfId="1474" xr:uid="{00000000-0005-0000-0000-0000BE050000}"/>
    <cellStyle name="Neutral 2 5" xfId="1475" xr:uid="{00000000-0005-0000-0000-0000BF050000}"/>
    <cellStyle name="Neutral 3" xfId="1476" xr:uid="{00000000-0005-0000-0000-0000C0050000}"/>
    <cellStyle name="Neutral 4" xfId="1477" xr:uid="{00000000-0005-0000-0000-0000C1050000}"/>
    <cellStyle name="Neutral 5" xfId="1478" xr:uid="{00000000-0005-0000-0000-0000C2050000}"/>
    <cellStyle name="no shading" xfId="1479" xr:uid="{00000000-0005-0000-0000-0000C3050000}"/>
    <cellStyle name="No-definido" xfId="1480" xr:uid="{00000000-0005-0000-0000-0000C4050000}"/>
    <cellStyle name="Normal" xfId="0" builtinId="0"/>
    <cellStyle name="Normal 10" xfId="1481" xr:uid="{00000000-0005-0000-0000-0000C6050000}"/>
    <cellStyle name="Normal 10 2" xfId="1482" xr:uid="{00000000-0005-0000-0000-0000C7050000}"/>
    <cellStyle name="Normal 10 2 2" xfId="1483" xr:uid="{00000000-0005-0000-0000-0000C8050000}"/>
    <cellStyle name="Normal 10 2 3" xfId="1484" xr:uid="{00000000-0005-0000-0000-0000C9050000}"/>
    <cellStyle name="Normal 10 3" xfId="1485" xr:uid="{00000000-0005-0000-0000-0000CA050000}"/>
    <cellStyle name="Normal 11" xfId="1486" xr:uid="{00000000-0005-0000-0000-0000CB050000}"/>
    <cellStyle name="Normal 11 10" xfId="1487" xr:uid="{00000000-0005-0000-0000-0000CC050000}"/>
    <cellStyle name="Normal 11 11" xfId="1488" xr:uid="{00000000-0005-0000-0000-0000CD050000}"/>
    <cellStyle name="Normal 11 12" xfId="1489" xr:uid="{00000000-0005-0000-0000-0000CE050000}"/>
    <cellStyle name="Normal 11 13" xfId="1490" xr:uid="{00000000-0005-0000-0000-0000CF050000}"/>
    <cellStyle name="Normal 11 14" xfId="1491" xr:uid="{00000000-0005-0000-0000-0000D0050000}"/>
    <cellStyle name="Normal 11 2" xfId="1492" xr:uid="{00000000-0005-0000-0000-0000D1050000}"/>
    <cellStyle name="Normal 11 2 2" xfId="1493" xr:uid="{00000000-0005-0000-0000-0000D2050000}"/>
    <cellStyle name="Normal 11 2 3" xfId="1494" xr:uid="{00000000-0005-0000-0000-0000D3050000}"/>
    <cellStyle name="Normal 11 2 4" xfId="1495" xr:uid="{00000000-0005-0000-0000-0000D4050000}"/>
    <cellStyle name="Normal 11 2 5" xfId="1496" xr:uid="{00000000-0005-0000-0000-0000D5050000}"/>
    <cellStyle name="Normal 11 2 6" xfId="1497" xr:uid="{00000000-0005-0000-0000-0000D6050000}"/>
    <cellStyle name="Normal 11 2 7" xfId="1498" xr:uid="{00000000-0005-0000-0000-0000D7050000}"/>
    <cellStyle name="Normal 11 2 8" xfId="1499" xr:uid="{00000000-0005-0000-0000-0000D8050000}"/>
    <cellStyle name="Normal 11 3" xfId="1500" xr:uid="{00000000-0005-0000-0000-0000D9050000}"/>
    <cellStyle name="Normal 11 3 2" xfId="1501" xr:uid="{00000000-0005-0000-0000-0000DA050000}"/>
    <cellStyle name="Normal 11 3 3" xfId="1502" xr:uid="{00000000-0005-0000-0000-0000DB050000}"/>
    <cellStyle name="Normal 11 3 4" xfId="1503" xr:uid="{00000000-0005-0000-0000-0000DC050000}"/>
    <cellStyle name="Normal 11 3 5" xfId="1504" xr:uid="{00000000-0005-0000-0000-0000DD050000}"/>
    <cellStyle name="Normal 11 3 6" xfId="1505" xr:uid="{00000000-0005-0000-0000-0000DE050000}"/>
    <cellStyle name="Normal 11 3 7" xfId="1506" xr:uid="{00000000-0005-0000-0000-0000DF050000}"/>
    <cellStyle name="Normal 11 4" xfId="1507" xr:uid="{00000000-0005-0000-0000-0000E0050000}"/>
    <cellStyle name="Normal 11 4 2" xfId="1508" xr:uid="{00000000-0005-0000-0000-0000E1050000}"/>
    <cellStyle name="Normal 11 4 3" xfId="1509" xr:uid="{00000000-0005-0000-0000-0000E2050000}"/>
    <cellStyle name="Normal 11 4 4" xfId="1510" xr:uid="{00000000-0005-0000-0000-0000E3050000}"/>
    <cellStyle name="Normal 11 4 5" xfId="1511" xr:uid="{00000000-0005-0000-0000-0000E4050000}"/>
    <cellStyle name="Normal 11 4 6" xfId="1512" xr:uid="{00000000-0005-0000-0000-0000E5050000}"/>
    <cellStyle name="Normal 11 4 7" xfId="1513" xr:uid="{00000000-0005-0000-0000-0000E6050000}"/>
    <cellStyle name="Normal 11 5" xfId="1514" xr:uid="{00000000-0005-0000-0000-0000E7050000}"/>
    <cellStyle name="Normal 11 5 2" xfId="1515" xr:uid="{00000000-0005-0000-0000-0000E8050000}"/>
    <cellStyle name="Normal 11 5 3" xfId="1516" xr:uid="{00000000-0005-0000-0000-0000E9050000}"/>
    <cellStyle name="Normal 11 5 4" xfId="1517" xr:uid="{00000000-0005-0000-0000-0000EA050000}"/>
    <cellStyle name="Normal 11 5 5" xfId="1518" xr:uid="{00000000-0005-0000-0000-0000EB050000}"/>
    <cellStyle name="Normal 11 5 6" xfId="1519" xr:uid="{00000000-0005-0000-0000-0000EC050000}"/>
    <cellStyle name="Normal 11 5 7" xfId="1520" xr:uid="{00000000-0005-0000-0000-0000ED050000}"/>
    <cellStyle name="Normal 11 6" xfId="1521" xr:uid="{00000000-0005-0000-0000-0000EE050000}"/>
    <cellStyle name="Normal 11 7" xfId="1522" xr:uid="{00000000-0005-0000-0000-0000EF050000}"/>
    <cellStyle name="Normal 11 8" xfId="1523" xr:uid="{00000000-0005-0000-0000-0000F0050000}"/>
    <cellStyle name="Normal 11 9" xfId="1524" xr:uid="{00000000-0005-0000-0000-0000F1050000}"/>
    <cellStyle name="Normal 12" xfId="1525" xr:uid="{00000000-0005-0000-0000-0000F2050000}"/>
    <cellStyle name="Normal 12 10" xfId="1526" xr:uid="{00000000-0005-0000-0000-0000F3050000}"/>
    <cellStyle name="Normal 12 11" xfId="1527" xr:uid="{00000000-0005-0000-0000-0000F4050000}"/>
    <cellStyle name="Normal 12 12" xfId="1528" xr:uid="{00000000-0005-0000-0000-0000F5050000}"/>
    <cellStyle name="Normal 12 2" xfId="1529" xr:uid="{00000000-0005-0000-0000-0000F6050000}"/>
    <cellStyle name="Normal 12 2 2" xfId="1530" xr:uid="{00000000-0005-0000-0000-0000F7050000}"/>
    <cellStyle name="Normal 12 2 2 2" xfId="1531" xr:uid="{00000000-0005-0000-0000-0000F8050000}"/>
    <cellStyle name="Normal 12 2 3" xfId="1532" xr:uid="{00000000-0005-0000-0000-0000F9050000}"/>
    <cellStyle name="Normal 12 2 3 2" xfId="1533" xr:uid="{00000000-0005-0000-0000-0000FA050000}"/>
    <cellStyle name="Normal 12 2 4" xfId="1534" xr:uid="{00000000-0005-0000-0000-0000FB050000}"/>
    <cellStyle name="Normal 12 3" xfId="1535" xr:uid="{00000000-0005-0000-0000-0000FC050000}"/>
    <cellStyle name="Normal 12 4" xfId="1536" xr:uid="{00000000-0005-0000-0000-0000FD050000}"/>
    <cellStyle name="Normal 12 4 2" xfId="1537" xr:uid="{00000000-0005-0000-0000-0000FE050000}"/>
    <cellStyle name="Normal 12 5" xfId="1538" xr:uid="{00000000-0005-0000-0000-0000FF050000}"/>
    <cellStyle name="Normal 12 5 2" xfId="1539" xr:uid="{00000000-0005-0000-0000-000000060000}"/>
    <cellStyle name="Normal 12 6" xfId="1540" xr:uid="{00000000-0005-0000-0000-000001060000}"/>
    <cellStyle name="Normal 12 7" xfId="1541" xr:uid="{00000000-0005-0000-0000-000002060000}"/>
    <cellStyle name="Normal 12 8" xfId="1542" xr:uid="{00000000-0005-0000-0000-000003060000}"/>
    <cellStyle name="Normal 12 8 2" xfId="1543" xr:uid="{00000000-0005-0000-0000-000004060000}"/>
    <cellStyle name="Normal 12 9" xfId="1544" xr:uid="{00000000-0005-0000-0000-000005060000}"/>
    <cellStyle name="Normal 13" xfId="1545" xr:uid="{00000000-0005-0000-0000-000006060000}"/>
    <cellStyle name="Normal 13 10" xfId="1546" xr:uid="{00000000-0005-0000-0000-000007060000}"/>
    <cellStyle name="Normal 13 11" xfId="1547" xr:uid="{00000000-0005-0000-0000-000008060000}"/>
    <cellStyle name="Normal 13 12" xfId="1548" xr:uid="{00000000-0005-0000-0000-000009060000}"/>
    <cellStyle name="Normal 13 13" xfId="1549" xr:uid="{00000000-0005-0000-0000-00000A060000}"/>
    <cellStyle name="Normal 13 14" xfId="1550" xr:uid="{00000000-0005-0000-0000-00000B060000}"/>
    <cellStyle name="Normal 13 2" xfId="1551" xr:uid="{00000000-0005-0000-0000-00000C060000}"/>
    <cellStyle name="Normal 13 2 2" xfId="1552" xr:uid="{00000000-0005-0000-0000-00000D060000}"/>
    <cellStyle name="Normal 13 2 3" xfId="1553" xr:uid="{00000000-0005-0000-0000-00000E060000}"/>
    <cellStyle name="Normal 13 2 4" xfId="1554" xr:uid="{00000000-0005-0000-0000-00000F060000}"/>
    <cellStyle name="Normal 13 2 5" xfId="1555" xr:uid="{00000000-0005-0000-0000-000010060000}"/>
    <cellStyle name="Normal 13 2 6" xfId="1556" xr:uid="{00000000-0005-0000-0000-000011060000}"/>
    <cellStyle name="Normal 13 2 7" xfId="1557" xr:uid="{00000000-0005-0000-0000-000012060000}"/>
    <cellStyle name="Normal 13 2 8" xfId="1558" xr:uid="{00000000-0005-0000-0000-000013060000}"/>
    <cellStyle name="Normal 13 3" xfId="1559" xr:uid="{00000000-0005-0000-0000-000014060000}"/>
    <cellStyle name="Normal 13 4" xfId="1560" xr:uid="{00000000-0005-0000-0000-000015060000}"/>
    <cellStyle name="Normal 13 5" xfId="1561" xr:uid="{00000000-0005-0000-0000-000016060000}"/>
    <cellStyle name="Normal 13 6" xfId="1562" xr:uid="{00000000-0005-0000-0000-000017060000}"/>
    <cellStyle name="Normal 13 7" xfId="1563" xr:uid="{00000000-0005-0000-0000-000018060000}"/>
    <cellStyle name="Normal 13 8" xfId="1564" xr:uid="{00000000-0005-0000-0000-000019060000}"/>
    <cellStyle name="Normal 13 9" xfId="1565" xr:uid="{00000000-0005-0000-0000-00001A060000}"/>
    <cellStyle name="Normal 14" xfId="1566" xr:uid="{00000000-0005-0000-0000-00001B060000}"/>
    <cellStyle name="Normal 14 10" xfId="1567" xr:uid="{00000000-0005-0000-0000-00001C060000}"/>
    <cellStyle name="Normal 14 11" xfId="1568" xr:uid="{00000000-0005-0000-0000-00001D060000}"/>
    <cellStyle name="Normal 14 12" xfId="1569" xr:uid="{00000000-0005-0000-0000-00001E060000}"/>
    <cellStyle name="Normal 14 13" xfId="1570" xr:uid="{00000000-0005-0000-0000-00001F060000}"/>
    <cellStyle name="Normal 14 14" xfId="1571" xr:uid="{00000000-0005-0000-0000-000020060000}"/>
    <cellStyle name="Normal 14 15" xfId="1572" xr:uid="{00000000-0005-0000-0000-000021060000}"/>
    <cellStyle name="Normal 14 2" xfId="1573" xr:uid="{00000000-0005-0000-0000-000022060000}"/>
    <cellStyle name="Normal 14 2 2" xfId="1574" xr:uid="{00000000-0005-0000-0000-000023060000}"/>
    <cellStyle name="Normal 14 3" xfId="1575" xr:uid="{00000000-0005-0000-0000-000024060000}"/>
    <cellStyle name="Normal 14 4" xfId="1576" xr:uid="{00000000-0005-0000-0000-000025060000}"/>
    <cellStyle name="Normal 14 5" xfId="1577" xr:uid="{00000000-0005-0000-0000-000026060000}"/>
    <cellStyle name="Normal 14 6" xfId="1578" xr:uid="{00000000-0005-0000-0000-000027060000}"/>
    <cellStyle name="Normal 14 7" xfId="1579" xr:uid="{00000000-0005-0000-0000-000028060000}"/>
    <cellStyle name="Normal 14 8" xfId="1580" xr:uid="{00000000-0005-0000-0000-000029060000}"/>
    <cellStyle name="Normal 14 9" xfId="1581" xr:uid="{00000000-0005-0000-0000-00002A060000}"/>
    <cellStyle name="Normal 15" xfId="1582" xr:uid="{00000000-0005-0000-0000-00002B060000}"/>
    <cellStyle name="Normal 15 2" xfId="1583" xr:uid="{00000000-0005-0000-0000-00002C060000}"/>
    <cellStyle name="Normal 15 2 2" xfId="1584" xr:uid="{00000000-0005-0000-0000-00002D060000}"/>
    <cellStyle name="Normal 15 3" xfId="1585" xr:uid="{00000000-0005-0000-0000-00002E060000}"/>
    <cellStyle name="Normal 15 3 2" xfId="1586" xr:uid="{00000000-0005-0000-0000-00002F060000}"/>
    <cellStyle name="Normal 15 4" xfId="1587" xr:uid="{00000000-0005-0000-0000-000030060000}"/>
    <cellStyle name="Normal 16" xfId="1588" xr:uid="{00000000-0005-0000-0000-000031060000}"/>
    <cellStyle name="Normal 16 2" xfId="1589" xr:uid="{00000000-0005-0000-0000-000032060000}"/>
    <cellStyle name="Normal 16 2 2" xfId="1590" xr:uid="{00000000-0005-0000-0000-000033060000}"/>
    <cellStyle name="Normal 16 3" xfId="1591" xr:uid="{00000000-0005-0000-0000-000034060000}"/>
    <cellStyle name="Normal 16 4" xfId="1592" xr:uid="{00000000-0005-0000-0000-000035060000}"/>
    <cellStyle name="Normal 17" xfId="1593" xr:uid="{00000000-0005-0000-0000-000036060000}"/>
    <cellStyle name="Normal 17 2" xfId="1594" xr:uid="{00000000-0005-0000-0000-000037060000}"/>
    <cellStyle name="Normal 17 3" xfId="1595" xr:uid="{00000000-0005-0000-0000-000038060000}"/>
    <cellStyle name="Normal 17 4" xfId="1596" xr:uid="{00000000-0005-0000-0000-000039060000}"/>
    <cellStyle name="Normal 17 5" xfId="1597" xr:uid="{00000000-0005-0000-0000-00003A060000}"/>
    <cellStyle name="Normal 18" xfId="1598" xr:uid="{00000000-0005-0000-0000-00003B060000}"/>
    <cellStyle name="Normal 19" xfId="1599" xr:uid="{00000000-0005-0000-0000-00003C060000}"/>
    <cellStyle name="Normal 19 2" xfId="1600" xr:uid="{00000000-0005-0000-0000-00003D060000}"/>
    <cellStyle name="Normal 19 3" xfId="1601" xr:uid="{00000000-0005-0000-0000-00003E060000}"/>
    <cellStyle name="Normal 2" xfId="1602" xr:uid="{00000000-0005-0000-0000-00003F060000}"/>
    <cellStyle name="Normal 2 10" xfId="1603" xr:uid="{00000000-0005-0000-0000-000040060000}"/>
    <cellStyle name="Normal 2 10 2" xfId="1604" xr:uid="{00000000-0005-0000-0000-000041060000}"/>
    <cellStyle name="Normal 2 11" xfId="1605" xr:uid="{00000000-0005-0000-0000-000042060000}"/>
    <cellStyle name="Normal 2 12" xfId="1606" xr:uid="{00000000-0005-0000-0000-000043060000}"/>
    <cellStyle name="Normal 2 12 2" xfId="1607" xr:uid="{00000000-0005-0000-0000-000044060000}"/>
    <cellStyle name="Normal 2 12 3" xfId="1608" xr:uid="{00000000-0005-0000-0000-000045060000}"/>
    <cellStyle name="Normal 2 13" xfId="1609" xr:uid="{00000000-0005-0000-0000-000046060000}"/>
    <cellStyle name="Normal 2 14" xfId="1610" xr:uid="{00000000-0005-0000-0000-000047060000}"/>
    <cellStyle name="Normal 2 15" xfId="1611" xr:uid="{00000000-0005-0000-0000-000048060000}"/>
    <cellStyle name="Normal 2 16" xfId="1612" xr:uid="{00000000-0005-0000-0000-000049060000}"/>
    <cellStyle name="Normal 2 17" xfId="1613" xr:uid="{00000000-0005-0000-0000-00004A060000}"/>
    <cellStyle name="Normal 2 18" xfId="1614" xr:uid="{00000000-0005-0000-0000-00004B060000}"/>
    <cellStyle name="Normal 2 19" xfId="1615" xr:uid="{00000000-0005-0000-0000-00004C060000}"/>
    <cellStyle name="Normal 2 2" xfId="1616" xr:uid="{00000000-0005-0000-0000-00004D060000}"/>
    <cellStyle name="Normal 2 2 10" xfId="1617" xr:uid="{00000000-0005-0000-0000-00004E060000}"/>
    <cellStyle name="Normal 2 2 2" xfId="1618" xr:uid="{00000000-0005-0000-0000-00004F060000}"/>
    <cellStyle name="Normal 2 2 2 2" xfId="1619" xr:uid="{00000000-0005-0000-0000-000050060000}"/>
    <cellStyle name="Normal 2 2 2 2 2" xfId="1620" xr:uid="{00000000-0005-0000-0000-000051060000}"/>
    <cellStyle name="Normal 2 2 2 3" xfId="1621" xr:uid="{00000000-0005-0000-0000-000052060000}"/>
    <cellStyle name="Normal 2 2 2 4" xfId="1622" xr:uid="{00000000-0005-0000-0000-000053060000}"/>
    <cellStyle name="Normal 2 2 3" xfId="1623" xr:uid="{00000000-0005-0000-0000-000054060000}"/>
    <cellStyle name="Normal 2 2 4" xfId="1624" xr:uid="{00000000-0005-0000-0000-000055060000}"/>
    <cellStyle name="Normal 2 2 5" xfId="1625" xr:uid="{00000000-0005-0000-0000-000056060000}"/>
    <cellStyle name="Normal 2 2 6" xfId="1626" xr:uid="{00000000-0005-0000-0000-000057060000}"/>
    <cellStyle name="Normal 2 2 7" xfId="1627" xr:uid="{00000000-0005-0000-0000-000058060000}"/>
    <cellStyle name="Normal 2 2 8" xfId="1628" xr:uid="{00000000-0005-0000-0000-000059060000}"/>
    <cellStyle name="Normal 2 2 8 2" xfId="1629" xr:uid="{00000000-0005-0000-0000-00005A060000}"/>
    <cellStyle name="Normal 2 2 9" xfId="1630" xr:uid="{00000000-0005-0000-0000-00005B060000}"/>
    <cellStyle name="Normal 2 2 9 2" xfId="1631" xr:uid="{00000000-0005-0000-0000-00005C060000}"/>
    <cellStyle name="Normal 2 2_destino" xfId="1632" xr:uid="{00000000-0005-0000-0000-00005D060000}"/>
    <cellStyle name="Normal 2 20" xfId="1633" xr:uid="{00000000-0005-0000-0000-00005E060000}"/>
    <cellStyle name="Normal 2 21" xfId="1634" xr:uid="{00000000-0005-0000-0000-00005F060000}"/>
    <cellStyle name="Normal 2 21 2" xfId="1635" xr:uid="{00000000-0005-0000-0000-000060060000}"/>
    <cellStyle name="Normal 2 22" xfId="1636" xr:uid="{00000000-0005-0000-0000-000061060000}"/>
    <cellStyle name="Normal 2 23" xfId="1637" xr:uid="{00000000-0005-0000-0000-000062060000}"/>
    <cellStyle name="Normal 2 3" xfId="1638" xr:uid="{00000000-0005-0000-0000-000063060000}"/>
    <cellStyle name="Normal 2 3 2" xfId="1639" xr:uid="{00000000-0005-0000-0000-000064060000}"/>
    <cellStyle name="Normal 2 3 2 2" xfId="1640" xr:uid="{00000000-0005-0000-0000-000065060000}"/>
    <cellStyle name="Normal 2 3 2 2 2" xfId="1641" xr:uid="{00000000-0005-0000-0000-000066060000}"/>
    <cellStyle name="Normal 2 3 3" xfId="1642" xr:uid="{00000000-0005-0000-0000-000067060000}"/>
    <cellStyle name="Normal 2 3 3 2" xfId="1643" xr:uid="{00000000-0005-0000-0000-000068060000}"/>
    <cellStyle name="Normal 2 3 4" xfId="1644" xr:uid="{00000000-0005-0000-0000-000069060000}"/>
    <cellStyle name="Normal 2 3 5" xfId="1645" xr:uid="{00000000-0005-0000-0000-00006A060000}"/>
    <cellStyle name="Normal 2 3 6" xfId="1646" xr:uid="{00000000-0005-0000-0000-00006B060000}"/>
    <cellStyle name="Normal 2 3 7" xfId="1647" xr:uid="{00000000-0005-0000-0000-00006C060000}"/>
    <cellStyle name="Normal 2 4" xfId="1648" xr:uid="{00000000-0005-0000-0000-00006D060000}"/>
    <cellStyle name="Normal 2 4 2" xfId="1649" xr:uid="{00000000-0005-0000-0000-00006E060000}"/>
    <cellStyle name="Normal 2 4 2 2" xfId="1650" xr:uid="{00000000-0005-0000-0000-00006F060000}"/>
    <cellStyle name="Normal 2 4 3" xfId="1651" xr:uid="{00000000-0005-0000-0000-000070060000}"/>
    <cellStyle name="Normal 2 5" xfId="1652" xr:uid="{00000000-0005-0000-0000-000071060000}"/>
    <cellStyle name="Normal 2 5 2" xfId="1653" xr:uid="{00000000-0005-0000-0000-000072060000}"/>
    <cellStyle name="Normal 2 5 2 2" xfId="1654" xr:uid="{00000000-0005-0000-0000-000073060000}"/>
    <cellStyle name="Normal 2 5 3" xfId="1655" xr:uid="{00000000-0005-0000-0000-000074060000}"/>
    <cellStyle name="Normal 2 6" xfId="1656" xr:uid="{00000000-0005-0000-0000-000075060000}"/>
    <cellStyle name="Normal 2 6 2" xfId="1657" xr:uid="{00000000-0005-0000-0000-000076060000}"/>
    <cellStyle name="Normal 2 6 2 2" xfId="1658" xr:uid="{00000000-0005-0000-0000-000077060000}"/>
    <cellStyle name="Normal 2 6 2 3" xfId="1659" xr:uid="{00000000-0005-0000-0000-000078060000}"/>
    <cellStyle name="Normal 2 6 3" xfId="1660" xr:uid="{00000000-0005-0000-0000-000079060000}"/>
    <cellStyle name="Normal 2 7" xfId="1661" xr:uid="{00000000-0005-0000-0000-00007A060000}"/>
    <cellStyle name="Normal 2 7 2" xfId="1662" xr:uid="{00000000-0005-0000-0000-00007B060000}"/>
    <cellStyle name="Normal 2 7 2 2" xfId="1663" xr:uid="{00000000-0005-0000-0000-00007C060000}"/>
    <cellStyle name="Normal 2 7 3" xfId="1664" xr:uid="{00000000-0005-0000-0000-00007D060000}"/>
    <cellStyle name="Normal 2 8" xfId="1665" xr:uid="{00000000-0005-0000-0000-00007E060000}"/>
    <cellStyle name="Normal 2 8 2" xfId="1666" xr:uid="{00000000-0005-0000-0000-00007F060000}"/>
    <cellStyle name="Normal 2 8 2 2" xfId="1667" xr:uid="{00000000-0005-0000-0000-000080060000}"/>
    <cellStyle name="Normal 2 8 3" xfId="1668" xr:uid="{00000000-0005-0000-0000-000081060000}"/>
    <cellStyle name="Normal 2 9" xfId="1669" xr:uid="{00000000-0005-0000-0000-000082060000}"/>
    <cellStyle name="Normal 2 9 2" xfId="1670" xr:uid="{00000000-0005-0000-0000-000083060000}"/>
    <cellStyle name="Normal 2 9 3" xfId="1671" xr:uid="{00000000-0005-0000-0000-000084060000}"/>
    <cellStyle name="Normal 2_destino" xfId="1672" xr:uid="{00000000-0005-0000-0000-000085060000}"/>
    <cellStyle name="Normal 20" xfId="1673" xr:uid="{00000000-0005-0000-0000-000086060000}"/>
    <cellStyle name="Normal 20 2" xfId="1674" xr:uid="{00000000-0005-0000-0000-000087060000}"/>
    <cellStyle name="Normal 21" xfId="1675" xr:uid="{00000000-0005-0000-0000-000088060000}"/>
    <cellStyle name="Normal 21 2" xfId="1676" xr:uid="{00000000-0005-0000-0000-000089060000}"/>
    <cellStyle name="Normal 21 2 2" xfId="1677" xr:uid="{00000000-0005-0000-0000-00008A060000}"/>
    <cellStyle name="Normal 21 3" xfId="1678" xr:uid="{00000000-0005-0000-0000-00008B060000}"/>
    <cellStyle name="Normal 22" xfId="1679" xr:uid="{00000000-0005-0000-0000-00008C060000}"/>
    <cellStyle name="Normal 22 2" xfId="1680" xr:uid="{00000000-0005-0000-0000-00008D060000}"/>
    <cellStyle name="Normal 22 3" xfId="1681" xr:uid="{00000000-0005-0000-0000-00008E060000}"/>
    <cellStyle name="Normal 23" xfId="1682" xr:uid="{00000000-0005-0000-0000-00008F060000}"/>
    <cellStyle name="Normal 23 2" xfId="1683" xr:uid="{00000000-0005-0000-0000-000090060000}"/>
    <cellStyle name="Normal 23 3" xfId="1684" xr:uid="{00000000-0005-0000-0000-000091060000}"/>
    <cellStyle name="Normal 24" xfId="1685" xr:uid="{00000000-0005-0000-0000-000092060000}"/>
    <cellStyle name="Normal 24 2" xfId="1686" xr:uid="{00000000-0005-0000-0000-000093060000}"/>
    <cellStyle name="Normal 24 3" xfId="1687" xr:uid="{00000000-0005-0000-0000-000094060000}"/>
    <cellStyle name="Normal 25" xfId="1688" xr:uid="{00000000-0005-0000-0000-000095060000}"/>
    <cellStyle name="Normal 25 2" xfId="1689" xr:uid="{00000000-0005-0000-0000-000096060000}"/>
    <cellStyle name="Normal 25 3" xfId="1690" xr:uid="{00000000-0005-0000-0000-000097060000}"/>
    <cellStyle name="Normal 25 4" xfId="1691" xr:uid="{00000000-0005-0000-0000-000098060000}"/>
    <cellStyle name="Normal 26" xfId="1692" xr:uid="{00000000-0005-0000-0000-000099060000}"/>
    <cellStyle name="Normal 26 2" xfId="1693" xr:uid="{00000000-0005-0000-0000-00009A060000}"/>
    <cellStyle name="Normal 26 3" xfId="1694" xr:uid="{00000000-0005-0000-0000-00009B060000}"/>
    <cellStyle name="Normal 27" xfId="1695" xr:uid="{00000000-0005-0000-0000-00009C060000}"/>
    <cellStyle name="Normal 27 2" xfId="1696" xr:uid="{00000000-0005-0000-0000-00009D060000}"/>
    <cellStyle name="Normal 28" xfId="1697" xr:uid="{00000000-0005-0000-0000-00009E060000}"/>
    <cellStyle name="Normal 28 2" xfId="1698" xr:uid="{00000000-0005-0000-0000-00009F060000}"/>
    <cellStyle name="Normal 29" xfId="1699" xr:uid="{00000000-0005-0000-0000-0000A0060000}"/>
    <cellStyle name="Normal 29 2" xfId="1700" xr:uid="{00000000-0005-0000-0000-0000A1060000}"/>
    <cellStyle name="Normal 3" xfId="1701" xr:uid="{00000000-0005-0000-0000-0000A2060000}"/>
    <cellStyle name="Normal 3 2" xfId="1702" xr:uid="{00000000-0005-0000-0000-0000A3060000}"/>
    <cellStyle name="Normal 3 2 2" xfId="1703" xr:uid="{00000000-0005-0000-0000-0000A4060000}"/>
    <cellStyle name="Normal 3 2 2 2" xfId="1704" xr:uid="{00000000-0005-0000-0000-0000A5060000}"/>
    <cellStyle name="Normal 3 2 3" xfId="1705" xr:uid="{00000000-0005-0000-0000-0000A6060000}"/>
    <cellStyle name="Normal 3 2 4" xfId="1706" xr:uid="{00000000-0005-0000-0000-0000A7060000}"/>
    <cellStyle name="Normal 3 2 4 2" xfId="1707" xr:uid="{00000000-0005-0000-0000-0000A8060000}"/>
    <cellStyle name="Normal 3 2 5" xfId="1708" xr:uid="{00000000-0005-0000-0000-0000A9060000}"/>
    <cellStyle name="Normal 3 2 6" xfId="1709" xr:uid="{00000000-0005-0000-0000-0000AA060000}"/>
    <cellStyle name="Normal 3 2 6 2" xfId="1710" xr:uid="{00000000-0005-0000-0000-0000AB060000}"/>
    <cellStyle name="Normal 3 3" xfId="1711" xr:uid="{00000000-0005-0000-0000-0000AC060000}"/>
    <cellStyle name="Normal 3 3 2" xfId="1712" xr:uid="{00000000-0005-0000-0000-0000AD060000}"/>
    <cellStyle name="Normal 3 3 3" xfId="1713" xr:uid="{00000000-0005-0000-0000-0000AE060000}"/>
    <cellStyle name="Normal 3 4" xfId="1714" xr:uid="{00000000-0005-0000-0000-0000AF060000}"/>
    <cellStyle name="Normal 3 4 2" xfId="1715" xr:uid="{00000000-0005-0000-0000-0000B0060000}"/>
    <cellStyle name="Normal 3 4 3" xfId="1716" xr:uid="{00000000-0005-0000-0000-0000B1060000}"/>
    <cellStyle name="Normal 3 5" xfId="1717" xr:uid="{00000000-0005-0000-0000-0000B2060000}"/>
    <cellStyle name="Normal 3 5 2" xfId="1718" xr:uid="{00000000-0005-0000-0000-0000B3060000}"/>
    <cellStyle name="Normal 3 5 3" xfId="1719" xr:uid="{00000000-0005-0000-0000-0000B4060000}"/>
    <cellStyle name="Normal 3 6" xfId="1720" xr:uid="{00000000-0005-0000-0000-0000B5060000}"/>
    <cellStyle name="Normal 3 6 2" xfId="1721" xr:uid="{00000000-0005-0000-0000-0000B6060000}"/>
    <cellStyle name="Normal 3 6 3" xfId="1722" xr:uid="{00000000-0005-0000-0000-0000B7060000}"/>
    <cellStyle name="Normal 3 7" xfId="1723" xr:uid="{00000000-0005-0000-0000-0000B8060000}"/>
    <cellStyle name="Normal 3 8" xfId="1724" xr:uid="{00000000-0005-0000-0000-0000B9060000}"/>
    <cellStyle name="Normal 3_destino" xfId="1725" xr:uid="{00000000-0005-0000-0000-0000BA060000}"/>
    <cellStyle name="Normal 30" xfId="1726" xr:uid="{00000000-0005-0000-0000-0000BB060000}"/>
    <cellStyle name="Normal 30 2" xfId="1727" xr:uid="{00000000-0005-0000-0000-0000BC060000}"/>
    <cellStyle name="Normal 31" xfId="1728" xr:uid="{00000000-0005-0000-0000-0000BD060000}"/>
    <cellStyle name="Normal 31 2" xfId="1729" xr:uid="{00000000-0005-0000-0000-0000BE060000}"/>
    <cellStyle name="Normal 32" xfId="1730" xr:uid="{00000000-0005-0000-0000-0000BF060000}"/>
    <cellStyle name="Normal 4" xfId="2" xr:uid="{00000000-0005-0000-0000-0000C0060000}"/>
    <cellStyle name="Normal 4 10" xfId="1731" xr:uid="{00000000-0005-0000-0000-0000C1060000}"/>
    <cellStyle name="Normal 4 10 2" xfId="1732" xr:uid="{00000000-0005-0000-0000-0000C2060000}"/>
    <cellStyle name="Normal 4 11" xfId="1733" xr:uid="{00000000-0005-0000-0000-0000C3060000}"/>
    <cellStyle name="Normal 4 11 2" xfId="1734" xr:uid="{00000000-0005-0000-0000-0000C4060000}"/>
    <cellStyle name="Normal 4 12" xfId="1735" xr:uid="{00000000-0005-0000-0000-0000C5060000}"/>
    <cellStyle name="Normal 4 12 2" xfId="1736" xr:uid="{00000000-0005-0000-0000-0000C6060000}"/>
    <cellStyle name="Normal 4 13" xfId="1737" xr:uid="{00000000-0005-0000-0000-0000C7060000}"/>
    <cellStyle name="Normal 4 14" xfId="1738" xr:uid="{00000000-0005-0000-0000-0000C8060000}"/>
    <cellStyle name="Normal 4 15" xfId="1739" xr:uid="{00000000-0005-0000-0000-0000C9060000}"/>
    <cellStyle name="Normal 4 2" xfId="1740" xr:uid="{00000000-0005-0000-0000-0000CA060000}"/>
    <cellStyle name="Normal 4 2 2" xfId="1741" xr:uid="{00000000-0005-0000-0000-0000CB060000}"/>
    <cellStyle name="Normal 4 2 2 2" xfId="1742" xr:uid="{00000000-0005-0000-0000-0000CC060000}"/>
    <cellStyle name="Normal 4 2 2 2 2" xfId="1743" xr:uid="{00000000-0005-0000-0000-0000CD060000}"/>
    <cellStyle name="Normal 4 2 2 2 2 2" xfId="6" xr:uid="{00000000-0005-0000-0000-0000CE060000}"/>
    <cellStyle name="Normal 4 2 2 3" xfId="1744" xr:uid="{00000000-0005-0000-0000-0000CF060000}"/>
    <cellStyle name="Normal 4 2 2 3 2" xfId="1745" xr:uid="{00000000-0005-0000-0000-0000D0060000}"/>
    <cellStyle name="Normal 4 2 2 4" xfId="1746" xr:uid="{00000000-0005-0000-0000-0000D1060000}"/>
    <cellStyle name="Normal 4 2 2 5" xfId="1747" xr:uid="{00000000-0005-0000-0000-0000D2060000}"/>
    <cellStyle name="Normal 4 2 2 6" xfId="1748" xr:uid="{00000000-0005-0000-0000-0000D3060000}"/>
    <cellStyle name="Normal 4 2 3" xfId="1749" xr:uid="{00000000-0005-0000-0000-0000D4060000}"/>
    <cellStyle name="Normal 4 2 3 2" xfId="1750" xr:uid="{00000000-0005-0000-0000-0000D5060000}"/>
    <cellStyle name="Normal 4 2 4" xfId="1751" xr:uid="{00000000-0005-0000-0000-0000D6060000}"/>
    <cellStyle name="Normal 4 2 5" xfId="1752" xr:uid="{00000000-0005-0000-0000-0000D7060000}"/>
    <cellStyle name="Normal 4 2 5 2" xfId="1753" xr:uid="{00000000-0005-0000-0000-0000D8060000}"/>
    <cellStyle name="Normal 4 2 5 2 2" xfId="1754" xr:uid="{00000000-0005-0000-0000-0000D9060000}"/>
    <cellStyle name="Normal 4 2 6" xfId="1755" xr:uid="{00000000-0005-0000-0000-0000DA060000}"/>
    <cellStyle name="Normal 4 2 7" xfId="1756" xr:uid="{00000000-0005-0000-0000-0000DB060000}"/>
    <cellStyle name="Normal 4 3" xfId="1757" xr:uid="{00000000-0005-0000-0000-0000DC060000}"/>
    <cellStyle name="Normal 4 3 2" xfId="1758" xr:uid="{00000000-0005-0000-0000-0000DD060000}"/>
    <cellStyle name="Normal 4 3 2 2" xfId="1759" xr:uid="{00000000-0005-0000-0000-0000DE060000}"/>
    <cellStyle name="Normal 4 3 3" xfId="1760" xr:uid="{00000000-0005-0000-0000-0000DF060000}"/>
    <cellStyle name="Normal 4 4" xfId="1761" xr:uid="{00000000-0005-0000-0000-0000E0060000}"/>
    <cellStyle name="Normal 4 4 2" xfId="1762" xr:uid="{00000000-0005-0000-0000-0000E1060000}"/>
    <cellStyle name="Normal 4 4 2 2" xfId="1763" xr:uid="{00000000-0005-0000-0000-0000E2060000}"/>
    <cellStyle name="Normal 4 4 2 3" xfId="1764" xr:uid="{00000000-0005-0000-0000-0000E3060000}"/>
    <cellStyle name="Normal 4 4 3" xfId="1765" xr:uid="{00000000-0005-0000-0000-0000E4060000}"/>
    <cellStyle name="Normal 4 4 3 2" xfId="1766" xr:uid="{00000000-0005-0000-0000-0000E5060000}"/>
    <cellStyle name="Normal 4 4 4" xfId="1767" xr:uid="{00000000-0005-0000-0000-0000E6060000}"/>
    <cellStyle name="Normal 4 4 5" xfId="1768" xr:uid="{00000000-0005-0000-0000-0000E7060000}"/>
    <cellStyle name="Normal 4 4 6" xfId="1769" xr:uid="{00000000-0005-0000-0000-0000E8060000}"/>
    <cellStyle name="Normal 4 4 7" xfId="1770" xr:uid="{00000000-0005-0000-0000-0000E9060000}"/>
    <cellStyle name="Normal 4 4 8" xfId="1771" xr:uid="{00000000-0005-0000-0000-0000EA060000}"/>
    <cellStyle name="Normal 4 4 9" xfId="1772" xr:uid="{00000000-0005-0000-0000-0000EB060000}"/>
    <cellStyle name="Normal 4 5" xfId="1773" xr:uid="{00000000-0005-0000-0000-0000EC060000}"/>
    <cellStyle name="Normal 4 5 2" xfId="1774" xr:uid="{00000000-0005-0000-0000-0000ED060000}"/>
    <cellStyle name="Normal 4 5 3" xfId="1775" xr:uid="{00000000-0005-0000-0000-0000EE060000}"/>
    <cellStyle name="Normal 4 5 4" xfId="1776" xr:uid="{00000000-0005-0000-0000-0000EF060000}"/>
    <cellStyle name="Normal 4 5 5" xfId="1777" xr:uid="{00000000-0005-0000-0000-0000F0060000}"/>
    <cellStyle name="Normal 4 5 6" xfId="1778" xr:uid="{00000000-0005-0000-0000-0000F1060000}"/>
    <cellStyle name="Normal 4 5 7" xfId="1779" xr:uid="{00000000-0005-0000-0000-0000F2060000}"/>
    <cellStyle name="Normal 4 5 8" xfId="1780" xr:uid="{00000000-0005-0000-0000-0000F3060000}"/>
    <cellStyle name="Normal 4 6" xfId="5" xr:uid="{00000000-0005-0000-0000-0000F4060000}"/>
    <cellStyle name="Normal 4 6 2" xfId="1781" xr:uid="{00000000-0005-0000-0000-0000F5060000}"/>
    <cellStyle name="Normal 4 6 3" xfId="1782" xr:uid="{00000000-0005-0000-0000-0000F6060000}"/>
    <cellStyle name="Normal 4 6 4" xfId="1783" xr:uid="{00000000-0005-0000-0000-0000F7060000}"/>
    <cellStyle name="Normal 4 6 5" xfId="1784" xr:uid="{00000000-0005-0000-0000-0000F8060000}"/>
    <cellStyle name="Normal 4 6 6" xfId="1785" xr:uid="{00000000-0005-0000-0000-0000F9060000}"/>
    <cellStyle name="Normal 4 6 7" xfId="1786" xr:uid="{00000000-0005-0000-0000-0000FA060000}"/>
    <cellStyle name="Normal 4 6 8" xfId="1787" xr:uid="{00000000-0005-0000-0000-0000FB060000}"/>
    <cellStyle name="Normal 4 7" xfId="1788" xr:uid="{00000000-0005-0000-0000-0000FC060000}"/>
    <cellStyle name="Normal 4 7 2" xfId="1789" xr:uid="{00000000-0005-0000-0000-0000FD060000}"/>
    <cellStyle name="Normal 4 7 3" xfId="1790" xr:uid="{00000000-0005-0000-0000-0000FE060000}"/>
    <cellStyle name="Normal 4 7 4" xfId="1791" xr:uid="{00000000-0005-0000-0000-0000FF060000}"/>
    <cellStyle name="Normal 4 7 5" xfId="1792" xr:uid="{00000000-0005-0000-0000-000000070000}"/>
    <cellStyle name="Normal 4 7 6" xfId="1793" xr:uid="{00000000-0005-0000-0000-000001070000}"/>
    <cellStyle name="Normal 4 7 7" xfId="1794" xr:uid="{00000000-0005-0000-0000-000002070000}"/>
    <cellStyle name="Normal 4 7 8" xfId="1795" xr:uid="{00000000-0005-0000-0000-000003070000}"/>
    <cellStyle name="Normal 4 8" xfId="1796" xr:uid="{00000000-0005-0000-0000-000004070000}"/>
    <cellStyle name="Normal 4 8 2" xfId="1797" xr:uid="{00000000-0005-0000-0000-000005070000}"/>
    <cellStyle name="Normal 4 9" xfId="1798" xr:uid="{00000000-0005-0000-0000-000006070000}"/>
    <cellStyle name="Normal 4 9 2" xfId="1799" xr:uid="{00000000-0005-0000-0000-000007070000}"/>
    <cellStyle name="Normal 4_imptos" xfId="1800" xr:uid="{00000000-0005-0000-0000-000008070000}"/>
    <cellStyle name="Normal 5" xfId="1801" xr:uid="{00000000-0005-0000-0000-000009070000}"/>
    <cellStyle name="Normal 5 2" xfId="1802" xr:uid="{00000000-0005-0000-0000-00000A070000}"/>
    <cellStyle name="Normal 5 2 2" xfId="1803" xr:uid="{00000000-0005-0000-0000-00000B070000}"/>
    <cellStyle name="Normal 5 2 2 2" xfId="1804" xr:uid="{00000000-0005-0000-0000-00000C070000}"/>
    <cellStyle name="Normal 5 2 3" xfId="1805" xr:uid="{00000000-0005-0000-0000-00000D070000}"/>
    <cellStyle name="Normal 5 2 4" xfId="1806" xr:uid="{00000000-0005-0000-0000-00000E070000}"/>
    <cellStyle name="Normal 5 3" xfId="1807" xr:uid="{00000000-0005-0000-0000-00000F070000}"/>
    <cellStyle name="Normal 5 3 2" xfId="1808" xr:uid="{00000000-0005-0000-0000-000010070000}"/>
    <cellStyle name="Normal 5 3 3" xfId="1809" xr:uid="{00000000-0005-0000-0000-000011070000}"/>
    <cellStyle name="Normal 5 3 4" xfId="1810" xr:uid="{00000000-0005-0000-0000-000012070000}"/>
    <cellStyle name="Normal 5 4" xfId="1811" xr:uid="{00000000-0005-0000-0000-000013070000}"/>
    <cellStyle name="Normal 5 5" xfId="1812" xr:uid="{00000000-0005-0000-0000-000014070000}"/>
    <cellStyle name="Normal 5 6" xfId="1813" xr:uid="{00000000-0005-0000-0000-000015070000}"/>
    <cellStyle name="Normal 5 7" xfId="1814" xr:uid="{00000000-0005-0000-0000-000016070000}"/>
    <cellStyle name="Normal 5 7 2" xfId="1815" xr:uid="{00000000-0005-0000-0000-000017070000}"/>
    <cellStyle name="Normal 5 8" xfId="1816" xr:uid="{00000000-0005-0000-0000-000018070000}"/>
    <cellStyle name="Normal 5_CCNN2003-2010_Cap_1" xfId="1817" xr:uid="{00000000-0005-0000-0000-000019070000}"/>
    <cellStyle name="Normal 6" xfId="1818" xr:uid="{00000000-0005-0000-0000-00001A070000}"/>
    <cellStyle name="Normal 6 10" xfId="1819" xr:uid="{00000000-0005-0000-0000-00001B070000}"/>
    <cellStyle name="Normal 6 10 2" xfId="1820" xr:uid="{00000000-0005-0000-0000-00001C070000}"/>
    <cellStyle name="Normal 6 11" xfId="1821" xr:uid="{00000000-0005-0000-0000-00001D070000}"/>
    <cellStyle name="Normal 6 12" xfId="1822" xr:uid="{00000000-0005-0000-0000-00001E070000}"/>
    <cellStyle name="Normal 6 13" xfId="1823" xr:uid="{00000000-0005-0000-0000-00001F070000}"/>
    <cellStyle name="Normal 6 14" xfId="1824" xr:uid="{00000000-0005-0000-0000-000020070000}"/>
    <cellStyle name="Normal 6 15" xfId="1825" xr:uid="{00000000-0005-0000-0000-000021070000}"/>
    <cellStyle name="Normal 6 2" xfId="1826" xr:uid="{00000000-0005-0000-0000-000022070000}"/>
    <cellStyle name="Normal 6 2 2" xfId="1827" xr:uid="{00000000-0005-0000-0000-000023070000}"/>
    <cellStyle name="Normal 6 2 2 2" xfId="1828" xr:uid="{00000000-0005-0000-0000-000024070000}"/>
    <cellStyle name="Normal 6 2 2 3" xfId="1829" xr:uid="{00000000-0005-0000-0000-000025070000}"/>
    <cellStyle name="Normal 6 2 3" xfId="1830" xr:uid="{00000000-0005-0000-0000-000026070000}"/>
    <cellStyle name="Normal 6 2 3 2" xfId="1831" xr:uid="{00000000-0005-0000-0000-000027070000}"/>
    <cellStyle name="Normal 6 2 4" xfId="1832" xr:uid="{00000000-0005-0000-0000-000028070000}"/>
    <cellStyle name="Normal 6 2 4 2" xfId="1833" xr:uid="{00000000-0005-0000-0000-000029070000}"/>
    <cellStyle name="Normal 6 2 5" xfId="1834" xr:uid="{00000000-0005-0000-0000-00002A070000}"/>
    <cellStyle name="Normal 6 2 6" xfId="1835" xr:uid="{00000000-0005-0000-0000-00002B070000}"/>
    <cellStyle name="Normal 6 2 7" xfId="1836" xr:uid="{00000000-0005-0000-0000-00002C070000}"/>
    <cellStyle name="Normal 6 3" xfId="1837" xr:uid="{00000000-0005-0000-0000-00002D070000}"/>
    <cellStyle name="Normal 6 3 2" xfId="1838" xr:uid="{00000000-0005-0000-0000-00002E070000}"/>
    <cellStyle name="Normal 6 3 2 2" xfId="1839" xr:uid="{00000000-0005-0000-0000-00002F070000}"/>
    <cellStyle name="Normal 6 3 2 3" xfId="1840" xr:uid="{00000000-0005-0000-0000-000030070000}"/>
    <cellStyle name="Normal 6 3 3" xfId="1841" xr:uid="{00000000-0005-0000-0000-000031070000}"/>
    <cellStyle name="Normal 6 3 4" xfId="1842" xr:uid="{00000000-0005-0000-0000-000032070000}"/>
    <cellStyle name="Normal 6 3 5" xfId="1843" xr:uid="{00000000-0005-0000-0000-000033070000}"/>
    <cellStyle name="Normal 6 3 6" xfId="1844" xr:uid="{00000000-0005-0000-0000-000034070000}"/>
    <cellStyle name="Normal 6 3 7" xfId="1845" xr:uid="{00000000-0005-0000-0000-000035070000}"/>
    <cellStyle name="Normal 6 4" xfId="1846" xr:uid="{00000000-0005-0000-0000-000036070000}"/>
    <cellStyle name="Normal 6 4 2" xfId="1847" xr:uid="{00000000-0005-0000-0000-000037070000}"/>
    <cellStyle name="Normal 6 4 2 2" xfId="1848" xr:uid="{00000000-0005-0000-0000-000038070000}"/>
    <cellStyle name="Normal 6 4 2 3" xfId="1849" xr:uid="{00000000-0005-0000-0000-000039070000}"/>
    <cellStyle name="Normal 6 4 3" xfId="1850" xr:uid="{00000000-0005-0000-0000-00003A070000}"/>
    <cellStyle name="Normal 6 4 3 2" xfId="1851" xr:uid="{00000000-0005-0000-0000-00003B070000}"/>
    <cellStyle name="Normal 6 4 4" xfId="1852" xr:uid="{00000000-0005-0000-0000-00003C070000}"/>
    <cellStyle name="Normal 6 4 5" xfId="1853" xr:uid="{00000000-0005-0000-0000-00003D070000}"/>
    <cellStyle name="Normal 6 4 6" xfId="1854" xr:uid="{00000000-0005-0000-0000-00003E070000}"/>
    <cellStyle name="Normal 6 4 7" xfId="1855" xr:uid="{00000000-0005-0000-0000-00003F070000}"/>
    <cellStyle name="Normal 6 5" xfId="1856" xr:uid="{00000000-0005-0000-0000-000040070000}"/>
    <cellStyle name="Normal 6 5 2" xfId="1857" xr:uid="{00000000-0005-0000-0000-000041070000}"/>
    <cellStyle name="Normal 6 5 3" xfId="1858" xr:uid="{00000000-0005-0000-0000-000042070000}"/>
    <cellStyle name="Normal 6 5 4" xfId="1859" xr:uid="{00000000-0005-0000-0000-000043070000}"/>
    <cellStyle name="Normal 6 5 5" xfId="1860" xr:uid="{00000000-0005-0000-0000-000044070000}"/>
    <cellStyle name="Normal 6 5 6" xfId="1861" xr:uid="{00000000-0005-0000-0000-000045070000}"/>
    <cellStyle name="Normal 6 5 7" xfId="1862" xr:uid="{00000000-0005-0000-0000-000046070000}"/>
    <cellStyle name="Normal 6 6" xfId="1863" xr:uid="{00000000-0005-0000-0000-000047070000}"/>
    <cellStyle name="Normal 6 6 2" xfId="1864" xr:uid="{00000000-0005-0000-0000-000048070000}"/>
    <cellStyle name="Normal 6 6 3" xfId="1865" xr:uid="{00000000-0005-0000-0000-000049070000}"/>
    <cellStyle name="Normal 6 6 4" xfId="1866" xr:uid="{00000000-0005-0000-0000-00004A070000}"/>
    <cellStyle name="Normal 6 6 5" xfId="1867" xr:uid="{00000000-0005-0000-0000-00004B070000}"/>
    <cellStyle name="Normal 6 6 6" xfId="1868" xr:uid="{00000000-0005-0000-0000-00004C070000}"/>
    <cellStyle name="Normal 6 6 7" xfId="1869" xr:uid="{00000000-0005-0000-0000-00004D070000}"/>
    <cellStyle name="Normal 6 7" xfId="1870" xr:uid="{00000000-0005-0000-0000-00004E070000}"/>
    <cellStyle name="Normal 6 7 10" xfId="1871" xr:uid="{00000000-0005-0000-0000-00004F070000}"/>
    <cellStyle name="Normal 6 7 2" xfId="1872" xr:uid="{00000000-0005-0000-0000-000050070000}"/>
    <cellStyle name="Normal 6 7 3" xfId="1873" xr:uid="{00000000-0005-0000-0000-000051070000}"/>
    <cellStyle name="Normal 6 7 4" xfId="1874" xr:uid="{00000000-0005-0000-0000-000052070000}"/>
    <cellStyle name="Normal 6 7 5" xfId="1875" xr:uid="{00000000-0005-0000-0000-000053070000}"/>
    <cellStyle name="Normal 6 7 6" xfId="1876" xr:uid="{00000000-0005-0000-0000-000054070000}"/>
    <cellStyle name="Normal 6 7 7" xfId="1877" xr:uid="{00000000-0005-0000-0000-000055070000}"/>
    <cellStyle name="Normal 6 7 8" xfId="1878" xr:uid="{00000000-0005-0000-0000-000056070000}"/>
    <cellStyle name="Normal 6 7 9" xfId="1879" xr:uid="{00000000-0005-0000-0000-000057070000}"/>
    <cellStyle name="Normal 6 8" xfId="1880" xr:uid="{00000000-0005-0000-0000-000058070000}"/>
    <cellStyle name="Normal 6 8 2" xfId="1881" xr:uid="{00000000-0005-0000-0000-000059070000}"/>
    <cellStyle name="Normal 6 8 3" xfId="1882" xr:uid="{00000000-0005-0000-0000-00005A070000}"/>
    <cellStyle name="Normal 6 8 4" xfId="1883" xr:uid="{00000000-0005-0000-0000-00005B070000}"/>
    <cellStyle name="Normal 6 9" xfId="1884" xr:uid="{00000000-0005-0000-0000-00005C070000}"/>
    <cellStyle name="Normal 6 9 2" xfId="1885" xr:uid="{00000000-0005-0000-0000-00005D070000}"/>
    <cellStyle name="Normal 6_destino" xfId="1886" xr:uid="{00000000-0005-0000-0000-00005E070000}"/>
    <cellStyle name="Normal 7" xfId="1887" xr:uid="{00000000-0005-0000-0000-00005F070000}"/>
    <cellStyle name="Normal 7 2" xfId="1888" xr:uid="{00000000-0005-0000-0000-000060070000}"/>
    <cellStyle name="Normal 7 2 2" xfId="1889" xr:uid="{00000000-0005-0000-0000-000061070000}"/>
    <cellStyle name="Normal 7 2 2 2" xfId="1890" xr:uid="{00000000-0005-0000-0000-000062070000}"/>
    <cellStyle name="Normal 7 2 2 2 2" xfId="1891" xr:uid="{00000000-0005-0000-0000-000063070000}"/>
    <cellStyle name="Normal 7 2 3" xfId="1892" xr:uid="{00000000-0005-0000-0000-000064070000}"/>
    <cellStyle name="Normal 7 2 3 2" xfId="1893" xr:uid="{00000000-0005-0000-0000-000065070000}"/>
    <cellStyle name="Normal 7 2 4" xfId="1894" xr:uid="{00000000-0005-0000-0000-000066070000}"/>
    <cellStyle name="Normal 7 2 5" xfId="1895" xr:uid="{00000000-0005-0000-0000-000067070000}"/>
    <cellStyle name="Normal 7 2_destino" xfId="1896" xr:uid="{00000000-0005-0000-0000-000068070000}"/>
    <cellStyle name="Normal 7 3" xfId="1897" xr:uid="{00000000-0005-0000-0000-000069070000}"/>
    <cellStyle name="Normal 7 3 2" xfId="1898" xr:uid="{00000000-0005-0000-0000-00006A070000}"/>
    <cellStyle name="Normal 7 4" xfId="1899" xr:uid="{00000000-0005-0000-0000-00006B070000}"/>
    <cellStyle name="Normal 7 5" xfId="1900" xr:uid="{00000000-0005-0000-0000-00006C070000}"/>
    <cellStyle name="Normal 8" xfId="1901" xr:uid="{00000000-0005-0000-0000-00006D070000}"/>
    <cellStyle name="Normal 8 2" xfId="1902" xr:uid="{00000000-0005-0000-0000-00006E070000}"/>
    <cellStyle name="Normal 8 2 2" xfId="1903" xr:uid="{00000000-0005-0000-0000-00006F070000}"/>
    <cellStyle name="Normal 8 2 3" xfId="1904" xr:uid="{00000000-0005-0000-0000-000070070000}"/>
    <cellStyle name="Normal 8 3" xfId="1905" xr:uid="{00000000-0005-0000-0000-000071070000}"/>
    <cellStyle name="Normal 8 3 2" xfId="1906" xr:uid="{00000000-0005-0000-0000-000072070000}"/>
    <cellStyle name="Normal 8 3 3" xfId="1907" xr:uid="{00000000-0005-0000-0000-000073070000}"/>
    <cellStyle name="Normal 8 3 4" xfId="1908" xr:uid="{00000000-0005-0000-0000-000074070000}"/>
    <cellStyle name="Normal 8 4" xfId="1909" xr:uid="{00000000-0005-0000-0000-000075070000}"/>
    <cellStyle name="Normal 8 5" xfId="1910" xr:uid="{00000000-0005-0000-0000-000076070000}"/>
    <cellStyle name="Normal 8 6" xfId="1911" xr:uid="{00000000-0005-0000-0000-000077070000}"/>
    <cellStyle name="Normal 8 7" xfId="1912" xr:uid="{00000000-0005-0000-0000-000078070000}"/>
    <cellStyle name="Normal 8_destino" xfId="1913" xr:uid="{00000000-0005-0000-0000-000079070000}"/>
    <cellStyle name="Normal 9" xfId="1914" xr:uid="{00000000-0005-0000-0000-00007A070000}"/>
    <cellStyle name="Normal 9 2" xfId="1915" xr:uid="{00000000-0005-0000-0000-00007B070000}"/>
    <cellStyle name="Normal 9 2 2" xfId="1916" xr:uid="{00000000-0005-0000-0000-00007C070000}"/>
    <cellStyle name="Normal 9 3" xfId="1917" xr:uid="{00000000-0005-0000-0000-00007D070000}"/>
    <cellStyle name="Normal 9 3 2" xfId="1918" xr:uid="{00000000-0005-0000-0000-00007E070000}"/>
    <cellStyle name="Normal 9 4" xfId="1919" xr:uid="{00000000-0005-0000-0000-00007F070000}"/>
    <cellStyle name="Normal 9 5" xfId="1920" xr:uid="{00000000-0005-0000-0000-000080070000}"/>
    <cellStyle name="Normal_00_Glosa" xfId="2070" xr:uid="{00000000-0005-0000-0000-000081070000}"/>
    <cellStyle name="Normal_consulta212 2" xfId="1" xr:uid="{00000000-0005-0000-0000-000082070000}"/>
    <cellStyle name="Normal_consulta212 5" xfId="4" xr:uid="{00000000-0005-0000-0000-000083070000}"/>
    <cellStyle name="Normal_DESEST97" xfId="3" xr:uid="{00000000-0005-0000-0000-000084070000}"/>
    <cellStyle name="Normal_MIP_73x73_0713" xfId="2069" xr:uid="{00000000-0005-0000-0000-000085070000}"/>
    <cellStyle name="normální_Allianz Pojistovna" xfId="1921" xr:uid="{00000000-0005-0000-0000-000086070000}"/>
    <cellStyle name="Notas 2" xfId="1922" xr:uid="{00000000-0005-0000-0000-000087070000}"/>
    <cellStyle name="Notas 2 2" xfId="1923" xr:uid="{00000000-0005-0000-0000-000088070000}"/>
    <cellStyle name="Notas 2 2 2" xfId="1924" xr:uid="{00000000-0005-0000-0000-000089070000}"/>
    <cellStyle name="Notas 2 3" xfId="1925" xr:uid="{00000000-0005-0000-0000-00008A070000}"/>
    <cellStyle name="Notas 2 3 2" xfId="1926" xr:uid="{00000000-0005-0000-0000-00008B070000}"/>
    <cellStyle name="Notas 2 4" xfId="1927" xr:uid="{00000000-0005-0000-0000-00008C070000}"/>
    <cellStyle name="Notas 2 5" xfId="1928" xr:uid="{00000000-0005-0000-0000-00008D070000}"/>
    <cellStyle name="Notas 3" xfId="1929" xr:uid="{00000000-0005-0000-0000-00008E070000}"/>
    <cellStyle name="Notas 3 2" xfId="1930" xr:uid="{00000000-0005-0000-0000-00008F070000}"/>
    <cellStyle name="Notas 3 3" xfId="1931" xr:uid="{00000000-0005-0000-0000-000090070000}"/>
    <cellStyle name="Notas 4" xfId="1932" xr:uid="{00000000-0005-0000-0000-000091070000}"/>
    <cellStyle name="Notas 4 2" xfId="1933" xr:uid="{00000000-0005-0000-0000-000092070000}"/>
    <cellStyle name="Notas 5" xfId="1934" xr:uid="{00000000-0005-0000-0000-000093070000}"/>
    <cellStyle name="Notas 5 2" xfId="1935" xr:uid="{00000000-0005-0000-0000-000094070000}"/>
    <cellStyle name="Note" xfId="1936" xr:uid="{00000000-0005-0000-0000-000095070000}"/>
    <cellStyle name="Output" xfId="1937" xr:uid="{00000000-0005-0000-0000-000096070000}"/>
    <cellStyle name="pablo" xfId="1938" xr:uid="{00000000-0005-0000-0000-000097070000}"/>
    <cellStyle name="Percent" xfId="2074" builtinId="5"/>
    <cellStyle name="Porcentaje 2" xfId="1939" xr:uid="{00000000-0005-0000-0000-000098070000}"/>
    <cellStyle name="Porcentaje 2 2" xfId="1940" xr:uid="{00000000-0005-0000-0000-000099070000}"/>
    <cellStyle name="Porcentaje 2 2 2" xfId="1941" xr:uid="{00000000-0005-0000-0000-00009A070000}"/>
    <cellStyle name="Porcentaje 2 2 3" xfId="1942" xr:uid="{00000000-0005-0000-0000-00009B070000}"/>
    <cellStyle name="Porcentaje 2 3" xfId="1943" xr:uid="{00000000-0005-0000-0000-00009C070000}"/>
    <cellStyle name="Porcentaje 2 4" xfId="1944" xr:uid="{00000000-0005-0000-0000-00009D070000}"/>
    <cellStyle name="Porcentaje 3" xfId="1945" xr:uid="{00000000-0005-0000-0000-00009E070000}"/>
    <cellStyle name="Porcentaje 3 2" xfId="1946" xr:uid="{00000000-0005-0000-0000-00009F070000}"/>
    <cellStyle name="Porcentaje 3 3" xfId="1947" xr:uid="{00000000-0005-0000-0000-0000A0070000}"/>
    <cellStyle name="Porcentaje 3 4" xfId="1948" xr:uid="{00000000-0005-0000-0000-0000A1070000}"/>
    <cellStyle name="Porcentaje 3 5" xfId="1949" xr:uid="{00000000-0005-0000-0000-0000A2070000}"/>
    <cellStyle name="Porcentaje 3 6" xfId="1950" xr:uid="{00000000-0005-0000-0000-0000A3070000}"/>
    <cellStyle name="Porcentaje 4" xfId="1951" xr:uid="{00000000-0005-0000-0000-0000A4070000}"/>
    <cellStyle name="Porcentaje 4 2" xfId="1952" xr:uid="{00000000-0005-0000-0000-0000A5070000}"/>
    <cellStyle name="Porcentaje 5" xfId="1953" xr:uid="{00000000-0005-0000-0000-0000A6070000}"/>
    <cellStyle name="Porcentaje 5 2" xfId="1954" xr:uid="{00000000-0005-0000-0000-0000A7070000}"/>
    <cellStyle name="Porcentaje 5 3" xfId="1955" xr:uid="{00000000-0005-0000-0000-0000A8070000}"/>
    <cellStyle name="Porcentaje 6" xfId="1956" xr:uid="{00000000-0005-0000-0000-0000A9070000}"/>
    <cellStyle name="Porcentaje 6 2" xfId="1957" xr:uid="{00000000-0005-0000-0000-0000AA070000}"/>
    <cellStyle name="Porcentaje 7" xfId="1958" xr:uid="{00000000-0005-0000-0000-0000AB070000}"/>
    <cellStyle name="Porcentual" xfId="1959" xr:uid="{00000000-0005-0000-0000-0000AC070000}"/>
    <cellStyle name="Porcentual 2" xfId="1960" xr:uid="{00000000-0005-0000-0000-0000AD070000}"/>
    <cellStyle name="Porcentual 2 2" xfId="1961" xr:uid="{00000000-0005-0000-0000-0000AE070000}"/>
    <cellStyle name="Porcentual 2 2 2" xfId="1962" xr:uid="{00000000-0005-0000-0000-0000AF070000}"/>
    <cellStyle name="Porcentual 2 2 2 2" xfId="1963" xr:uid="{00000000-0005-0000-0000-0000B0070000}"/>
    <cellStyle name="Porcentual 2 2 2 3" xfId="1964" xr:uid="{00000000-0005-0000-0000-0000B1070000}"/>
    <cellStyle name="Porcentual 2 2 3" xfId="1965" xr:uid="{00000000-0005-0000-0000-0000B2070000}"/>
    <cellStyle name="Porcentual 2 2 3 2" xfId="1966" xr:uid="{00000000-0005-0000-0000-0000B3070000}"/>
    <cellStyle name="Porcentual 2 2 3 3" xfId="1967" xr:uid="{00000000-0005-0000-0000-0000B4070000}"/>
    <cellStyle name="Porcentual 2 2 4" xfId="1968" xr:uid="{00000000-0005-0000-0000-0000B5070000}"/>
    <cellStyle name="Porcentual 2 2 5" xfId="1969" xr:uid="{00000000-0005-0000-0000-0000B6070000}"/>
    <cellStyle name="Porcentual 2 2 6" xfId="1970" xr:uid="{00000000-0005-0000-0000-0000B7070000}"/>
    <cellStyle name="Porcentual 2 3" xfId="1971" xr:uid="{00000000-0005-0000-0000-0000B8070000}"/>
    <cellStyle name="Porcentual 2 3 2" xfId="1972" xr:uid="{00000000-0005-0000-0000-0000B9070000}"/>
    <cellStyle name="Porcentual 2 3 3" xfId="1973" xr:uid="{00000000-0005-0000-0000-0000BA070000}"/>
    <cellStyle name="Porcentual 2 4" xfId="1974" xr:uid="{00000000-0005-0000-0000-0000BB070000}"/>
    <cellStyle name="Porcentual 2 4 2" xfId="1975" xr:uid="{00000000-0005-0000-0000-0000BC070000}"/>
    <cellStyle name="Porcentual 2 4 3" xfId="1976" xr:uid="{00000000-0005-0000-0000-0000BD070000}"/>
    <cellStyle name="Porcentual 2 5" xfId="1977" xr:uid="{00000000-0005-0000-0000-0000BE070000}"/>
    <cellStyle name="Porcentual 2 5 2" xfId="1978" xr:uid="{00000000-0005-0000-0000-0000BF070000}"/>
    <cellStyle name="Porcentual 2 5 3" xfId="1979" xr:uid="{00000000-0005-0000-0000-0000C0070000}"/>
    <cellStyle name="Porcentual 2 6" xfId="1980" xr:uid="{00000000-0005-0000-0000-0000C1070000}"/>
    <cellStyle name="Porcentual 2 6 2" xfId="1981" xr:uid="{00000000-0005-0000-0000-0000C2070000}"/>
    <cellStyle name="Porcentual 2 6 3" xfId="1982" xr:uid="{00000000-0005-0000-0000-0000C3070000}"/>
    <cellStyle name="Porcentual 2 7" xfId="1983" xr:uid="{00000000-0005-0000-0000-0000C4070000}"/>
    <cellStyle name="Porcentual 3" xfId="1984" xr:uid="{00000000-0005-0000-0000-0000C5070000}"/>
    <cellStyle name="Porcentual 3 2" xfId="1985" xr:uid="{00000000-0005-0000-0000-0000C6070000}"/>
    <cellStyle name="Porcentual 4" xfId="1986" xr:uid="{00000000-0005-0000-0000-0000C7070000}"/>
    <cellStyle name="Porcentual 4 2" xfId="1987" xr:uid="{00000000-0005-0000-0000-0000C8070000}"/>
    <cellStyle name="Porcentual 4 2 2" xfId="1988" xr:uid="{00000000-0005-0000-0000-0000C9070000}"/>
    <cellStyle name="Porcentual 4 3" xfId="1989" xr:uid="{00000000-0005-0000-0000-0000CA070000}"/>
    <cellStyle name="Porcentual 4 3 2" xfId="1990" xr:uid="{00000000-0005-0000-0000-0000CB070000}"/>
    <cellStyle name="Porcentual 4 4" xfId="1991" xr:uid="{00000000-0005-0000-0000-0000CC070000}"/>
    <cellStyle name="Porcentual 5" xfId="1992" xr:uid="{00000000-0005-0000-0000-0000CD070000}"/>
    <cellStyle name="Salida 2" xfId="1993" xr:uid="{00000000-0005-0000-0000-0000CE070000}"/>
    <cellStyle name="Salida 2 2" xfId="1994" xr:uid="{00000000-0005-0000-0000-0000CF070000}"/>
    <cellStyle name="Salida 2 3" xfId="1995" xr:uid="{00000000-0005-0000-0000-0000D0070000}"/>
    <cellStyle name="Salida 2 4" xfId="1996" xr:uid="{00000000-0005-0000-0000-0000D1070000}"/>
    <cellStyle name="Salida 2 5" xfId="1997" xr:uid="{00000000-0005-0000-0000-0000D2070000}"/>
    <cellStyle name="Salida 3" xfId="1998" xr:uid="{00000000-0005-0000-0000-0000D3070000}"/>
    <cellStyle name="Salida 4" xfId="1999" xr:uid="{00000000-0005-0000-0000-0000D4070000}"/>
    <cellStyle name="Salida 5" xfId="2000" xr:uid="{00000000-0005-0000-0000-0000D5070000}"/>
    <cellStyle name="SAPBEXstdItem" xfId="2001" xr:uid="{00000000-0005-0000-0000-0000D6070000}"/>
    <cellStyle name="SAPBEXtitle" xfId="2002" xr:uid="{00000000-0005-0000-0000-0000D7070000}"/>
    <cellStyle name="standard" xfId="2003" xr:uid="{00000000-0005-0000-0000-0000D8070000}"/>
    <cellStyle name="Texto de advertencia 2" xfId="2004" xr:uid="{00000000-0005-0000-0000-0000D9070000}"/>
    <cellStyle name="Texto de advertencia 2 2" xfId="2005" xr:uid="{00000000-0005-0000-0000-0000DA070000}"/>
    <cellStyle name="Texto de advertencia 2 3" xfId="2006" xr:uid="{00000000-0005-0000-0000-0000DB070000}"/>
    <cellStyle name="Texto de advertencia 2 4" xfId="2007" xr:uid="{00000000-0005-0000-0000-0000DC070000}"/>
    <cellStyle name="Texto de advertencia 2 5" xfId="2008" xr:uid="{00000000-0005-0000-0000-0000DD070000}"/>
    <cellStyle name="Texto de advertencia 3" xfId="2009" xr:uid="{00000000-0005-0000-0000-0000DE070000}"/>
    <cellStyle name="Texto de advertencia 4" xfId="2010" xr:uid="{00000000-0005-0000-0000-0000DF070000}"/>
    <cellStyle name="Texto de advertencia 5" xfId="2011" xr:uid="{00000000-0005-0000-0000-0000E0070000}"/>
    <cellStyle name="Texto explicativo 2" xfId="2012" xr:uid="{00000000-0005-0000-0000-0000E1070000}"/>
    <cellStyle name="Texto explicativo 2 2" xfId="2013" xr:uid="{00000000-0005-0000-0000-0000E2070000}"/>
    <cellStyle name="Texto explicativo 2 3" xfId="2014" xr:uid="{00000000-0005-0000-0000-0000E3070000}"/>
    <cellStyle name="Texto explicativo 2 4" xfId="2015" xr:uid="{00000000-0005-0000-0000-0000E4070000}"/>
    <cellStyle name="Texto explicativo 2 5" xfId="2016" xr:uid="{00000000-0005-0000-0000-0000E5070000}"/>
    <cellStyle name="Texto explicativo 3" xfId="2017" xr:uid="{00000000-0005-0000-0000-0000E6070000}"/>
    <cellStyle name="Texto explicativo 4" xfId="2018" xr:uid="{00000000-0005-0000-0000-0000E7070000}"/>
    <cellStyle name="Texto explicativo 5" xfId="2019" xr:uid="{00000000-0005-0000-0000-0000E8070000}"/>
    <cellStyle name="Title" xfId="2020" xr:uid="{00000000-0005-0000-0000-0000E9070000}"/>
    <cellStyle name="Título 1 2" xfId="2021" xr:uid="{00000000-0005-0000-0000-0000EA070000}"/>
    <cellStyle name="Título 1 2 2" xfId="2022" xr:uid="{00000000-0005-0000-0000-0000EB070000}"/>
    <cellStyle name="Título 1 2 3" xfId="2023" xr:uid="{00000000-0005-0000-0000-0000EC070000}"/>
    <cellStyle name="Título 1 2 4" xfId="2024" xr:uid="{00000000-0005-0000-0000-0000ED070000}"/>
    <cellStyle name="Título 1 2 5" xfId="2025" xr:uid="{00000000-0005-0000-0000-0000EE070000}"/>
    <cellStyle name="Título 1 3" xfId="2026" xr:uid="{00000000-0005-0000-0000-0000EF070000}"/>
    <cellStyle name="Título 1 3 2" xfId="2027" xr:uid="{00000000-0005-0000-0000-0000F0070000}"/>
    <cellStyle name="Título 1 4" xfId="2028" xr:uid="{00000000-0005-0000-0000-0000F1070000}"/>
    <cellStyle name="Título 1 4 2" xfId="2029" xr:uid="{00000000-0005-0000-0000-0000F2070000}"/>
    <cellStyle name="Título 1 5" xfId="2030" xr:uid="{00000000-0005-0000-0000-0000F3070000}"/>
    <cellStyle name="Título 1 5 2" xfId="2031" xr:uid="{00000000-0005-0000-0000-0000F4070000}"/>
    <cellStyle name="Título 1 6" xfId="2032" xr:uid="{00000000-0005-0000-0000-0000F5070000}"/>
    <cellStyle name="Título 2 2" xfId="2033" xr:uid="{00000000-0005-0000-0000-0000F6070000}"/>
    <cellStyle name="Título 2 2 2" xfId="2034" xr:uid="{00000000-0005-0000-0000-0000F7070000}"/>
    <cellStyle name="Título 2 2 3" xfId="2035" xr:uid="{00000000-0005-0000-0000-0000F8070000}"/>
    <cellStyle name="Título 2 2 4" xfId="2036" xr:uid="{00000000-0005-0000-0000-0000F9070000}"/>
    <cellStyle name="Título 2 2 5" xfId="2037" xr:uid="{00000000-0005-0000-0000-0000FA070000}"/>
    <cellStyle name="Título 2 3" xfId="2038" xr:uid="{00000000-0005-0000-0000-0000FB070000}"/>
    <cellStyle name="Título 2 4" xfId="2039" xr:uid="{00000000-0005-0000-0000-0000FC070000}"/>
    <cellStyle name="Título 2 5" xfId="2040" xr:uid="{00000000-0005-0000-0000-0000FD070000}"/>
    <cellStyle name="Título 3 2" xfId="2041" xr:uid="{00000000-0005-0000-0000-0000FE070000}"/>
    <cellStyle name="Título 3 2 2" xfId="2042" xr:uid="{00000000-0005-0000-0000-0000FF070000}"/>
    <cellStyle name="Título 3 2 3" xfId="2043" xr:uid="{00000000-0005-0000-0000-000000080000}"/>
    <cellStyle name="Título 3 2 4" xfId="2044" xr:uid="{00000000-0005-0000-0000-000001080000}"/>
    <cellStyle name="Título 3 2 5" xfId="2045" xr:uid="{00000000-0005-0000-0000-000002080000}"/>
    <cellStyle name="Título 3 3" xfId="2046" xr:uid="{00000000-0005-0000-0000-000003080000}"/>
    <cellStyle name="Título 3 4" xfId="2047" xr:uid="{00000000-0005-0000-0000-000004080000}"/>
    <cellStyle name="Título 3 5" xfId="2048" xr:uid="{00000000-0005-0000-0000-000005080000}"/>
    <cellStyle name="Título 4" xfId="2049" xr:uid="{00000000-0005-0000-0000-000006080000}"/>
    <cellStyle name="Título 4 2" xfId="2050" xr:uid="{00000000-0005-0000-0000-000007080000}"/>
    <cellStyle name="Título 4 3" xfId="2051" xr:uid="{00000000-0005-0000-0000-000008080000}"/>
    <cellStyle name="Título 4 4" xfId="2052" xr:uid="{00000000-0005-0000-0000-000009080000}"/>
    <cellStyle name="Título 4 5" xfId="2053" xr:uid="{00000000-0005-0000-0000-00000A080000}"/>
    <cellStyle name="Título 5" xfId="2054" xr:uid="{00000000-0005-0000-0000-00000B080000}"/>
    <cellStyle name="Título 6" xfId="2055" xr:uid="{00000000-0005-0000-0000-00000C080000}"/>
    <cellStyle name="Título 7" xfId="2056" xr:uid="{00000000-0005-0000-0000-00000D080000}"/>
    <cellStyle name="Total 2" xfId="2057" xr:uid="{00000000-0005-0000-0000-00000E080000}"/>
    <cellStyle name="Total 2 2" xfId="2058" xr:uid="{00000000-0005-0000-0000-00000F080000}"/>
    <cellStyle name="Total 2 3" xfId="2059" xr:uid="{00000000-0005-0000-0000-000010080000}"/>
    <cellStyle name="Total 2 4" xfId="2060" xr:uid="{00000000-0005-0000-0000-000011080000}"/>
    <cellStyle name="Total 2 5" xfId="2061" xr:uid="{00000000-0005-0000-0000-000012080000}"/>
    <cellStyle name="Total 3" xfId="2062" xr:uid="{00000000-0005-0000-0000-000013080000}"/>
    <cellStyle name="Total 4" xfId="2063" xr:uid="{00000000-0005-0000-0000-000014080000}"/>
    <cellStyle name="Total 5" xfId="2064" xr:uid="{00000000-0005-0000-0000-000015080000}"/>
    <cellStyle name="Undefiniert" xfId="2065" xr:uid="{00000000-0005-0000-0000-000016080000}"/>
    <cellStyle name="Währung [0]_Tax Losses 00-01 February 1" xfId="2066" xr:uid="{00000000-0005-0000-0000-000017080000}"/>
    <cellStyle name="Währung_Tax Losses 00-01 February 1" xfId="2067" xr:uid="{00000000-0005-0000-0000-000018080000}"/>
    <cellStyle name="Warning Text" xfId="2068" xr:uid="{00000000-0005-0000-0000-000019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9"/>
  <sheetViews>
    <sheetView showGridLines="0" zoomScale="80" zoomScaleNormal="80" workbookViewId="0"/>
  </sheetViews>
  <sheetFormatPr defaultColWidth="11.42578125" defaultRowHeight="15"/>
  <cols>
    <col min="1" max="1" width="9.28515625" customWidth="1"/>
    <col min="2" max="2" width="4.7109375" customWidth="1"/>
    <col min="3" max="3" width="68.28515625" customWidth="1"/>
  </cols>
  <sheetData>
    <row r="3" spans="2:6" ht="15.75">
      <c r="B3" s="20" t="s">
        <v>0</v>
      </c>
    </row>
    <row r="4" spans="2:6" ht="15.75">
      <c r="B4" s="20" t="s">
        <v>1</v>
      </c>
      <c r="C4" s="27"/>
      <c r="D4" s="28"/>
      <c r="E4" s="28"/>
      <c r="F4" s="28"/>
    </row>
    <row r="5" spans="2:6" ht="15.75">
      <c r="B5" s="29"/>
      <c r="C5" s="29"/>
      <c r="D5" s="28"/>
      <c r="E5" s="28"/>
      <c r="F5" s="28"/>
    </row>
    <row r="6" spans="2:6" ht="15.75">
      <c r="B6" s="27"/>
      <c r="C6" s="27"/>
      <c r="D6" s="28"/>
      <c r="E6" s="28"/>
      <c r="F6" s="28"/>
    </row>
    <row r="7" spans="2:6" ht="15.75">
      <c r="B7" s="20" t="s">
        <v>2</v>
      </c>
      <c r="C7" s="35" t="s">
        <v>3</v>
      </c>
      <c r="D7" s="28"/>
      <c r="E7" s="28"/>
      <c r="F7" s="28"/>
    </row>
    <row r="8" spans="2:6" ht="16.5" thickBot="1">
      <c r="B8" s="30"/>
      <c r="C8" s="31"/>
      <c r="D8" s="28"/>
      <c r="E8" s="28"/>
      <c r="F8" s="28"/>
    </row>
    <row r="9" spans="2:6" ht="15.75">
      <c r="B9" s="32"/>
      <c r="C9" s="32"/>
      <c r="D9" s="28"/>
      <c r="E9" s="28"/>
      <c r="F9" s="28"/>
    </row>
    <row r="10" spans="2:6" ht="15.75">
      <c r="B10" s="32"/>
      <c r="C10" s="32"/>
      <c r="D10" s="28"/>
      <c r="E10" s="28"/>
      <c r="F10" s="28"/>
    </row>
    <row r="11" spans="2:6" ht="15.75">
      <c r="B11" s="32">
        <v>1</v>
      </c>
      <c r="C11" s="33" t="s">
        <v>4</v>
      </c>
      <c r="D11" s="28"/>
      <c r="E11" s="28"/>
      <c r="F11" s="28"/>
    </row>
    <row r="12" spans="2:6" ht="15.75">
      <c r="B12" s="32">
        <v>2</v>
      </c>
      <c r="C12" s="33" t="s">
        <v>5</v>
      </c>
      <c r="D12" s="28"/>
      <c r="E12" s="28"/>
      <c r="F12" s="28"/>
    </row>
    <row r="13" spans="2:6" ht="15.75">
      <c r="B13" s="32">
        <v>3</v>
      </c>
      <c r="C13" s="33" t="s">
        <v>6</v>
      </c>
      <c r="D13" s="28"/>
      <c r="E13" s="28"/>
      <c r="F13" s="28"/>
    </row>
    <row r="14" spans="2:6" ht="15.75">
      <c r="B14" s="32"/>
      <c r="C14" s="34"/>
      <c r="D14" s="28"/>
      <c r="E14" s="28"/>
      <c r="F14" s="28"/>
    </row>
    <row r="15" spans="2:6" ht="15.75">
      <c r="B15" s="32"/>
      <c r="C15" s="32"/>
      <c r="D15" s="28"/>
      <c r="E15" s="28"/>
      <c r="F15" s="28"/>
    </row>
    <row r="16" spans="2:6" ht="15.75">
      <c r="B16" s="26"/>
      <c r="C16" s="26"/>
    </row>
    <row r="17" spans="2:3" ht="15.75">
      <c r="B17" s="26"/>
      <c r="C17" s="26"/>
    </row>
    <row r="18" spans="2:3" ht="15.75">
      <c r="B18" s="26"/>
      <c r="C18" s="26"/>
    </row>
    <row r="19" spans="2:3" ht="15.75">
      <c r="B19" s="26"/>
      <c r="C19" s="26"/>
    </row>
  </sheetData>
  <hyperlinks>
    <hyperlink ref="K10" location="'1'!A1" display="Producto interno bruto. Enfoque de la producción" xr:uid="{00000000-0004-0000-0000-000000000000}"/>
    <hyperlink ref="K11" location="'8'!A1" display="Precuadrante de oferta nacional" xr:uid="{00000000-0004-0000-0000-000001000000}"/>
    <hyperlink ref="K12" location="'9'!A1" display="Cuadrante de utilización intermedia nacional" xr:uid="{00000000-0004-0000-0000-000002000000}"/>
    <hyperlink ref="K13" location="'10'!A1" display="Cuadrante de utilización final nacional" xr:uid="{00000000-0004-0000-0000-000003000000}"/>
    <hyperlink ref="K14" location="'11'!A1" display="Precuadrante de oferta importada" xr:uid="{00000000-0004-0000-0000-000004000000}"/>
    <hyperlink ref="K15" location="'12'!A1" display="Cuadrante de utilización intermedia importada" xr:uid="{00000000-0004-0000-0000-000005000000}"/>
    <hyperlink ref="K16" location="'13'!A1" display="Cuadrante de utilización final importada" xr:uid="{00000000-0004-0000-0000-000006000000}"/>
    <hyperlink ref="K17" location="'14'!A1" display="Precuadrante de oferta total" xr:uid="{00000000-0004-0000-0000-000007000000}"/>
    <hyperlink ref="K18" location="'15'!A1" display="Cuadrante de utilización intermedia total" xr:uid="{00000000-0004-0000-0000-000008000000}"/>
    <hyperlink ref="K19" location="'16'!A1" display="Cuadrante de utilización final total" xr:uid="{00000000-0004-0000-0000-000009000000}"/>
    <hyperlink ref="K21" location="'18'!A1" display="Cuadrante de utilización intermedia nacional" xr:uid="{00000000-0004-0000-0000-00000A000000}"/>
    <hyperlink ref="K22" location="'19'!A1" display="Cuadrante de utilización final nacional" xr:uid="{00000000-0004-0000-0000-00000B000000}"/>
    <hyperlink ref="K23" location="'20'!A1" display="Precuadrante de oferta importada" xr:uid="{00000000-0004-0000-0000-00000C000000}"/>
    <hyperlink ref="K24" location="'21'!A1" display="Cuadrante de utilización intermedia importada" xr:uid="{00000000-0004-0000-0000-00000D000000}"/>
    <hyperlink ref="K25" location="'22'!A1" display="Cuadrante de utilización final importada" xr:uid="{00000000-0004-0000-0000-00000E000000}"/>
    <hyperlink ref="K26" location="'23'!A1" display="Precuadrante de oferta total" xr:uid="{00000000-0004-0000-0000-00000F000000}"/>
    <hyperlink ref="K27" location="'24'!A1" display="Cuadrante de utilización intermedia total" xr:uid="{00000000-0004-0000-0000-000010000000}"/>
    <hyperlink ref="K28" location="'25'!A1" display="Cuadrante de utilización final total" xr:uid="{00000000-0004-0000-0000-000011000000}"/>
    <hyperlink ref="K20" location="'17'!A1" display="Precuadrante de oferta nacional" xr:uid="{00000000-0004-0000-0000-000012000000}"/>
    <hyperlink ref="C11" location="'1'!A1" display="Matriz de insumo producto doméstica a precio básico" xr:uid="{00000000-0004-0000-0000-000013000000}"/>
    <hyperlink ref="C12" location="'2'!A1" display="Matriz de coeficientes directos" xr:uid="{00000000-0004-0000-0000-000014000000}"/>
    <hyperlink ref="C13" location="'3'!A1" display="Matriz de coeficientes directos e indirectos (matriz inversa de Leontief)" xr:uid="{00000000-0004-0000-0000-000015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E120"/>
  <sheetViews>
    <sheetView showGridLines="0" zoomScale="80" zoomScaleNormal="80" workbookViewId="0">
      <selection activeCell="B10" sqref="B10:C21"/>
    </sheetView>
  </sheetViews>
  <sheetFormatPr defaultColWidth="10.28515625" defaultRowHeight="12.75"/>
  <cols>
    <col min="1" max="1" width="9.28515625" style="1" customWidth="1"/>
    <col min="2" max="2" width="4.42578125" style="1" customWidth="1"/>
    <col min="3" max="3" width="50.7109375" style="1" customWidth="1"/>
    <col min="4" max="4" width="29.42578125" style="1" bestFit="1" customWidth="1"/>
    <col min="5" max="16384" width="10.28515625" style="1"/>
  </cols>
  <sheetData>
    <row r="4" spans="1:5" ht="15.75">
      <c r="B4" s="21" t="s">
        <v>7</v>
      </c>
    </row>
    <row r="6" spans="1:5">
      <c r="B6" s="22"/>
      <c r="C6" s="22"/>
    </row>
    <row r="7" spans="1:5">
      <c r="C7" s="5"/>
    </row>
    <row r="8" spans="1:5">
      <c r="B8" s="7" t="s">
        <v>8</v>
      </c>
      <c r="C8" s="23"/>
    </row>
    <row r="9" spans="1:5">
      <c r="B9" s="12"/>
      <c r="C9" s="5"/>
    </row>
    <row r="10" spans="1:5" s="9" customFormat="1">
      <c r="A10" s="5"/>
      <c r="B10" s="24">
        <v>1</v>
      </c>
      <c r="C10" s="25" t="s">
        <v>9</v>
      </c>
      <c r="D10" s="1"/>
    </row>
    <row r="11" spans="1:5" s="9" customFormat="1">
      <c r="A11" s="5"/>
      <c r="B11" s="24">
        <v>2</v>
      </c>
      <c r="C11" s="25" t="s">
        <v>10</v>
      </c>
      <c r="D11" s="1"/>
    </row>
    <row r="12" spans="1:5" s="5" customFormat="1">
      <c r="B12" s="24">
        <v>3</v>
      </c>
      <c r="C12" s="25" t="s">
        <v>11</v>
      </c>
      <c r="D12" s="1"/>
      <c r="E12" s="9"/>
    </row>
    <row r="13" spans="1:5" s="5" customFormat="1">
      <c r="B13" s="24">
        <v>4</v>
      </c>
      <c r="C13" s="25" t="s">
        <v>12</v>
      </c>
      <c r="D13" s="1"/>
      <c r="E13" s="9"/>
    </row>
    <row r="14" spans="1:5" s="5" customFormat="1">
      <c r="A14" s="1"/>
      <c r="B14" s="24">
        <v>5</v>
      </c>
      <c r="C14" s="25" t="s">
        <v>13</v>
      </c>
      <c r="D14" s="1"/>
      <c r="E14" s="9"/>
    </row>
    <row r="15" spans="1:5" s="5" customFormat="1">
      <c r="A15" s="1"/>
      <c r="B15" s="24">
        <v>6</v>
      </c>
      <c r="C15" s="25" t="s">
        <v>14</v>
      </c>
      <c r="D15" s="1"/>
      <c r="E15" s="9"/>
    </row>
    <row r="16" spans="1:5" s="5" customFormat="1">
      <c r="A16" s="1"/>
      <c r="B16" s="24">
        <v>7</v>
      </c>
      <c r="C16" s="25" t="s">
        <v>15</v>
      </c>
      <c r="D16" s="1"/>
      <c r="E16" s="9"/>
    </row>
    <row r="17" spans="1:5" s="5" customFormat="1">
      <c r="A17" s="1"/>
      <c r="B17" s="24">
        <v>8</v>
      </c>
      <c r="C17" s="25" t="s">
        <v>16</v>
      </c>
      <c r="D17" s="1"/>
      <c r="E17" s="9"/>
    </row>
    <row r="18" spans="1:5" s="5" customFormat="1">
      <c r="A18" s="1"/>
      <c r="B18" s="24">
        <v>9</v>
      </c>
      <c r="C18" s="25" t="s">
        <v>17</v>
      </c>
      <c r="D18" s="1"/>
      <c r="E18" s="9"/>
    </row>
    <row r="19" spans="1:5" s="5" customFormat="1">
      <c r="A19" s="1"/>
      <c r="B19" s="24">
        <v>10</v>
      </c>
      <c r="C19" s="24" t="s">
        <v>18</v>
      </c>
      <c r="D19" s="1"/>
      <c r="E19" s="9"/>
    </row>
    <row r="20" spans="1:5" s="5" customFormat="1">
      <c r="A20" s="1"/>
      <c r="B20" s="24">
        <v>11</v>
      </c>
      <c r="C20" s="25" t="s">
        <v>19</v>
      </c>
      <c r="D20" s="1"/>
      <c r="E20" s="9"/>
    </row>
    <row r="21" spans="1:5" s="5" customFormat="1">
      <c r="A21" s="1"/>
      <c r="B21" s="24">
        <v>12</v>
      </c>
      <c r="C21" s="25" t="s">
        <v>20</v>
      </c>
      <c r="D21" s="1"/>
      <c r="E21" s="9"/>
    </row>
    <row r="22" spans="1:5" s="5" customFormat="1">
      <c r="A22" s="1"/>
      <c r="B22" s="24"/>
      <c r="C22" s="24"/>
      <c r="D22" s="1"/>
      <c r="E22" s="9"/>
    </row>
    <row r="23" spans="1:5" s="5" customFormat="1">
      <c r="A23" s="1"/>
      <c r="B23" s="22"/>
      <c r="C23" s="22"/>
      <c r="D23" s="1"/>
      <c r="E23" s="9"/>
    </row>
    <row r="24" spans="1:5" s="5" customFormat="1">
      <c r="A24" s="1"/>
      <c r="B24" s="1"/>
      <c r="C24" s="1"/>
      <c r="D24" s="1"/>
      <c r="E24" s="9"/>
    </row>
    <row r="25" spans="1:5" s="5" customFormat="1">
      <c r="A25" s="1"/>
      <c r="B25" s="1"/>
      <c r="C25" s="1"/>
      <c r="D25" s="1"/>
      <c r="E25" s="9"/>
    </row>
    <row r="26" spans="1:5" s="5" customFormat="1">
      <c r="A26" s="1"/>
      <c r="B26" s="1"/>
      <c r="C26" s="1"/>
      <c r="D26" s="1"/>
      <c r="E26" s="9"/>
    </row>
    <row r="27" spans="1:5" s="5" customFormat="1">
      <c r="A27" s="1"/>
      <c r="B27" s="1"/>
      <c r="C27" s="1"/>
      <c r="D27" s="1"/>
      <c r="E27" s="9"/>
    </row>
    <row r="28" spans="1:5" s="5" customFormat="1">
      <c r="A28" s="1"/>
      <c r="B28" s="1"/>
      <c r="C28" s="1"/>
      <c r="D28" s="1"/>
      <c r="E28" s="9"/>
    </row>
    <row r="29" spans="1:5" s="5" customFormat="1">
      <c r="A29" s="1"/>
      <c r="B29" s="1"/>
      <c r="C29" s="1"/>
      <c r="D29" s="1"/>
      <c r="E29" s="9"/>
    </row>
    <row r="30" spans="1:5" s="5" customFormat="1">
      <c r="A30" s="1"/>
      <c r="B30" s="1"/>
      <c r="C30" s="1"/>
      <c r="D30" s="1"/>
      <c r="E30" s="9"/>
    </row>
    <row r="31" spans="1:5" s="5" customFormat="1">
      <c r="A31" s="1"/>
      <c r="B31" s="1"/>
      <c r="C31" s="1"/>
      <c r="D31" s="1"/>
      <c r="E31" s="9"/>
    </row>
    <row r="32" spans="1:5" s="5" customFormat="1">
      <c r="A32" s="1"/>
      <c r="B32" s="1"/>
      <c r="C32" s="1"/>
      <c r="D32" s="1"/>
      <c r="E32" s="9"/>
    </row>
    <row r="33" spans="1:5" s="5" customFormat="1">
      <c r="A33" s="1"/>
      <c r="B33" s="1"/>
      <c r="C33" s="1"/>
      <c r="D33" s="1"/>
      <c r="E33" s="9"/>
    </row>
    <row r="34" spans="1:5" s="5" customFormat="1">
      <c r="A34" s="1"/>
      <c r="B34" s="1"/>
      <c r="C34" s="1"/>
      <c r="D34" s="1"/>
      <c r="E34" s="9"/>
    </row>
    <row r="35" spans="1:5" s="5" customFormat="1">
      <c r="A35" s="1"/>
      <c r="B35" s="1"/>
      <c r="C35" s="1"/>
      <c r="D35" s="1"/>
      <c r="E35" s="9"/>
    </row>
    <row r="36" spans="1:5" s="5" customFormat="1">
      <c r="A36" s="1"/>
      <c r="B36" s="1"/>
      <c r="C36" s="1"/>
      <c r="D36" s="1"/>
      <c r="E36" s="9"/>
    </row>
    <row r="37" spans="1:5" s="5" customFormat="1">
      <c r="A37" s="1"/>
      <c r="B37" s="1"/>
      <c r="C37" s="1"/>
      <c r="D37" s="1"/>
      <c r="E37" s="9"/>
    </row>
    <row r="38" spans="1:5" s="5" customFormat="1">
      <c r="A38" s="1"/>
      <c r="B38" s="1"/>
      <c r="C38" s="1"/>
      <c r="D38" s="1"/>
      <c r="E38" s="9"/>
    </row>
    <row r="39" spans="1:5" s="5" customFormat="1">
      <c r="A39" s="1"/>
      <c r="B39" s="1"/>
      <c r="C39" s="1"/>
      <c r="D39" s="1"/>
      <c r="E39" s="9"/>
    </row>
    <row r="40" spans="1:5" s="5" customFormat="1">
      <c r="A40" s="1"/>
      <c r="B40" s="1"/>
      <c r="C40" s="1"/>
      <c r="D40" s="1"/>
      <c r="E40" s="9"/>
    </row>
    <row r="41" spans="1:5" s="5" customFormat="1">
      <c r="A41" s="1"/>
      <c r="B41" s="1"/>
      <c r="C41" s="1"/>
      <c r="D41" s="1"/>
      <c r="E41" s="9"/>
    </row>
    <row r="42" spans="1:5" s="5" customFormat="1">
      <c r="A42" s="1"/>
      <c r="B42" s="1"/>
      <c r="C42" s="1"/>
      <c r="D42" s="1"/>
      <c r="E42" s="9"/>
    </row>
    <row r="43" spans="1:5" s="5" customFormat="1">
      <c r="A43" s="1"/>
      <c r="B43" s="1"/>
      <c r="C43" s="1"/>
      <c r="D43" s="1"/>
      <c r="E43" s="9"/>
    </row>
    <row r="44" spans="1:5" s="5" customFormat="1">
      <c r="A44" s="1"/>
      <c r="B44" s="1"/>
      <c r="C44" s="1"/>
      <c r="D44" s="1"/>
      <c r="E44" s="9"/>
    </row>
    <row r="45" spans="1:5" s="5" customFormat="1">
      <c r="A45" s="1"/>
      <c r="B45" s="1"/>
      <c r="C45" s="1"/>
      <c r="D45" s="1"/>
      <c r="E45" s="9"/>
    </row>
    <row r="46" spans="1:5" s="5" customFormat="1">
      <c r="A46" s="1"/>
      <c r="B46" s="1"/>
      <c r="C46" s="1"/>
      <c r="D46" s="1"/>
      <c r="E46" s="9"/>
    </row>
    <row r="47" spans="1:5" s="5" customFormat="1">
      <c r="A47" s="1"/>
      <c r="B47" s="1"/>
      <c r="C47" s="1"/>
      <c r="D47" s="1"/>
      <c r="E47" s="9"/>
    </row>
    <row r="48" spans="1:5" s="5" customFormat="1">
      <c r="A48" s="1"/>
      <c r="B48" s="1"/>
      <c r="C48" s="1"/>
      <c r="D48" s="1"/>
      <c r="E48" s="9"/>
    </row>
    <row r="49" spans="1:5" s="5" customFormat="1">
      <c r="A49" s="1"/>
      <c r="B49" s="1"/>
      <c r="C49" s="1"/>
      <c r="D49" s="1"/>
      <c r="E49" s="9"/>
    </row>
    <row r="50" spans="1:5" s="5" customFormat="1">
      <c r="A50" s="1"/>
      <c r="B50" s="1"/>
      <c r="C50" s="1"/>
      <c r="D50" s="1"/>
      <c r="E50" s="9"/>
    </row>
    <row r="51" spans="1:5" s="5" customFormat="1">
      <c r="A51" s="1"/>
      <c r="B51" s="1"/>
      <c r="C51" s="1"/>
      <c r="D51" s="1"/>
      <c r="E51" s="9"/>
    </row>
    <row r="52" spans="1:5" s="5" customFormat="1">
      <c r="A52" s="1"/>
      <c r="B52" s="1"/>
      <c r="C52" s="1"/>
      <c r="D52" s="1"/>
      <c r="E52" s="9"/>
    </row>
    <row r="53" spans="1:5" s="5" customFormat="1">
      <c r="A53" s="1"/>
      <c r="B53" s="1"/>
      <c r="C53" s="1"/>
      <c r="D53" s="1"/>
      <c r="E53" s="9"/>
    </row>
    <row r="54" spans="1:5" s="5" customFormat="1">
      <c r="A54" s="1"/>
      <c r="B54" s="1"/>
      <c r="C54" s="1"/>
      <c r="D54" s="1"/>
      <c r="E54" s="9"/>
    </row>
    <row r="55" spans="1:5" s="5" customFormat="1">
      <c r="A55" s="1"/>
      <c r="B55" s="1"/>
      <c r="C55" s="1"/>
      <c r="D55" s="1"/>
      <c r="E55" s="9"/>
    </row>
    <row r="56" spans="1:5" s="5" customFormat="1">
      <c r="A56" s="1"/>
      <c r="B56" s="1"/>
      <c r="C56" s="1"/>
      <c r="D56" s="1"/>
      <c r="E56" s="9"/>
    </row>
    <row r="57" spans="1:5" s="5" customFormat="1">
      <c r="A57" s="1"/>
      <c r="B57" s="1"/>
      <c r="C57" s="1"/>
      <c r="D57" s="1"/>
      <c r="E57" s="9"/>
    </row>
    <row r="58" spans="1:5" s="5" customFormat="1">
      <c r="A58" s="1"/>
      <c r="B58" s="1"/>
      <c r="C58" s="1"/>
      <c r="D58" s="1"/>
      <c r="E58" s="9"/>
    </row>
    <row r="59" spans="1:5" s="5" customFormat="1">
      <c r="A59" s="1"/>
      <c r="B59" s="1"/>
      <c r="C59" s="1"/>
      <c r="D59" s="1"/>
      <c r="E59" s="9"/>
    </row>
    <row r="60" spans="1:5" s="5" customFormat="1">
      <c r="A60" s="1"/>
      <c r="B60" s="1"/>
      <c r="C60" s="1"/>
      <c r="D60" s="1"/>
      <c r="E60" s="9"/>
    </row>
    <row r="61" spans="1:5" s="5" customFormat="1">
      <c r="A61" s="1"/>
      <c r="B61" s="1"/>
      <c r="C61" s="1"/>
      <c r="D61" s="1"/>
      <c r="E61" s="9"/>
    </row>
    <row r="62" spans="1:5" s="5" customFormat="1">
      <c r="A62" s="1"/>
      <c r="B62" s="1"/>
      <c r="C62" s="1"/>
      <c r="D62" s="1"/>
      <c r="E62" s="9"/>
    </row>
    <row r="63" spans="1:5" s="5" customFormat="1">
      <c r="A63" s="1"/>
      <c r="B63" s="1"/>
      <c r="C63" s="1"/>
      <c r="D63" s="1"/>
      <c r="E63" s="9"/>
    </row>
    <row r="64" spans="1:5" s="5" customFormat="1">
      <c r="A64" s="1"/>
      <c r="B64" s="1"/>
      <c r="C64" s="1"/>
      <c r="D64" s="1"/>
      <c r="E64" s="9"/>
    </row>
    <row r="65" spans="1:5" s="5" customFormat="1">
      <c r="A65" s="1"/>
      <c r="B65" s="1"/>
      <c r="C65" s="1"/>
      <c r="D65" s="1"/>
      <c r="E65" s="9"/>
    </row>
    <row r="66" spans="1:5" s="5" customFormat="1">
      <c r="A66" s="1"/>
      <c r="B66" s="1"/>
      <c r="C66" s="1"/>
      <c r="D66" s="1"/>
      <c r="E66" s="9"/>
    </row>
    <row r="67" spans="1:5" s="5" customFormat="1">
      <c r="A67" s="1"/>
      <c r="B67" s="1"/>
      <c r="C67" s="1"/>
      <c r="D67" s="1"/>
      <c r="E67" s="9"/>
    </row>
    <row r="68" spans="1:5" s="5" customFormat="1">
      <c r="A68" s="1"/>
      <c r="B68" s="1"/>
      <c r="C68" s="1"/>
      <c r="D68" s="1"/>
      <c r="E68" s="9"/>
    </row>
    <row r="69" spans="1:5" s="5" customFormat="1">
      <c r="A69" s="1"/>
      <c r="B69" s="1"/>
      <c r="C69" s="1"/>
      <c r="D69" s="1"/>
      <c r="E69" s="9"/>
    </row>
    <row r="70" spans="1:5" s="5" customFormat="1">
      <c r="A70" s="1"/>
      <c r="B70" s="1"/>
      <c r="C70" s="1"/>
      <c r="D70" s="1"/>
      <c r="E70" s="9"/>
    </row>
    <row r="71" spans="1:5" s="5" customFormat="1">
      <c r="A71" s="1"/>
      <c r="B71" s="1"/>
      <c r="C71" s="1"/>
      <c r="D71" s="1"/>
      <c r="E71" s="9"/>
    </row>
    <row r="72" spans="1:5" s="5" customFormat="1">
      <c r="A72" s="1"/>
      <c r="B72" s="1"/>
      <c r="C72" s="1"/>
      <c r="D72" s="1"/>
      <c r="E72" s="9"/>
    </row>
    <row r="73" spans="1:5" s="5" customFormat="1">
      <c r="A73" s="1"/>
      <c r="B73" s="1"/>
      <c r="C73" s="1"/>
      <c r="D73" s="1"/>
      <c r="E73" s="9"/>
    </row>
    <row r="74" spans="1:5" s="5" customFormat="1">
      <c r="A74" s="1"/>
      <c r="B74" s="1"/>
      <c r="C74" s="1"/>
      <c r="D74" s="1"/>
      <c r="E74" s="9"/>
    </row>
    <row r="75" spans="1:5" s="5" customFormat="1">
      <c r="A75" s="1"/>
      <c r="B75" s="1"/>
      <c r="C75" s="1"/>
      <c r="D75" s="1"/>
      <c r="E75" s="9"/>
    </row>
    <row r="76" spans="1:5" s="5" customFormat="1">
      <c r="A76" s="1"/>
      <c r="B76" s="1"/>
      <c r="C76" s="1"/>
      <c r="D76" s="1"/>
      <c r="E76" s="9"/>
    </row>
    <row r="77" spans="1:5" s="5" customFormat="1">
      <c r="A77" s="1"/>
      <c r="B77" s="1"/>
      <c r="C77" s="1"/>
      <c r="D77" s="1"/>
      <c r="E77" s="9"/>
    </row>
    <row r="78" spans="1:5" s="5" customFormat="1">
      <c r="A78" s="1"/>
      <c r="B78" s="1"/>
      <c r="C78" s="1"/>
      <c r="D78" s="1"/>
      <c r="E78" s="9"/>
    </row>
    <row r="79" spans="1:5" s="5" customFormat="1">
      <c r="A79" s="1"/>
      <c r="B79" s="1"/>
      <c r="C79" s="1"/>
      <c r="D79" s="1"/>
      <c r="E79" s="9"/>
    </row>
    <row r="80" spans="1:5" s="5" customFormat="1">
      <c r="A80" s="1"/>
      <c r="B80" s="1"/>
      <c r="C80" s="1"/>
      <c r="D80" s="1"/>
      <c r="E80" s="9"/>
    </row>
    <row r="81" spans="1:5" s="5" customFormat="1">
      <c r="A81" s="1"/>
      <c r="B81" s="1"/>
      <c r="C81" s="1"/>
      <c r="D81" s="1"/>
      <c r="E81" s="9"/>
    </row>
    <row r="82" spans="1:5" s="5" customFormat="1">
      <c r="A82" s="1"/>
      <c r="B82" s="1"/>
      <c r="C82" s="1"/>
      <c r="D82" s="1"/>
      <c r="E82" s="9"/>
    </row>
    <row r="83" spans="1:5" s="5" customFormat="1">
      <c r="A83" s="1"/>
      <c r="B83" s="1"/>
      <c r="C83" s="1"/>
      <c r="D83" s="1"/>
      <c r="E83" s="9"/>
    </row>
    <row r="84" spans="1:5" s="5" customFormat="1">
      <c r="A84" s="1"/>
      <c r="B84" s="1"/>
      <c r="C84" s="1"/>
      <c r="D84" s="1"/>
      <c r="E84" s="9"/>
    </row>
    <row r="85" spans="1:5" s="5" customFormat="1">
      <c r="A85" s="1"/>
      <c r="B85" s="1"/>
      <c r="C85" s="1"/>
      <c r="D85" s="1"/>
      <c r="E85" s="9"/>
    </row>
    <row r="86" spans="1:5" s="5" customFormat="1">
      <c r="A86" s="1"/>
      <c r="B86" s="1"/>
      <c r="C86" s="1"/>
      <c r="D86" s="1"/>
      <c r="E86" s="9"/>
    </row>
    <row r="87" spans="1:5" s="5" customFormat="1">
      <c r="A87" s="1"/>
      <c r="B87" s="1"/>
      <c r="C87" s="1"/>
      <c r="D87" s="1"/>
      <c r="E87" s="9"/>
    </row>
    <row r="88" spans="1:5" s="5" customFormat="1">
      <c r="A88" s="1"/>
      <c r="B88" s="1"/>
      <c r="C88" s="1"/>
      <c r="D88" s="1"/>
      <c r="E88" s="9"/>
    </row>
    <row r="89" spans="1:5" s="5" customFormat="1">
      <c r="A89" s="1"/>
      <c r="B89" s="1"/>
      <c r="C89" s="1"/>
      <c r="D89" s="1"/>
      <c r="E89" s="9"/>
    </row>
    <row r="90" spans="1:5" s="5" customFormat="1">
      <c r="A90" s="1"/>
      <c r="B90" s="1"/>
      <c r="C90" s="1"/>
      <c r="D90" s="1"/>
      <c r="E90" s="9"/>
    </row>
    <row r="91" spans="1:5" s="5" customFormat="1">
      <c r="A91" s="1"/>
      <c r="B91" s="1"/>
      <c r="C91" s="1"/>
      <c r="D91" s="1"/>
      <c r="E91" s="9"/>
    </row>
    <row r="92" spans="1:5" s="5" customFormat="1">
      <c r="A92" s="1"/>
      <c r="B92" s="1"/>
      <c r="C92" s="1"/>
      <c r="D92" s="1"/>
      <c r="E92" s="9"/>
    </row>
    <row r="93" spans="1:5" s="5" customFormat="1">
      <c r="A93" s="1"/>
      <c r="B93" s="1"/>
      <c r="C93" s="1"/>
      <c r="D93" s="1"/>
      <c r="E93" s="9"/>
    </row>
    <row r="94" spans="1:5" s="5" customFormat="1">
      <c r="A94" s="1"/>
      <c r="B94" s="1"/>
      <c r="C94" s="1"/>
      <c r="D94" s="1"/>
      <c r="E94" s="9"/>
    </row>
    <row r="95" spans="1:5" s="5" customFormat="1">
      <c r="A95" s="1"/>
      <c r="B95" s="1"/>
      <c r="C95" s="1"/>
      <c r="D95" s="1"/>
      <c r="E95" s="9"/>
    </row>
    <row r="96" spans="1:5" s="5" customFormat="1">
      <c r="A96" s="1"/>
      <c r="B96" s="1"/>
      <c r="C96" s="1"/>
      <c r="D96" s="1"/>
      <c r="E96" s="9"/>
    </row>
    <row r="97" spans="1:5" s="5" customFormat="1">
      <c r="A97" s="1"/>
      <c r="B97" s="1"/>
      <c r="C97" s="1"/>
      <c r="D97" s="1"/>
      <c r="E97" s="9"/>
    </row>
    <row r="98" spans="1:5" s="5" customFormat="1">
      <c r="A98" s="1"/>
      <c r="B98" s="1"/>
      <c r="C98" s="1"/>
      <c r="D98" s="1"/>
      <c r="E98" s="9"/>
    </row>
    <row r="99" spans="1:5" s="5" customFormat="1">
      <c r="A99" s="1"/>
      <c r="B99" s="1"/>
      <c r="C99" s="1"/>
      <c r="D99" s="1"/>
      <c r="E99" s="9"/>
    </row>
    <row r="100" spans="1:5" s="5" customFormat="1">
      <c r="A100" s="1"/>
      <c r="B100" s="1"/>
      <c r="C100" s="1"/>
      <c r="D100" s="1"/>
      <c r="E100" s="9"/>
    </row>
    <row r="101" spans="1:5" s="5" customFormat="1">
      <c r="A101" s="1"/>
      <c r="B101" s="1"/>
      <c r="C101" s="1"/>
      <c r="D101" s="1"/>
      <c r="E101" s="9"/>
    </row>
    <row r="102" spans="1:5" s="5" customFormat="1">
      <c r="A102" s="1"/>
      <c r="B102" s="1"/>
      <c r="C102" s="1"/>
      <c r="D102" s="1"/>
      <c r="E102" s="9"/>
    </row>
    <row r="103" spans="1:5" s="5" customFormat="1">
      <c r="A103" s="1"/>
      <c r="B103" s="1"/>
      <c r="C103" s="1"/>
      <c r="D103" s="1"/>
      <c r="E103" s="9"/>
    </row>
    <row r="104" spans="1:5" s="5" customFormat="1">
      <c r="A104" s="1"/>
      <c r="B104" s="1"/>
      <c r="C104" s="1"/>
      <c r="D104" s="1"/>
      <c r="E104" s="9"/>
    </row>
    <row r="105" spans="1:5" s="5" customFormat="1">
      <c r="A105" s="1"/>
      <c r="B105" s="1"/>
      <c r="C105" s="1"/>
      <c r="D105" s="1"/>
      <c r="E105" s="9"/>
    </row>
    <row r="106" spans="1:5" s="5" customFormat="1">
      <c r="A106" s="1"/>
      <c r="B106" s="1"/>
      <c r="C106" s="1"/>
      <c r="D106" s="1"/>
      <c r="E106" s="9"/>
    </row>
    <row r="107" spans="1:5" s="5" customFormat="1">
      <c r="A107" s="1"/>
      <c r="B107" s="1"/>
      <c r="C107" s="1"/>
      <c r="D107" s="1"/>
      <c r="E107" s="9"/>
    </row>
    <row r="108" spans="1:5" s="5" customFormat="1">
      <c r="A108" s="1"/>
      <c r="B108" s="1"/>
      <c r="C108" s="1"/>
      <c r="D108" s="1"/>
      <c r="E108" s="9"/>
    </row>
    <row r="109" spans="1:5" s="5" customFormat="1">
      <c r="A109" s="1"/>
      <c r="B109" s="1"/>
      <c r="C109" s="1"/>
      <c r="D109" s="1"/>
      <c r="E109" s="9"/>
    </row>
    <row r="110" spans="1:5" s="5" customFormat="1">
      <c r="A110" s="1"/>
      <c r="B110" s="1"/>
      <c r="C110" s="1"/>
      <c r="D110" s="1"/>
      <c r="E110" s="9"/>
    </row>
    <row r="111" spans="1:5" s="5" customFormat="1">
      <c r="A111" s="1"/>
      <c r="B111" s="1"/>
      <c r="C111" s="1"/>
      <c r="D111" s="1"/>
      <c r="E111" s="9"/>
    </row>
    <row r="112" spans="1:5" s="5" customFormat="1">
      <c r="A112" s="1"/>
      <c r="B112" s="1"/>
      <c r="C112" s="1"/>
      <c r="D112" s="1"/>
      <c r="E112" s="9"/>
    </row>
    <row r="113" spans="1:5" s="5" customFormat="1">
      <c r="A113" s="1"/>
      <c r="B113" s="1"/>
      <c r="C113" s="1"/>
      <c r="D113" s="1"/>
      <c r="E113" s="9"/>
    </row>
    <row r="114" spans="1:5" s="5" customFormat="1">
      <c r="A114" s="1"/>
      <c r="B114" s="1"/>
      <c r="C114" s="1"/>
      <c r="D114" s="1"/>
      <c r="E114" s="9"/>
    </row>
    <row r="115" spans="1:5" s="5" customFormat="1">
      <c r="A115" s="1"/>
      <c r="B115" s="1"/>
      <c r="C115" s="1"/>
      <c r="D115" s="1"/>
      <c r="E115" s="9"/>
    </row>
    <row r="116" spans="1:5" s="5" customFormat="1">
      <c r="A116" s="1"/>
      <c r="B116" s="1"/>
      <c r="C116" s="1"/>
      <c r="D116" s="1"/>
      <c r="E116" s="9"/>
    </row>
    <row r="117" spans="1:5" s="5" customFormat="1">
      <c r="A117" s="1"/>
      <c r="B117" s="1"/>
      <c r="C117" s="1"/>
      <c r="D117" s="1"/>
      <c r="E117" s="9"/>
    </row>
    <row r="118" spans="1:5" s="5" customFormat="1">
      <c r="A118" s="1"/>
      <c r="B118" s="1"/>
      <c r="C118" s="1"/>
      <c r="D118" s="1"/>
      <c r="E118" s="9"/>
    </row>
    <row r="119" spans="1:5" s="5" customFormat="1">
      <c r="A119" s="1"/>
      <c r="B119" s="1"/>
      <c r="C119" s="1"/>
      <c r="D119" s="1"/>
      <c r="E119" s="9"/>
    </row>
    <row r="120" spans="1:5" s="5" customFormat="1">
      <c r="A120" s="1"/>
      <c r="B120" s="1"/>
      <c r="C120" s="1"/>
      <c r="D120" s="1"/>
      <c r="E120" s="9"/>
    </row>
  </sheetData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326"/>
  <sheetViews>
    <sheetView showGridLines="0" tabSelected="1" topLeftCell="A29" zoomScale="72" zoomScaleNormal="70" workbookViewId="0">
      <selection activeCell="V63" sqref="V63"/>
    </sheetView>
  </sheetViews>
  <sheetFormatPr defaultColWidth="11.42578125" defaultRowHeight="15"/>
  <cols>
    <col min="1" max="1" width="11.42578125" style="36"/>
    <col min="2" max="2" width="9.28515625" style="36" customWidth="1"/>
    <col min="3" max="3" width="52.7109375" style="36" bestFit="1" customWidth="1"/>
    <col min="4" max="15" width="15" style="36" bestFit="1" customWidth="1"/>
    <col min="16" max="16" width="12.28515625" style="36" bestFit="1" customWidth="1"/>
    <col min="17" max="22" width="11.5703125" style="36" bestFit="1" customWidth="1"/>
    <col min="23" max="23" width="11.5703125" style="36" customWidth="1"/>
    <col min="24" max="25" width="11.5703125" style="36" bestFit="1" customWidth="1"/>
    <col min="26" max="16384" width="11.42578125" style="36"/>
  </cols>
  <sheetData>
    <row r="1" spans="2:26" s="42" customFormat="1"/>
    <row r="2" spans="2:26" s="42" customFormat="1">
      <c r="C2" s="43" t="s">
        <v>21</v>
      </c>
    </row>
    <row r="3" spans="2:26" s="42" customFormat="1">
      <c r="C3" s="42" t="s">
        <v>22</v>
      </c>
    </row>
    <row r="4" spans="2:26" s="42" customFormat="1">
      <c r="C4" s="42" t="s">
        <v>23</v>
      </c>
    </row>
    <row r="5" spans="2:26" s="42" customFormat="1">
      <c r="C5" s="44" t="s">
        <v>24</v>
      </c>
    </row>
    <row r="6" spans="2:26" ht="12.75" customHeight="1">
      <c r="C6" s="45"/>
    </row>
    <row r="7" spans="2:26" ht="15" customHeight="1">
      <c r="B7" s="42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2:26" ht="51.75" customHeight="1">
      <c r="B8" s="42"/>
      <c r="C8" s="48" t="s">
        <v>25</v>
      </c>
      <c r="D8" s="49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42"/>
      <c r="Q8" s="50" t="s">
        <v>26</v>
      </c>
      <c r="R8" s="50" t="s">
        <v>27</v>
      </c>
      <c r="S8" s="50" t="s">
        <v>28</v>
      </c>
      <c r="T8" s="50" t="s">
        <v>29</v>
      </c>
      <c r="U8" s="50" t="s">
        <v>30</v>
      </c>
      <c r="V8" s="50" t="s">
        <v>31</v>
      </c>
      <c r="W8" s="51" t="s">
        <v>32</v>
      </c>
      <c r="X8" s="51" t="s">
        <v>33</v>
      </c>
      <c r="Y8" s="50" t="s">
        <v>34</v>
      </c>
      <c r="Z8" s="50" t="s">
        <v>35</v>
      </c>
    </row>
    <row r="9" spans="2:26" ht="12.75" customHeight="1">
      <c r="B9" s="42"/>
      <c r="C9" s="42"/>
      <c r="D9" s="42">
        <v>1</v>
      </c>
      <c r="E9" s="42">
        <v>2</v>
      </c>
      <c r="F9" s="42">
        <v>3</v>
      </c>
      <c r="G9" s="42">
        <v>4</v>
      </c>
      <c r="H9" s="42">
        <v>5</v>
      </c>
      <c r="I9" s="42">
        <v>6</v>
      </c>
      <c r="J9" s="42">
        <v>7</v>
      </c>
      <c r="K9" s="42">
        <v>8</v>
      </c>
      <c r="L9" s="42">
        <v>9</v>
      </c>
      <c r="M9" s="42">
        <v>10</v>
      </c>
      <c r="N9" s="42">
        <v>11</v>
      </c>
      <c r="O9" s="42">
        <v>12</v>
      </c>
      <c r="P9" s="48" t="s">
        <v>36</v>
      </c>
      <c r="Q9" s="50"/>
      <c r="R9" s="50"/>
      <c r="S9" s="50"/>
      <c r="T9" s="50"/>
      <c r="U9" s="50"/>
      <c r="V9" s="50"/>
      <c r="W9" s="51"/>
    </row>
    <row r="10" spans="2:26" ht="15.75" thickBot="1">
      <c r="B10" s="4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3"/>
      <c r="Q10" s="53"/>
      <c r="R10" s="53"/>
      <c r="S10" s="53"/>
      <c r="T10" s="53"/>
      <c r="U10" s="53"/>
      <c r="V10" s="53"/>
      <c r="W10" s="53"/>
      <c r="Y10" s="38">
        <f>E33</f>
        <v>3769.3373881962289</v>
      </c>
    </row>
    <row r="11" spans="2:26">
      <c r="B11" s="42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48"/>
      <c r="Q11" s="48"/>
      <c r="R11" s="48"/>
      <c r="S11" s="48"/>
      <c r="T11" s="48"/>
      <c r="U11" s="48"/>
      <c r="V11" s="48"/>
      <c r="W11" s="48"/>
    </row>
    <row r="12" spans="2:26">
      <c r="B12" s="36">
        <v>1</v>
      </c>
      <c r="C12" s="55" t="s">
        <v>9</v>
      </c>
      <c r="D12" s="56">
        <v>4115.25324179359</v>
      </c>
      <c r="E12" s="56">
        <v>0.64223706650561818</v>
      </c>
      <c r="F12" s="56">
        <v>11866.038642245503</v>
      </c>
      <c r="G12" s="56">
        <v>41.408529901637003</v>
      </c>
      <c r="H12" s="56">
        <v>13.540523211729319</v>
      </c>
      <c r="I12" s="56">
        <v>323.50973122279078</v>
      </c>
      <c r="J12" s="56">
        <v>3.7189800027750808</v>
      </c>
      <c r="K12" s="56">
        <v>1.1738699574293463</v>
      </c>
      <c r="L12" s="56">
        <v>4.6620560822918836E-2</v>
      </c>
      <c r="M12" s="56">
        <v>6.0921412337751075</v>
      </c>
      <c r="N12" s="56">
        <v>59.351152722115152</v>
      </c>
      <c r="O12" s="56">
        <v>62.713022185845844</v>
      </c>
      <c r="P12" s="57">
        <v>16493.488692104518</v>
      </c>
      <c r="Q12" s="58">
        <v>2783.6759149078262</v>
      </c>
      <c r="R12" s="58">
        <v>0</v>
      </c>
      <c r="S12" s="58">
        <v>2.668751046842022E-2</v>
      </c>
      <c r="T12" s="58">
        <v>790.68687043852901</v>
      </c>
      <c r="U12" s="58">
        <v>-133.35791971044395</v>
      </c>
      <c r="V12" s="58">
        <v>3460.4746110713118</v>
      </c>
      <c r="W12" s="57">
        <v>23394.99485632221</v>
      </c>
      <c r="X12" s="39">
        <f>Q12/Q$25</f>
        <v>2.3354252310215623E-2</v>
      </c>
      <c r="Y12" s="40">
        <f>$Y$10*X12</f>
        <v>88.030056406263895</v>
      </c>
      <c r="Z12" s="36">
        <f t="array" ref="Z12:Z23">MMULT(LCHL,Y12:Y23)</f>
        <v>292.59303255269492</v>
      </c>
    </row>
    <row r="13" spans="2:26">
      <c r="B13" s="36">
        <v>2</v>
      </c>
      <c r="C13" s="55" t="s">
        <v>10</v>
      </c>
      <c r="D13" s="56">
        <v>17.284374579552285</v>
      </c>
      <c r="E13" s="56">
        <v>5176.8488401808499</v>
      </c>
      <c r="F13" s="56">
        <v>3249.0835489237825</v>
      </c>
      <c r="G13" s="56">
        <v>69.390608604192025</v>
      </c>
      <c r="H13" s="56">
        <v>194.00930683931554</v>
      </c>
      <c r="I13" s="56">
        <v>47.012198735913366</v>
      </c>
      <c r="J13" s="56">
        <v>26.834354104437423</v>
      </c>
      <c r="K13" s="56">
        <v>26.634541079722645</v>
      </c>
      <c r="L13" s="56">
        <v>5.9874064065828323</v>
      </c>
      <c r="M13" s="56">
        <v>48.327516181388418</v>
      </c>
      <c r="N13" s="56">
        <v>28.725164915130467</v>
      </c>
      <c r="O13" s="56">
        <v>9.6188118745458535</v>
      </c>
      <c r="P13" s="57">
        <v>8899.7566724254139</v>
      </c>
      <c r="Q13" s="58">
        <v>46.319552771228189</v>
      </c>
      <c r="R13" s="58">
        <v>0</v>
      </c>
      <c r="S13" s="58">
        <v>2.722812321192706</v>
      </c>
      <c r="T13" s="58">
        <v>704.96650590998138</v>
      </c>
      <c r="U13" s="58">
        <v>-315.1916644546144</v>
      </c>
      <c r="V13" s="58">
        <v>50201.314984253913</v>
      </c>
      <c r="W13" s="57">
        <v>59539.888863227112</v>
      </c>
      <c r="X13" s="39">
        <f t="shared" ref="X13:X25" si="0">Q13/Q$25</f>
        <v>3.8860792541341144E-4</v>
      </c>
      <c r="Y13" s="40">
        <f t="shared" ref="Y13:Y23" si="1">$Y$10*X13</f>
        <v>1.4647943826101433</v>
      </c>
      <c r="Z13" s="36">
        <v>50.404996904137207</v>
      </c>
    </row>
    <row r="14" spans="2:26">
      <c r="B14" s="36">
        <v>3</v>
      </c>
      <c r="C14" s="55" t="s">
        <v>11</v>
      </c>
      <c r="D14" s="56">
        <v>4649.3295943695384</v>
      </c>
      <c r="E14" s="56">
        <v>3599.6667329405113</v>
      </c>
      <c r="F14" s="56">
        <v>12335.8393584939</v>
      </c>
      <c r="G14" s="56">
        <v>629.30829100869278</v>
      </c>
      <c r="H14" s="56">
        <v>6599.0788607576997</v>
      </c>
      <c r="I14" s="56">
        <v>4798.4363534631539</v>
      </c>
      <c r="J14" s="56">
        <v>2849.6015364058621</v>
      </c>
      <c r="K14" s="56">
        <v>175.11488424190145</v>
      </c>
      <c r="L14" s="56">
        <v>62.12138377444434</v>
      </c>
      <c r="M14" s="56">
        <v>724.34215505105772</v>
      </c>
      <c r="N14" s="56">
        <v>2143.2518453646339</v>
      </c>
      <c r="O14" s="56">
        <v>363.03962712610962</v>
      </c>
      <c r="P14" s="57">
        <v>38929.130622997509</v>
      </c>
      <c r="Q14" s="58">
        <v>22272.496082856436</v>
      </c>
      <c r="R14" s="58">
        <v>0</v>
      </c>
      <c r="S14" s="58">
        <v>86.443491400629199</v>
      </c>
      <c r="T14" s="58">
        <v>4045.856643177457</v>
      </c>
      <c r="U14" s="58">
        <v>-300.63449098921058</v>
      </c>
      <c r="V14" s="58">
        <v>27660.472046589188</v>
      </c>
      <c r="W14" s="57">
        <v>92693.764396031998</v>
      </c>
      <c r="X14" s="39">
        <f t="shared" si="0"/>
        <v>0.18685993233322995</v>
      </c>
      <c r="Y14" s="40">
        <f t="shared" si="1"/>
        <v>704.338129299461</v>
      </c>
      <c r="Z14" s="36">
        <v>1131.5576410721742</v>
      </c>
    </row>
    <row r="15" spans="2:26">
      <c r="B15" s="36">
        <v>4</v>
      </c>
      <c r="C15" s="55" t="s">
        <v>12</v>
      </c>
      <c r="D15" s="56">
        <v>245.3914624015523</v>
      </c>
      <c r="E15" s="56">
        <v>3380.9071105102366</v>
      </c>
      <c r="F15" s="56">
        <v>2940.4898871786891</v>
      </c>
      <c r="G15" s="56">
        <v>2005.3179010334675</v>
      </c>
      <c r="H15" s="56">
        <v>268.21388592482629</v>
      </c>
      <c r="I15" s="56">
        <v>987.68203986104686</v>
      </c>
      <c r="J15" s="56">
        <v>498.25204850715994</v>
      </c>
      <c r="K15" s="56">
        <v>134.92253182901922</v>
      </c>
      <c r="L15" s="56">
        <v>217.21723463459776</v>
      </c>
      <c r="M15" s="56">
        <v>231.67899014736994</v>
      </c>
      <c r="N15" s="56">
        <v>487.05717689247598</v>
      </c>
      <c r="O15" s="56">
        <v>578.822278306935</v>
      </c>
      <c r="P15" s="57">
        <v>11975.952547227378</v>
      </c>
      <c r="Q15" s="58">
        <v>3763.8962261861479</v>
      </c>
      <c r="R15" s="58">
        <v>0</v>
      </c>
      <c r="S15" s="58">
        <v>83.189665272501514</v>
      </c>
      <c r="T15" s="58">
        <v>55.968353856951722</v>
      </c>
      <c r="U15" s="58">
        <v>0.45411780960103626</v>
      </c>
      <c r="V15" s="58">
        <v>81.481389629637704</v>
      </c>
      <c r="W15" s="57">
        <v>15960.942299982218</v>
      </c>
      <c r="X15" s="39">
        <f t="shared" si="0"/>
        <v>3.1578023025259527E-2</v>
      </c>
      <c r="Y15" s="40">
        <f t="shared" si="1"/>
        <v>119.02822283443213</v>
      </c>
      <c r="Z15" s="36">
        <v>238.99276831185514</v>
      </c>
    </row>
    <row r="16" spans="2:26">
      <c r="B16" s="36">
        <v>5</v>
      </c>
      <c r="C16" s="55" t="s">
        <v>13</v>
      </c>
      <c r="D16" s="56">
        <v>1.0332716340274708</v>
      </c>
      <c r="E16" s="56">
        <v>3.0356265766134927</v>
      </c>
      <c r="F16" s="56">
        <v>10.808026343273349</v>
      </c>
      <c r="G16" s="56">
        <v>1.6691959202417861</v>
      </c>
      <c r="H16" s="56">
        <v>5292.5470910371168</v>
      </c>
      <c r="I16" s="56">
        <v>59.406447949104333</v>
      </c>
      <c r="J16" s="56">
        <v>30.30313659084123</v>
      </c>
      <c r="K16" s="56">
        <v>15.079325402288482</v>
      </c>
      <c r="L16" s="56">
        <v>2916.6355399187187</v>
      </c>
      <c r="M16" s="56">
        <v>17.996332768911621</v>
      </c>
      <c r="N16" s="56">
        <v>20.730084837589924</v>
      </c>
      <c r="O16" s="56">
        <v>5.9405624169232105</v>
      </c>
      <c r="P16" s="57">
        <v>8375.18464139565</v>
      </c>
      <c r="Q16" s="58">
        <v>11.8029683309727</v>
      </c>
      <c r="R16" s="58">
        <v>0</v>
      </c>
      <c r="S16" s="58">
        <v>0.12944474112889989</v>
      </c>
      <c r="T16" s="58">
        <v>28753.102909771198</v>
      </c>
      <c r="U16" s="58">
        <v>0</v>
      </c>
      <c r="V16" s="58">
        <v>5.6507347800817076</v>
      </c>
      <c r="W16" s="57">
        <v>37145.870699019033</v>
      </c>
      <c r="X16" s="39">
        <f t="shared" si="0"/>
        <v>9.9023560513921536E-5</v>
      </c>
      <c r="Y16" s="40">
        <f t="shared" si="1"/>
        <v>0.37325320895743624</v>
      </c>
      <c r="Z16" s="36">
        <v>98.009624404352692</v>
      </c>
    </row>
    <row r="17" spans="2:182">
      <c r="B17" s="36">
        <v>6</v>
      </c>
      <c r="C17" s="55" t="s">
        <v>14</v>
      </c>
      <c r="D17" s="56">
        <v>966.82833786755134</v>
      </c>
      <c r="E17" s="56">
        <v>1770.7817322909834</v>
      </c>
      <c r="F17" s="56">
        <v>4469.314197541139</v>
      </c>
      <c r="G17" s="56">
        <v>315.0718035047139</v>
      </c>
      <c r="H17" s="56">
        <v>2349.1399443389273</v>
      </c>
      <c r="I17" s="56">
        <v>4647.6657757804314</v>
      </c>
      <c r="J17" s="56">
        <v>2529.3725339900752</v>
      </c>
      <c r="K17" s="56">
        <v>350.69454613681694</v>
      </c>
      <c r="L17" s="56">
        <v>60.12173835484959</v>
      </c>
      <c r="M17" s="56">
        <v>1133.367122027342</v>
      </c>
      <c r="N17" s="56">
        <v>1800.0868346419295</v>
      </c>
      <c r="O17" s="56">
        <v>305.19939715018097</v>
      </c>
      <c r="P17" s="57">
        <v>20697.643963624938</v>
      </c>
      <c r="Q17" s="58">
        <v>30901.887330008965</v>
      </c>
      <c r="R17" s="58">
        <v>0</v>
      </c>
      <c r="S17" s="58">
        <v>715.54930083129898</v>
      </c>
      <c r="T17" s="58">
        <v>6164.3481824745741</v>
      </c>
      <c r="U17" s="58">
        <v>-2.5610536651533788</v>
      </c>
      <c r="V17" s="58">
        <v>3003.0162638239958</v>
      </c>
      <c r="W17" s="57">
        <v>61479.883987098612</v>
      </c>
      <c r="X17" s="39">
        <f t="shared" si="0"/>
        <v>0.2592580801888289</v>
      </c>
      <c r="Y17" s="40">
        <f t="shared" si="1"/>
        <v>977.23117484772877</v>
      </c>
      <c r="Z17" s="36">
        <v>1240.2855730446506</v>
      </c>
    </row>
    <row r="18" spans="2:182">
      <c r="B18" s="36">
        <v>7</v>
      </c>
      <c r="C18" s="55" t="s">
        <v>15</v>
      </c>
      <c r="D18" s="56">
        <v>1062.4133737383852</v>
      </c>
      <c r="E18" s="56">
        <v>1833.5671296604153</v>
      </c>
      <c r="F18" s="56">
        <v>4744.7545438125126</v>
      </c>
      <c r="G18" s="56">
        <v>530.47941388537822</v>
      </c>
      <c r="H18" s="56">
        <v>1031.9693618789372</v>
      </c>
      <c r="I18" s="56">
        <v>7309.3569906340563</v>
      </c>
      <c r="J18" s="56">
        <v>8000.1396888266036</v>
      </c>
      <c r="K18" s="56">
        <v>904.07699024263366</v>
      </c>
      <c r="L18" s="56">
        <v>77.339440803232648</v>
      </c>
      <c r="M18" s="56">
        <v>1471.0034731919143</v>
      </c>
      <c r="N18" s="56">
        <v>863.62840417232007</v>
      </c>
      <c r="O18" s="56">
        <v>594.23803054473694</v>
      </c>
      <c r="P18" s="57">
        <v>28422.966841391124</v>
      </c>
      <c r="Q18" s="58">
        <v>11716.771316548366</v>
      </c>
      <c r="R18" s="58">
        <v>0</v>
      </c>
      <c r="S18" s="58">
        <v>10.022818548600483</v>
      </c>
      <c r="T18" s="58">
        <v>2908.8034916749398</v>
      </c>
      <c r="U18" s="58">
        <v>0</v>
      </c>
      <c r="V18" s="58">
        <v>4108.0305736087175</v>
      </c>
      <c r="W18" s="57">
        <v>47166.595041771754</v>
      </c>
      <c r="X18" s="39">
        <f t="shared" si="0"/>
        <v>9.8300391982530239E-2</v>
      </c>
      <c r="Y18" s="40">
        <f t="shared" si="1"/>
        <v>370.52734277409604</v>
      </c>
      <c r="Z18" s="36">
        <v>786.95162643646836</v>
      </c>
    </row>
    <row r="19" spans="2:182">
      <c r="B19" s="36">
        <v>8</v>
      </c>
      <c r="C19" s="55" t="s">
        <v>16</v>
      </c>
      <c r="D19" s="56">
        <v>310.09645740051849</v>
      </c>
      <c r="E19" s="56">
        <v>274.66528525786589</v>
      </c>
      <c r="F19" s="56">
        <v>810.19138986447888</v>
      </c>
      <c r="G19" s="56">
        <v>363.093240764916</v>
      </c>
      <c r="H19" s="56">
        <v>584.48260935479061</v>
      </c>
      <c r="I19" s="56">
        <v>1750.6706525790887</v>
      </c>
      <c r="J19" s="56">
        <v>635.75459166565099</v>
      </c>
      <c r="K19" s="56">
        <v>5982.5788079375088</v>
      </c>
      <c r="L19" s="56">
        <v>617.14534693199323</v>
      </c>
      <c r="M19" s="56">
        <v>898.43815273963571</v>
      </c>
      <c r="N19" s="56">
        <v>327.8381041152071</v>
      </c>
      <c r="O19" s="56">
        <v>248.25606623159638</v>
      </c>
      <c r="P19" s="57">
        <v>12803.210704843252</v>
      </c>
      <c r="Q19" s="58">
        <v>7988.7193001477608</v>
      </c>
      <c r="R19" s="58">
        <v>0</v>
      </c>
      <c r="S19" s="58">
        <v>228.71296489010598</v>
      </c>
      <c r="T19" s="58">
        <v>61.206592899449085</v>
      </c>
      <c r="U19" s="58">
        <v>0</v>
      </c>
      <c r="V19" s="58">
        <v>723.43574874002161</v>
      </c>
      <c r="W19" s="57">
        <v>21805.285311520587</v>
      </c>
      <c r="X19" s="39">
        <f t="shared" si="0"/>
        <v>6.7023091722700684E-2</v>
      </c>
      <c r="Y19" s="40">
        <f t="shared" si="1"/>
        <v>252.63264550288088</v>
      </c>
      <c r="Z19" s="36">
        <v>485.04137038908664</v>
      </c>
    </row>
    <row r="20" spans="2:182">
      <c r="B20" s="36">
        <v>9</v>
      </c>
      <c r="C20" s="55" t="s">
        <v>17</v>
      </c>
      <c r="D20" s="56">
        <v>52.019252663173717</v>
      </c>
      <c r="E20" s="56">
        <v>56.805470824236494</v>
      </c>
      <c r="F20" s="56">
        <v>456.05277774667604</v>
      </c>
      <c r="G20" s="56">
        <v>48.722291732972622</v>
      </c>
      <c r="H20" s="56">
        <v>112.41270105040677</v>
      </c>
      <c r="I20" s="56">
        <v>2527.8830313909971</v>
      </c>
      <c r="J20" s="56">
        <v>644.81757888727145</v>
      </c>
      <c r="K20" s="56">
        <v>458.16230248226009</v>
      </c>
      <c r="L20" s="56">
        <v>332.54365020357113</v>
      </c>
      <c r="M20" s="56">
        <v>654.14719439340126</v>
      </c>
      <c r="N20" s="56">
        <v>893.16879355697392</v>
      </c>
      <c r="O20" s="56">
        <v>167.6369254416006</v>
      </c>
      <c r="P20" s="57">
        <v>6404.3719703735405</v>
      </c>
      <c r="Q20" s="58">
        <v>19091.525196647348</v>
      </c>
      <c r="R20" s="58">
        <v>0</v>
      </c>
      <c r="S20" s="58">
        <v>0.13745594412125137</v>
      </c>
      <c r="T20" s="58">
        <v>121.53446015282401</v>
      </c>
      <c r="U20" s="58">
        <v>0</v>
      </c>
      <c r="V20" s="58">
        <v>49.574675015200178</v>
      </c>
      <c r="W20" s="57">
        <v>25667.143758133032</v>
      </c>
      <c r="X20" s="39">
        <f t="shared" si="0"/>
        <v>0.16017248776752979</v>
      </c>
      <c r="Y20" s="40">
        <f t="shared" si="1"/>
        <v>603.74414670255317</v>
      </c>
      <c r="Z20" s="36">
        <v>712.43101527525494</v>
      </c>
    </row>
    <row r="21" spans="2:182">
      <c r="B21" s="36">
        <v>10</v>
      </c>
      <c r="C21" s="55" t="s">
        <v>18</v>
      </c>
      <c r="D21" s="56">
        <v>749.34541065891779</v>
      </c>
      <c r="E21" s="56">
        <v>4370.2376709270884</v>
      </c>
      <c r="F21" s="56">
        <v>3411.4399274628327</v>
      </c>
      <c r="G21" s="56">
        <v>1061.4773696477309</v>
      </c>
      <c r="H21" s="56">
        <v>1714.9704099583787</v>
      </c>
      <c r="I21" s="56">
        <v>5489.8329214910655</v>
      </c>
      <c r="J21" s="56">
        <v>2646.587623954787</v>
      </c>
      <c r="K21" s="56">
        <v>2399.6728566456377</v>
      </c>
      <c r="L21" s="56">
        <v>453.41048516706951</v>
      </c>
      <c r="M21" s="56">
        <v>4585.662619325376</v>
      </c>
      <c r="N21" s="56">
        <v>2007.4007782251022</v>
      </c>
      <c r="O21" s="56">
        <v>950.45330643330249</v>
      </c>
      <c r="P21" s="57">
        <v>29840.491379897288</v>
      </c>
      <c r="Q21" s="58">
        <v>1570.0364102032977</v>
      </c>
      <c r="R21" s="58">
        <v>0</v>
      </c>
      <c r="S21" s="58">
        <v>73.289573665182871</v>
      </c>
      <c r="T21" s="58">
        <v>4072.6307240641954</v>
      </c>
      <c r="U21" s="58">
        <v>5.1274777730822097E-4</v>
      </c>
      <c r="V21" s="58">
        <v>1232.2600711522966</v>
      </c>
      <c r="W21" s="57">
        <v>36788.708671730041</v>
      </c>
      <c r="X21" s="39">
        <f t="shared" si="0"/>
        <v>1.3172160690023119E-2</v>
      </c>
      <c r="Y21" s="40">
        <f t="shared" si="1"/>
        <v>49.650317772232782</v>
      </c>
      <c r="Z21" s="36">
        <v>428.00635934043322</v>
      </c>
    </row>
    <row r="22" spans="2:182">
      <c r="B22" s="36">
        <v>11</v>
      </c>
      <c r="C22" s="55" t="s">
        <v>19</v>
      </c>
      <c r="D22" s="56">
        <v>26.146010446501101</v>
      </c>
      <c r="E22" s="56">
        <v>71.001522643679934</v>
      </c>
      <c r="F22" s="56">
        <v>104.66133938950553</v>
      </c>
      <c r="G22" s="56">
        <v>18.74537114568566</v>
      </c>
      <c r="H22" s="56">
        <v>86.166105260201789</v>
      </c>
      <c r="I22" s="56">
        <v>172.29881171122656</v>
      </c>
      <c r="J22" s="56">
        <v>243.82967031442757</v>
      </c>
      <c r="K22" s="56">
        <v>75.432657765664459</v>
      </c>
      <c r="L22" s="56">
        <v>10.201213527495979</v>
      </c>
      <c r="M22" s="56">
        <v>92.444838416256331</v>
      </c>
      <c r="N22" s="56">
        <v>2107.4689255578878</v>
      </c>
      <c r="O22" s="56">
        <v>59.650812061650051</v>
      </c>
      <c r="P22" s="57">
        <v>3068.0472782401825</v>
      </c>
      <c r="Q22" s="58">
        <v>18747.743045551404</v>
      </c>
      <c r="R22" s="58">
        <v>1392.2380252579896</v>
      </c>
      <c r="S22" s="58">
        <v>21792.013073454033</v>
      </c>
      <c r="T22" s="58">
        <v>642.2393858889194</v>
      </c>
      <c r="U22" s="58">
        <v>-8.2204399908404561E-3</v>
      </c>
      <c r="V22" s="58">
        <v>47.160185488993221</v>
      </c>
      <c r="W22" s="57">
        <v>45689.432773441542</v>
      </c>
      <c r="X22" s="39">
        <f t="shared" si="0"/>
        <v>0.15728825291337681</v>
      </c>
      <c r="Y22" s="40">
        <f t="shared" si="1"/>
        <v>592.87249243045562</v>
      </c>
      <c r="Z22" s="36">
        <v>634.98426088137262</v>
      </c>
    </row>
    <row r="23" spans="2:182">
      <c r="B23" s="36">
        <v>12</v>
      </c>
      <c r="C23" s="55" t="s">
        <v>20</v>
      </c>
      <c r="D23" s="56">
        <v>45.019161136860212</v>
      </c>
      <c r="E23" s="56">
        <v>105.95826284156541</v>
      </c>
      <c r="F23" s="56">
        <v>162.0471055939139</v>
      </c>
      <c r="G23" s="56">
        <v>22.240215143348898</v>
      </c>
      <c r="H23" s="56">
        <v>24.677827243492303</v>
      </c>
      <c r="I23" s="56">
        <v>126.68165372499297</v>
      </c>
      <c r="J23" s="56">
        <v>161.78894070707526</v>
      </c>
      <c r="K23" s="56">
        <v>15.357297307656054</v>
      </c>
      <c r="L23" s="56">
        <v>5.399949221798507</v>
      </c>
      <c r="M23" s="56">
        <v>24.258369001657989</v>
      </c>
      <c r="N23" s="56">
        <v>36.656948973033373</v>
      </c>
      <c r="O23" s="56">
        <v>59.206027614482906</v>
      </c>
      <c r="P23" s="57">
        <v>789.29175850987781</v>
      </c>
      <c r="Q23" s="58">
        <v>298.66271651688129</v>
      </c>
      <c r="R23" s="58">
        <v>3.5741953963919346E-32</v>
      </c>
      <c r="S23" s="58">
        <v>15301.742139226442</v>
      </c>
      <c r="T23" s="58">
        <v>57.798044834622026</v>
      </c>
      <c r="U23" s="58">
        <v>-0.56305630084890801</v>
      </c>
      <c r="V23" s="58">
        <v>48.890801325195177</v>
      </c>
      <c r="W23" s="57">
        <v>16495.822404112168</v>
      </c>
      <c r="X23" s="39">
        <f t="shared" si="0"/>
        <v>2.5056955803781518E-3</v>
      </c>
      <c r="Y23" s="40">
        <f t="shared" si="1"/>
        <v>9.4448120345574171</v>
      </c>
      <c r="Z23" s="36">
        <v>19.080550486114397</v>
      </c>
    </row>
    <row r="24" spans="2:182">
      <c r="C24" s="42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Y24" s="41"/>
    </row>
    <row r="25" spans="2:182" ht="12.75" customHeight="1">
      <c r="B25" s="42"/>
      <c r="C25" s="49" t="s">
        <v>36</v>
      </c>
      <c r="D25" s="60">
        <v>12240.15994869017</v>
      </c>
      <c r="E25" s="60">
        <v>20644.117621720554</v>
      </c>
      <c r="F25" s="60">
        <v>44560.720744596205</v>
      </c>
      <c r="G25" s="60">
        <v>5106.9242322929767</v>
      </c>
      <c r="H25" s="60">
        <v>18271.208626855823</v>
      </c>
      <c r="I25" s="60">
        <v>28240.436608543871</v>
      </c>
      <c r="J25" s="60">
        <v>18271.000683956965</v>
      </c>
      <c r="K25" s="60">
        <v>10538.900611028537</v>
      </c>
      <c r="L25" s="60">
        <v>4758.1700095051774</v>
      </c>
      <c r="M25" s="60">
        <v>9887.7589044780871</v>
      </c>
      <c r="N25" s="60">
        <v>10775.364213974399</v>
      </c>
      <c r="O25" s="60">
        <v>3404.7748673879096</v>
      </c>
      <c r="P25" s="60">
        <v>186699.53707303069</v>
      </c>
      <c r="Q25" s="60">
        <v>119193.53606067662</v>
      </c>
      <c r="R25" s="60">
        <v>1392.2380252579896</v>
      </c>
      <c r="S25" s="60">
        <v>38293.979427805709</v>
      </c>
      <c r="T25" s="60">
        <v>48379.142165143647</v>
      </c>
      <c r="U25" s="60">
        <v>-751.86177500288375</v>
      </c>
      <c r="V25" s="60">
        <v>90621.762085478549</v>
      </c>
      <c r="W25" s="60">
        <v>483828.33306239027</v>
      </c>
      <c r="X25" s="39">
        <f t="shared" si="0"/>
        <v>1</v>
      </c>
      <c r="Y25" s="41"/>
    </row>
    <row r="26" spans="2:18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2:18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1"/>
      <c r="Q27" s="41"/>
      <c r="R27" s="41"/>
      <c r="S27" s="41"/>
      <c r="T27" s="41"/>
      <c r="U27" s="41"/>
      <c r="V27" s="41"/>
      <c r="W27" s="41"/>
      <c r="X27" s="41"/>
    </row>
    <row r="28" spans="2:182" s="42" customFormat="1" ht="33" customHeight="1">
      <c r="C28" s="61" t="s">
        <v>37</v>
      </c>
      <c r="D28" s="60">
        <v>2621.9280808395724</v>
      </c>
      <c r="E28" s="60">
        <v>3729.7252105234356</v>
      </c>
      <c r="F28" s="60">
        <v>22990.792093446977</v>
      </c>
      <c r="G28" s="60">
        <v>4723.5612116698549</v>
      </c>
      <c r="H28" s="60">
        <v>3217.1655567732764</v>
      </c>
      <c r="I28" s="60">
        <v>4586.7670869257327</v>
      </c>
      <c r="J28" s="60">
        <v>8548.9234724597627</v>
      </c>
      <c r="K28" s="60">
        <v>2005.0088812497274</v>
      </c>
      <c r="L28" s="60">
        <v>63.643435442522964</v>
      </c>
      <c r="M28" s="60">
        <v>1472.4797247086938</v>
      </c>
      <c r="N28" s="60">
        <v>1702.1442435734568</v>
      </c>
      <c r="O28" s="60">
        <v>864.20392109573584</v>
      </c>
      <c r="P28" s="60">
        <v>56526.342918708753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</row>
    <row r="29" spans="2:182" s="42" customFormat="1" ht="33" customHeight="1">
      <c r="C29" s="62" t="s">
        <v>38</v>
      </c>
      <c r="D29" s="58">
        <v>-6.1578671835141794</v>
      </c>
      <c r="E29" s="58">
        <v>-25.855656096195126</v>
      </c>
      <c r="F29" s="58">
        <v>33.94373838084001</v>
      </c>
      <c r="G29" s="58">
        <v>-4.7832725479421629</v>
      </c>
      <c r="H29" s="58">
        <v>203.44533901020566</v>
      </c>
      <c r="I29" s="58">
        <v>116.20250105155807</v>
      </c>
      <c r="J29" s="58">
        <v>917.55740939538384</v>
      </c>
      <c r="K29" s="58">
        <v>580.02991606453929</v>
      </c>
      <c r="L29" s="58">
        <v>94.178253444138832</v>
      </c>
      <c r="M29" s="58">
        <v>339.14555392314782</v>
      </c>
      <c r="N29" s="58">
        <v>1463.9756721097374</v>
      </c>
      <c r="O29" s="58">
        <v>581.57113492192912</v>
      </c>
      <c r="P29" s="58">
        <v>4293.2527224738287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</row>
    <row r="30" spans="2:182" s="42" customFormat="1" ht="33" customHeight="1">
      <c r="C30" s="63" t="s">
        <v>39</v>
      </c>
      <c r="D30" s="58">
        <v>29.741378628641737</v>
      </c>
      <c r="E30" s="58">
        <v>17.183697078207224</v>
      </c>
      <c r="F30" s="58">
        <v>181.62211350987934</v>
      </c>
      <c r="G30" s="58">
        <v>27.483605469587751</v>
      </c>
      <c r="H30" s="58">
        <v>25.987829273780726</v>
      </c>
      <c r="I30" s="58">
        <v>50.736194820624419</v>
      </c>
      <c r="J30" s="58">
        <v>99.295578080373005</v>
      </c>
      <c r="K30" s="58">
        <v>2.6035014420280138</v>
      </c>
      <c r="L30" s="58">
        <v>0.85384691330617069</v>
      </c>
      <c r="M30" s="58">
        <v>16.745443087527491</v>
      </c>
      <c r="N30" s="58">
        <v>37.971329317198297</v>
      </c>
      <c r="O30" s="58">
        <v>7.5984560413913682</v>
      </c>
      <c r="P30" s="58">
        <v>497.82297366254545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</row>
    <row r="31" spans="2:182" s="42" customFormat="1">
      <c r="C31" s="63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</row>
    <row r="32" spans="2:182" s="42" customFormat="1">
      <c r="C32" s="64" t="s">
        <v>40</v>
      </c>
      <c r="D32" s="60">
        <v>8509.3233153470737</v>
      </c>
      <c r="E32" s="60">
        <v>35174.717990001103</v>
      </c>
      <c r="F32" s="60">
        <v>24926.685706098495</v>
      </c>
      <c r="G32" s="60">
        <v>6107.7565230977407</v>
      </c>
      <c r="H32" s="60">
        <v>15428.063347105943</v>
      </c>
      <c r="I32" s="60">
        <v>28485.741595756641</v>
      </c>
      <c r="J32" s="60">
        <v>19329.817897879289</v>
      </c>
      <c r="K32" s="60">
        <v>8678.7424017357534</v>
      </c>
      <c r="L32" s="60">
        <v>20750.298212827896</v>
      </c>
      <c r="M32" s="60">
        <v>25072.579045532675</v>
      </c>
      <c r="N32" s="60">
        <v>31709.977314466632</v>
      </c>
      <c r="O32" s="60">
        <v>11637.67402466505</v>
      </c>
      <c r="P32" s="60">
        <v>235811.3773745143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</row>
    <row r="33" spans="1:182" s="42" customFormat="1">
      <c r="C33" s="62" t="s">
        <v>41</v>
      </c>
      <c r="D33" s="58">
        <v>2645.681334850934</v>
      </c>
      <c r="E33" s="58">
        <v>3769.3373881962289</v>
      </c>
      <c r="F33" s="58">
        <v>8599.0722529684717</v>
      </c>
      <c r="G33" s="58">
        <v>1424.9128642587689</v>
      </c>
      <c r="H33" s="58">
        <v>8252.3108205320423</v>
      </c>
      <c r="I33" s="58">
        <v>17055.341752458855</v>
      </c>
      <c r="J33" s="58">
        <v>8964.3480012126856</v>
      </c>
      <c r="K33" s="58">
        <v>6293.9209253899171</v>
      </c>
      <c r="L33" s="58">
        <v>727.11375330752833</v>
      </c>
      <c r="M33" s="58">
        <v>11502.883527545328</v>
      </c>
      <c r="N33" s="58">
        <v>24353.807640754796</v>
      </c>
      <c r="O33" s="58">
        <v>9302.2420541386382</v>
      </c>
      <c r="P33" s="58">
        <v>102890.97231561418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</row>
    <row r="34" spans="1:182" s="42" customFormat="1">
      <c r="C34" s="62" t="s">
        <v>42</v>
      </c>
      <c r="D34" s="58">
        <v>5751.1043366804606</v>
      </c>
      <c r="E34" s="58">
        <v>31179.317011507141</v>
      </c>
      <c r="F34" s="58">
        <v>15959.068409142172</v>
      </c>
      <c r="G34" s="58">
        <v>4355.3374963269889</v>
      </c>
      <c r="H34" s="58">
        <v>6990.6379361599375</v>
      </c>
      <c r="I34" s="58">
        <v>10834.618603607369</v>
      </c>
      <c r="J34" s="58">
        <v>11032.477017108866</v>
      </c>
      <c r="K34" s="58">
        <v>1921.8604936491874</v>
      </c>
      <c r="L34" s="58">
        <v>18450.283562764231</v>
      </c>
      <c r="M34" s="58">
        <v>13396.453659620764</v>
      </c>
      <c r="N34" s="58">
        <v>7029.9534310787994</v>
      </c>
      <c r="O34" s="58">
        <v>2305.9620037279501</v>
      </c>
      <c r="P34" s="58">
        <v>129207.07396137387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</row>
    <row r="35" spans="1:182" s="42" customFormat="1">
      <c r="C35" s="62" t="s">
        <v>43</v>
      </c>
      <c r="D35" s="58">
        <v>112.53764381568075</v>
      </c>
      <c r="E35" s="58">
        <v>226.06359029772705</v>
      </c>
      <c r="F35" s="58">
        <v>368.54504398785014</v>
      </c>
      <c r="G35" s="58">
        <v>327.50616251198204</v>
      </c>
      <c r="H35" s="58">
        <v>185.11459041396282</v>
      </c>
      <c r="I35" s="58">
        <v>595.78123969042099</v>
      </c>
      <c r="J35" s="58">
        <v>-667.00712044226043</v>
      </c>
      <c r="K35" s="58">
        <v>462.96098269664981</v>
      </c>
      <c r="L35" s="58">
        <v>1572.9008967561376</v>
      </c>
      <c r="M35" s="58">
        <v>173.24185836658287</v>
      </c>
      <c r="N35" s="58">
        <v>326.21624263303607</v>
      </c>
      <c r="O35" s="58">
        <v>29.469966798461439</v>
      </c>
      <c r="P35" s="58">
        <v>3713.3310975262311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</row>
    <row r="36" spans="1:182">
      <c r="C36" s="65" t="s">
        <v>44</v>
      </c>
      <c r="D36" s="36">
        <v>543.41425526003536</v>
      </c>
      <c r="E36" s="36">
        <v>270.70529433329312</v>
      </c>
      <c r="F36" s="36">
        <v>876.6189584601575</v>
      </c>
      <c r="G36" s="36">
        <v>102.5093552747237</v>
      </c>
      <c r="H36" s="36">
        <v>770.15395297323425</v>
      </c>
      <c r="I36" s="36">
        <v>2077.6179792199982</v>
      </c>
      <c r="J36" s="36">
        <v>754.33026988652568</v>
      </c>
      <c r="K36" s="36">
        <v>175.60015716049983</v>
      </c>
      <c r="L36" s="36">
        <v>106.3233418807953</v>
      </c>
      <c r="M36" s="36">
        <v>607.31550318981726</v>
      </c>
      <c r="N36" s="36">
        <v>2082.106892471365</v>
      </c>
      <c r="O36" s="36">
        <v>496.00026355577484</v>
      </c>
    </row>
    <row r="37" spans="1:182" s="42" customFormat="1">
      <c r="C37" s="6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</row>
    <row r="38" spans="1:182" s="42" customFormat="1" ht="33" customHeight="1">
      <c r="C38" s="66" t="s">
        <v>45</v>
      </c>
      <c r="D38" s="60">
        <v>23394.994856321944</v>
      </c>
      <c r="E38" s="60">
        <v>59539.888863227105</v>
      </c>
      <c r="F38" s="60">
        <v>92693.764396032391</v>
      </c>
      <c r="G38" s="60">
        <v>15960.94229998222</v>
      </c>
      <c r="H38" s="60">
        <v>37145.870699019033</v>
      </c>
      <c r="I38" s="60">
        <v>61479.883987098423</v>
      </c>
      <c r="J38" s="60">
        <v>47166.595041771769</v>
      </c>
      <c r="K38" s="60">
        <v>21805.285311520587</v>
      </c>
      <c r="L38" s="60">
        <v>25667.143758133043</v>
      </c>
      <c r="M38" s="60">
        <v>36788.708671730128</v>
      </c>
      <c r="N38" s="60">
        <v>45689.432773441426</v>
      </c>
      <c r="O38" s="60">
        <v>16495.822404112016</v>
      </c>
      <c r="P38" s="60">
        <v>483828.3330623901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</row>
    <row r="39" spans="1:182"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spans="1:182">
      <c r="A40" s="36" t="s">
        <v>46</v>
      </c>
    </row>
    <row r="41" spans="1:182">
      <c r="C41" s="36" t="s">
        <v>47</v>
      </c>
      <c r="D41" s="69">
        <f>D32/D$38</f>
        <v>0.36372409430334329</v>
      </c>
      <c r="E41" s="69">
        <f>E32/E$38</f>
        <v>0.59077567428456579</v>
      </c>
      <c r="F41" s="69">
        <f>F32/F$38</f>
        <v>0.26891437486128722</v>
      </c>
      <c r="G41" s="69">
        <f>G32/G$38</f>
        <v>0.38266891818188858</v>
      </c>
      <c r="H41" s="69">
        <f>H32/H$38</f>
        <v>0.41533723821187413</v>
      </c>
      <c r="I41" s="69">
        <f>I32/I$38</f>
        <v>0.46333434203835494</v>
      </c>
      <c r="J41" s="69">
        <f>J32/J$38</f>
        <v>0.4098200830643039</v>
      </c>
      <c r="K41" s="69">
        <f>K32/K$38</f>
        <v>0.39801095366316686</v>
      </c>
      <c r="L41" s="69">
        <f>L32/L$38</f>
        <v>0.80843814989164242</v>
      </c>
      <c r="M41" s="69">
        <f>M32/M$38</f>
        <v>0.68152919607095142</v>
      </c>
      <c r="N41" s="69">
        <f>N32/N$38</f>
        <v>0.69403307044116247</v>
      </c>
      <c r="O41" s="69">
        <f>O32/O$38</f>
        <v>0.7054921991500136</v>
      </c>
    </row>
    <row r="42" spans="1:182">
      <c r="C42" s="36" t="s">
        <v>48</v>
      </c>
      <c r="D42" s="69">
        <f>D33/D$38</f>
        <v>0.11308749376091447</v>
      </c>
      <c r="E42" s="69">
        <f t="shared" ref="E42:O42" si="2">E33/E$38</f>
        <v>6.3307766610969249E-2</v>
      </c>
      <c r="F42" s="69">
        <f t="shared" si="2"/>
        <v>9.2768616195465906E-2</v>
      </c>
      <c r="G42" s="69">
        <f t="shared" si="2"/>
        <v>8.9274983737041402E-2</v>
      </c>
      <c r="H42" s="69">
        <f t="shared" si="2"/>
        <v>0.22215957427402486</v>
      </c>
      <c r="I42" s="69">
        <f t="shared" si="2"/>
        <v>0.27741336916051962</v>
      </c>
      <c r="J42" s="69">
        <f t="shared" si="2"/>
        <v>0.19005713669332422</v>
      </c>
      <c r="K42" s="69">
        <f t="shared" si="2"/>
        <v>0.28864198910823663</v>
      </c>
      <c r="L42" s="69">
        <f t="shared" si="2"/>
        <v>2.8328580700652785E-2</v>
      </c>
      <c r="M42" s="69">
        <f t="shared" si="2"/>
        <v>0.31267429444688799</v>
      </c>
      <c r="N42" s="69">
        <f t="shared" si="2"/>
        <v>0.5330293278429864</v>
      </c>
      <c r="O42" s="69">
        <f t="shared" si="2"/>
        <v>0.56391502201307708</v>
      </c>
    </row>
    <row r="43" spans="1:182">
      <c r="C43" s="36" t="s">
        <v>49</v>
      </c>
      <c r="D43" s="69">
        <f t="shared" ref="D43:O43" si="3">D34/D$38</f>
        <v>0.24582627061900639</v>
      </c>
      <c r="E43" s="69">
        <f t="shared" si="3"/>
        <v>0.52367106500872296</v>
      </c>
      <c r="F43" s="69">
        <f t="shared" si="3"/>
        <v>0.17216981652570876</v>
      </c>
      <c r="G43" s="69">
        <f t="shared" si="3"/>
        <v>0.27287470968000682</v>
      </c>
      <c r="H43" s="69">
        <f t="shared" si="3"/>
        <v>0.18819421390880331</v>
      </c>
      <c r="I43" s="69">
        <f t="shared" si="3"/>
        <v>0.17623030332784975</v>
      </c>
      <c r="J43" s="69">
        <f t="shared" si="3"/>
        <v>0.23390446156518746</v>
      </c>
      <c r="K43" s="69">
        <f t="shared" si="3"/>
        <v>8.8137369733648621E-2</v>
      </c>
      <c r="L43" s="69">
        <f t="shared" si="3"/>
        <v>0.71882885515525918</v>
      </c>
      <c r="M43" s="69">
        <f t="shared" si="3"/>
        <v>0.36414579753692522</v>
      </c>
      <c r="N43" s="69">
        <f t="shared" si="3"/>
        <v>0.15386388064693166</v>
      </c>
      <c r="O43" s="69">
        <f t="shared" si="3"/>
        <v>0.13979066622062619</v>
      </c>
    </row>
    <row r="44" spans="1:182">
      <c r="C44" s="36" t="s">
        <v>50</v>
      </c>
      <c r="D44" s="69">
        <f t="shared" ref="D44:O44" si="4">D35/D$38</f>
        <v>4.8103299234224925E-3</v>
      </c>
      <c r="E44" s="69">
        <f t="shared" si="4"/>
        <v>3.7968426648734969E-3</v>
      </c>
      <c r="F44" s="69">
        <f t="shared" si="4"/>
        <v>3.9759421401125566E-3</v>
      </c>
      <c r="G44" s="69">
        <f t="shared" si="4"/>
        <v>2.0519224764840287E-2</v>
      </c>
      <c r="H44" s="69">
        <f t="shared" si="4"/>
        <v>4.9834500290459318E-3</v>
      </c>
      <c r="I44" s="69">
        <f t="shared" si="4"/>
        <v>9.6906695499855838E-3</v>
      </c>
      <c r="J44" s="69">
        <f t="shared" si="4"/>
        <v>-1.4141515194207772E-2</v>
      </c>
      <c r="K44" s="69">
        <f t="shared" si="4"/>
        <v>2.1231594821281671E-2</v>
      </c>
      <c r="L44" s="69">
        <f t="shared" si="4"/>
        <v>6.1280714035730564E-2</v>
      </c>
      <c r="M44" s="69">
        <f t="shared" si="4"/>
        <v>4.7091040871382536E-3</v>
      </c>
      <c r="N44" s="69">
        <f t="shared" si="4"/>
        <v>7.1398619512444599E-3</v>
      </c>
      <c r="O44" s="69">
        <f t="shared" si="4"/>
        <v>1.786510916310258E-3</v>
      </c>
    </row>
    <row r="45" spans="1:182">
      <c r="C45" s="36" t="s">
        <v>44</v>
      </c>
      <c r="D45" s="69">
        <f t="shared" ref="D45:O45" si="5">D36/D$38</f>
        <v>2.3227799732265832E-2</v>
      </c>
      <c r="E45" s="69">
        <f t="shared" si="5"/>
        <v>4.5466207529400605E-3</v>
      </c>
      <c r="F45" s="69">
        <f t="shared" si="5"/>
        <v>9.4571513431563666E-3</v>
      </c>
      <c r="G45" s="69">
        <f t="shared" si="5"/>
        <v>6.422512740669321E-3</v>
      </c>
      <c r="H45" s="69">
        <f t="shared" si="5"/>
        <v>2.0733231944232575E-2</v>
      </c>
      <c r="I45" s="69">
        <f t="shared" si="5"/>
        <v>3.3793459656755162E-2</v>
      </c>
      <c r="J45" s="69">
        <f t="shared" si="5"/>
        <v>1.599289219877912E-2</v>
      </c>
      <c r="K45" s="69">
        <f t="shared" si="5"/>
        <v>8.0531006428851172E-3</v>
      </c>
      <c r="L45" s="69">
        <f t="shared" si="5"/>
        <v>4.142390866810221E-3</v>
      </c>
      <c r="M45" s="69">
        <f t="shared" si="5"/>
        <v>1.6508203878776048E-2</v>
      </c>
      <c r="N45" s="69">
        <f t="shared" si="5"/>
        <v>4.5570863240868731E-2</v>
      </c>
      <c r="O45" s="69">
        <f t="shared" si="5"/>
        <v>3.0068234938812981E-2</v>
      </c>
    </row>
    <row r="46" spans="1:182"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</row>
    <row r="47" spans="1:182">
      <c r="A47" s="36" t="s">
        <v>51</v>
      </c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</row>
    <row r="48" spans="1:182">
      <c r="C48" s="36" t="s">
        <v>47</v>
      </c>
      <c r="D48" s="69">
        <f>D250</f>
        <v>0.73193113208872895</v>
      </c>
      <c r="E48" s="69">
        <f t="shared" ref="E48:O48" si="6">E250</f>
        <v>0.85675379655339323</v>
      </c>
      <c r="F48" s="69">
        <f t="shared" si="6"/>
        <v>0.61688099580479616</v>
      </c>
      <c r="G48" s="69">
        <f t="shared" si="6"/>
        <v>0.61227973894550669</v>
      </c>
      <c r="H48" s="69">
        <f t="shared" si="6"/>
        <v>0.7754410194420519</v>
      </c>
      <c r="I48" s="69">
        <f t="shared" si="6"/>
        <v>0.81832400674658412</v>
      </c>
      <c r="J48" s="69">
        <f t="shared" si="6"/>
        <v>0.69902313771203883</v>
      </c>
      <c r="K48" s="69">
        <f t="shared" si="6"/>
        <v>0.7906843428324879</v>
      </c>
      <c r="L48" s="69">
        <f t="shared" si="6"/>
        <v>0.95534498197187057</v>
      </c>
      <c r="M48" s="69">
        <f t="shared" si="6"/>
        <v>0.90409635930933718</v>
      </c>
      <c r="N48" s="69">
        <f t="shared" si="6"/>
        <v>0.88225194902975534</v>
      </c>
      <c r="O48" s="69">
        <f t="shared" si="6"/>
        <v>0.86442890967275376</v>
      </c>
      <c r="R48" s="36">
        <v>250</v>
      </c>
    </row>
    <row r="49" spans="1:22">
      <c r="C49" s="36" t="s">
        <v>48</v>
      </c>
      <c r="D49" s="69">
        <f>D269</f>
        <v>0.2600209312886877</v>
      </c>
      <c r="E49" s="69">
        <f t="shared" ref="E49:O49" si="7">E269</f>
        <v>0.15820581144558857</v>
      </c>
      <c r="F49" s="69">
        <f t="shared" si="7"/>
        <v>0.22638181066175403</v>
      </c>
      <c r="G49" s="69">
        <f t="shared" si="7"/>
        <v>0.18224138734473483</v>
      </c>
      <c r="H49" s="69">
        <f t="shared" si="7"/>
        <v>0.38437904144964502</v>
      </c>
      <c r="I49" s="69">
        <f t="shared" si="7"/>
        <v>0.42829938270797452</v>
      </c>
      <c r="J49" s="69">
        <f t="shared" si="7"/>
        <v>0.31977747890351566</v>
      </c>
      <c r="K49" s="69">
        <f t="shared" si="7"/>
        <v>0.49911655042429792</v>
      </c>
      <c r="L49" s="69">
        <f t="shared" si="7"/>
        <v>9.7016097053622061E-2</v>
      </c>
      <c r="M49" s="69">
        <f t="shared" si="7"/>
        <v>0.41194151582071087</v>
      </c>
      <c r="N49" s="69">
        <f t="shared" si="7"/>
        <v>0.62189164276386188</v>
      </c>
      <c r="O49" s="69">
        <f t="shared" si="7"/>
        <v>0.63270718247112434</v>
      </c>
      <c r="R49" s="36">
        <v>269</v>
      </c>
    </row>
    <row r="50" spans="1:22">
      <c r="C50" s="36" t="s">
        <v>49</v>
      </c>
      <c r="D50" s="69">
        <f>D288</f>
        <v>0.46269711671691471</v>
      </c>
      <c r="E50" s="69">
        <f t="shared" ref="E50:O50" si="8">E288</f>
        <v>0.6913264251136968</v>
      </c>
      <c r="F50" s="69">
        <f t="shared" si="8"/>
        <v>0.38222482071065583</v>
      </c>
      <c r="G50" s="69">
        <f t="shared" si="8"/>
        <v>0.40460356775900541</v>
      </c>
      <c r="H50" s="69">
        <f t="shared" si="8"/>
        <v>0.3813309331590416</v>
      </c>
      <c r="I50" s="69">
        <f t="shared" si="8"/>
        <v>0.37533001713559788</v>
      </c>
      <c r="J50" s="69">
        <f t="shared" si="8"/>
        <v>0.3921842628919251</v>
      </c>
      <c r="K50" s="69">
        <f t="shared" si="8"/>
        <v>0.25926987137131174</v>
      </c>
      <c r="L50" s="69">
        <f t="shared" si="8"/>
        <v>0.79395411827556794</v>
      </c>
      <c r="M50" s="69">
        <f t="shared" si="8"/>
        <v>0.48421979241307928</v>
      </c>
      <c r="N50" s="69">
        <f t="shared" si="8"/>
        <v>0.24988013199521567</v>
      </c>
      <c r="O50" s="69">
        <f t="shared" si="8"/>
        <v>0.22736108984804082</v>
      </c>
      <c r="R50" s="36">
        <v>288</v>
      </c>
    </row>
    <row r="51" spans="1:22">
      <c r="C51" s="36" t="s">
        <v>50</v>
      </c>
      <c r="D51" s="69">
        <f>D307</f>
        <v>9.2130840831264778E-3</v>
      </c>
      <c r="E51" s="69">
        <f t="shared" ref="E51:O51" si="9">E307</f>
        <v>7.221559994107409E-3</v>
      </c>
      <c r="F51" s="69">
        <f t="shared" si="9"/>
        <v>8.2743644323863309E-3</v>
      </c>
      <c r="G51" s="69">
        <f t="shared" si="9"/>
        <v>2.5434783841766732E-2</v>
      </c>
      <c r="H51" s="69">
        <f t="shared" si="9"/>
        <v>9.7310448333652252E-3</v>
      </c>
      <c r="I51" s="69">
        <f t="shared" si="9"/>
        <v>1.4694606903011592E-2</v>
      </c>
      <c r="J51" s="69">
        <f t="shared" si="9"/>
        <v>-1.2938604083401769E-2</v>
      </c>
      <c r="K51" s="69">
        <f t="shared" si="9"/>
        <v>3.2297921036878223E-2</v>
      </c>
      <c r="L51" s="69">
        <f t="shared" si="9"/>
        <v>6.4374766642680617E-2</v>
      </c>
      <c r="M51" s="69">
        <f t="shared" si="9"/>
        <v>7.9350510755472562E-3</v>
      </c>
      <c r="N51" s="69">
        <f t="shared" si="9"/>
        <v>1.0480174270677795E-2</v>
      </c>
      <c r="O51" s="69">
        <f t="shared" si="9"/>
        <v>4.3606373535883727E-3</v>
      </c>
      <c r="R51" s="36">
        <v>307</v>
      </c>
    </row>
    <row r="52" spans="1:22">
      <c r="C52" s="36" t="s">
        <v>44</v>
      </c>
      <c r="D52" s="69">
        <f>D326</f>
        <v>3.9081490480466129E-2</v>
      </c>
      <c r="E52" s="69">
        <f t="shared" ref="E52:O52" si="10">E326</f>
        <v>1.1820802285645957E-2</v>
      </c>
      <c r="F52" s="69">
        <f t="shared" si="10"/>
        <v>2.3124415773174513E-2</v>
      </c>
      <c r="G52" s="69">
        <f t="shared" si="10"/>
        <v>1.3013174807662283E-2</v>
      </c>
      <c r="H52" s="69">
        <f t="shared" si="10"/>
        <v>3.5200627962364686E-2</v>
      </c>
      <c r="I52" s="69">
        <f t="shared" si="10"/>
        <v>4.5889959387585645E-2</v>
      </c>
      <c r="J52" s="69">
        <f t="shared" si="10"/>
        <v>2.6605058190445206E-2</v>
      </c>
      <c r="K52" s="69">
        <f t="shared" si="10"/>
        <v>1.8142464990836531E-2</v>
      </c>
      <c r="L52" s="69">
        <f t="shared" si="10"/>
        <v>9.496896567982643E-3</v>
      </c>
      <c r="M52" s="69">
        <f t="shared" si="10"/>
        <v>2.3225445865040252E-2</v>
      </c>
      <c r="N52" s="69">
        <f t="shared" si="10"/>
        <v>5.2987865786889909E-2</v>
      </c>
      <c r="O52" s="69">
        <f t="shared" si="10"/>
        <v>3.5034473094064641E-2</v>
      </c>
      <c r="R52" s="36">
        <v>326</v>
      </c>
    </row>
    <row r="53" spans="1:22"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</row>
    <row r="54" spans="1:22">
      <c r="A54" s="36" t="s">
        <v>52</v>
      </c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</row>
    <row r="55" spans="1:22">
      <c r="C55" s="36" t="s">
        <v>47</v>
      </c>
      <c r="D55" s="70">
        <f>D48/D41</f>
        <v>2.0123251210251243</v>
      </c>
      <c r="E55" s="70">
        <f t="shared" ref="E55:O55" si="11">E48/E41</f>
        <v>1.450218473519461</v>
      </c>
      <c r="F55" s="70">
        <f t="shared" si="11"/>
        <v>2.2939680934609719</v>
      </c>
      <c r="G55" s="70">
        <f t="shared" si="11"/>
        <v>1.6000247468608895</v>
      </c>
      <c r="H55" s="70">
        <f t="shared" si="11"/>
        <v>1.8670153988130476</v>
      </c>
      <c r="I55" s="70">
        <f t="shared" si="11"/>
        <v>1.7661630759906914</v>
      </c>
      <c r="J55" s="70">
        <f t="shared" si="11"/>
        <v>1.7056829730873799</v>
      </c>
      <c r="K55" s="70">
        <f t="shared" si="11"/>
        <v>1.9865894030183828</v>
      </c>
      <c r="L55" s="70">
        <f t="shared" si="11"/>
        <v>1.1817168476028976</v>
      </c>
      <c r="M55" s="70">
        <f t="shared" si="11"/>
        <v>1.3265702548350036</v>
      </c>
      <c r="N55" s="70">
        <f t="shared" si="11"/>
        <v>1.2711958357675255</v>
      </c>
      <c r="O55" s="70">
        <f t="shared" si="11"/>
        <v>1.2252848588747391</v>
      </c>
    </row>
    <row r="56" spans="1:22">
      <c r="C56" s="36" t="s">
        <v>48</v>
      </c>
      <c r="D56" s="70">
        <f t="shared" ref="D56:O56" si="12">D49/D42</f>
        <v>2.2992898917577449</v>
      </c>
      <c r="E56" s="70">
        <f t="shared" si="12"/>
        <v>2.4989953036532562</v>
      </c>
      <c r="F56" s="70">
        <f t="shared" si="12"/>
        <v>2.4402844404271549</v>
      </c>
      <c r="G56" s="70">
        <f t="shared" si="12"/>
        <v>2.0413488719474322</v>
      </c>
      <c r="H56" s="70">
        <f t="shared" si="12"/>
        <v>1.7301934553382292</v>
      </c>
      <c r="I56" s="70">
        <f t="shared" si="12"/>
        <v>1.543903179590987</v>
      </c>
      <c r="J56" s="70">
        <f t="shared" si="12"/>
        <v>1.682533392153055</v>
      </c>
      <c r="K56" s="70">
        <f t="shared" si="12"/>
        <v>1.7291889927945872</v>
      </c>
      <c r="L56" s="70">
        <f t="shared" si="12"/>
        <v>3.4246719974709672</v>
      </c>
      <c r="M56" s="70">
        <f t="shared" si="12"/>
        <v>1.3174780374876156</v>
      </c>
      <c r="N56" s="70">
        <f t="shared" si="12"/>
        <v>1.1667118679575761</v>
      </c>
      <c r="O56" s="70">
        <f t="shared" si="12"/>
        <v>1.1219902960067838</v>
      </c>
    </row>
    <row r="57" spans="1:22">
      <c r="C57" s="36" t="s">
        <v>49</v>
      </c>
      <c r="D57" s="70">
        <f t="shared" ref="D57:O57" si="13">D50/D43</f>
        <v>1.8822118382702286</v>
      </c>
      <c r="E57" s="70">
        <f t="shared" si="13"/>
        <v>1.3201539502706363</v>
      </c>
      <c r="F57" s="70">
        <f t="shared" si="13"/>
        <v>2.2200454668753231</v>
      </c>
      <c r="G57" s="70">
        <f t="shared" si="13"/>
        <v>1.4827448400530545</v>
      </c>
      <c r="H57" s="70">
        <f t="shared" si="13"/>
        <v>2.0262627911814017</v>
      </c>
      <c r="I57" s="70">
        <f t="shared" si="13"/>
        <v>2.1297700227942826</v>
      </c>
      <c r="J57" s="70">
        <f t="shared" si="13"/>
        <v>1.6766856872570863</v>
      </c>
      <c r="K57" s="70">
        <f t="shared" si="13"/>
        <v>2.9416565544765634</v>
      </c>
      <c r="L57" s="70">
        <f t="shared" si="13"/>
        <v>1.104510639189745</v>
      </c>
      <c r="M57" s="70">
        <f t="shared" si="13"/>
        <v>1.3297415367370216</v>
      </c>
      <c r="N57" s="70">
        <f t="shared" si="13"/>
        <v>1.6240337299733818</v>
      </c>
      <c r="O57" s="70">
        <f t="shared" si="13"/>
        <v>1.6264397044163565</v>
      </c>
    </row>
    <row r="58" spans="1:22">
      <c r="C58" s="36" t="s">
        <v>50</v>
      </c>
      <c r="D58" s="70">
        <f t="shared" ref="D58:O58" si="14">D51/D44</f>
        <v>1.9152707256660428</v>
      </c>
      <c r="E58" s="70">
        <f t="shared" si="14"/>
        <v>1.9019908464782322</v>
      </c>
      <c r="F58" s="70">
        <f t="shared" si="14"/>
        <v>2.081107858413676</v>
      </c>
      <c r="G58" s="70">
        <f t="shared" si="14"/>
        <v>1.2395587130245418</v>
      </c>
      <c r="H58" s="70">
        <f t="shared" si="14"/>
        <v>1.9526723006447417</v>
      </c>
      <c r="I58" s="70">
        <f t="shared" si="14"/>
        <v>1.5163665242339681</v>
      </c>
      <c r="J58" s="70">
        <f t="shared" si="14"/>
        <v>0.91493760786689227</v>
      </c>
      <c r="K58" s="70">
        <f t="shared" si="14"/>
        <v>1.5212197344923013</v>
      </c>
      <c r="L58" s="70">
        <f t="shared" si="14"/>
        <v>1.050489826295856</v>
      </c>
      <c r="M58" s="70">
        <f t="shared" si="14"/>
        <v>1.685044740722524</v>
      </c>
      <c r="N58" s="70">
        <f t="shared" si="14"/>
        <v>1.4678399025419711</v>
      </c>
      <c r="O58" s="70">
        <f t="shared" si="14"/>
        <v>2.4408680147303805</v>
      </c>
    </row>
    <row r="59" spans="1:22">
      <c r="C59" s="36" t="s">
        <v>44</v>
      </c>
      <c r="D59" s="70">
        <f t="shared" ref="D59:O59" si="15">D52/D45</f>
        <v>1.6825308867364597</v>
      </c>
      <c r="E59" s="70">
        <f t="shared" si="15"/>
        <v>2.5999094553910322</v>
      </c>
      <c r="F59" s="70">
        <f t="shared" si="15"/>
        <v>2.4451777215036761</v>
      </c>
      <c r="G59" s="70">
        <f t="shared" si="15"/>
        <v>2.026181236708005</v>
      </c>
      <c r="H59" s="70">
        <f t="shared" si="15"/>
        <v>1.6977877861515243</v>
      </c>
      <c r="I59" s="70">
        <f t="shared" si="15"/>
        <v>1.3579538719532211</v>
      </c>
      <c r="J59" s="70">
        <f t="shared" si="15"/>
        <v>1.6635551506109825</v>
      </c>
      <c r="K59" s="70">
        <f t="shared" si="15"/>
        <v>2.252854620271675</v>
      </c>
      <c r="L59" s="70">
        <f t="shared" si="15"/>
        <v>2.2926123761217081</v>
      </c>
      <c r="M59" s="70">
        <f t="shared" si="15"/>
        <v>1.406903260681212</v>
      </c>
      <c r="N59" s="70">
        <f t="shared" si="15"/>
        <v>1.1627575608304361</v>
      </c>
      <c r="O59" s="70">
        <f t="shared" si="15"/>
        <v>1.1651656030145319</v>
      </c>
    </row>
    <row r="60" spans="1:22"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</row>
    <row r="61" spans="1:22">
      <c r="A61" s="36" t="s">
        <v>53</v>
      </c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</row>
    <row r="62" spans="1:22">
      <c r="C62" s="36" t="s">
        <v>54</v>
      </c>
      <c r="D62" s="69">
        <f t="array" ref="D62:O62">TRANSPOSE(Z12:Z23)</f>
        <v>292.59303255269492</v>
      </c>
      <c r="E62" s="69">
        <v>50.404996904137207</v>
      </c>
      <c r="F62" s="69">
        <v>1131.5576410721742</v>
      </c>
      <c r="G62" s="69">
        <v>238.99276831185514</v>
      </c>
      <c r="H62" s="69">
        <v>98.009624404352692</v>
      </c>
      <c r="I62" s="69">
        <v>1240.2855730446506</v>
      </c>
      <c r="J62" s="69">
        <v>786.95162643646836</v>
      </c>
      <c r="K62" s="69">
        <v>485.04137038908664</v>
      </c>
      <c r="L62" s="69">
        <v>712.43101527525494</v>
      </c>
      <c r="M62" s="69">
        <v>428.00635934043322</v>
      </c>
      <c r="N62" s="69">
        <v>634.98426088137262</v>
      </c>
      <c r="O62" s="69">
        <v>19.080550486114397</v>
      </c>
      <c r="P62" s="40">
        <f>SUM(D62:O62)</f>
        <v>6118.3388190985943</v>
      </c>
    </row>
    <row r="63" spans="1:22">
      <c r="C63" s="36" t="s">
        <v>47</v>
      </c>
      <c r="D63" s="69">
        <f>D41*D$62</f>
        <v>106.42313576469761</v>
      </c>
      <c r="E63" s="69">
        <f t="shared" ref="E63:O63" si="16">E41*E$62</f>
        <v>29.77804603335311</v>
      </c>
      <c r="F63" s="69">
        <f t="shared" si="16"/>
        <v>304.29211566843657</v>
      </c>
      <c r="G63" s="69">
        <f t="shared" si="16"/>
        <v>91.455104103192355</v>
      </c>
      <c r="H63" s="69">
        <f t="shared" si="16"/>
        <v>40.707046718286946</v>
      </c>
      <c r="I63" s="69">
        <f t="shared" si="16"/>
        <v>574.66689992630722</v>
      </c>
      <c r="J63" s="69">
        <f t="shared" si="16"/>
        <v>322.50858091378251</v>
      </c>
      <c r="K63" s="69">
        <f t="shared" si="16"/>
        <v>193.05177839464972</v>
      </c>
      <c r="L63" s="69">
        <f t="shared" si="16"/>
        <v>575.9564119145515</v>
      </c>
      <c r="M63" s="69">
        <f t="shared" si="16"/>
        <v>291.69882999454018</v>
      </c>
      <c r="N63" s="69">
        <f t="shared" si="16"/>
        <v>440.70007626131115</v>
      </c>
      <c r="O63" s="69">
        <f t="shared" si="16"/>
        <v>13.461179523441707</v>
      </c>
      <c r="P63" s="40">
        <f>SUM(D63:O63)</f>
        <v>2984.6992052165506</v>
      </c>
      <c r="U63" s="36" t="s">
        <v>55</v>
      </c>
      <c r="V63" s="72">
        <f>P63/P32</f>
        <v>1.2657146735020627E-2</v>
      </c>
    </row>
    <row r="64" spans="1:22">
      <c r="C64" s="36" t="s">
        <v>48</v>
      </c>
      <c r="D64" s="69">
        <f t="shared" ref="D64:O64" si="17">D42*D$62</f>
        <v>33.088612743289929</v>
      </c>
      <c r="E64" s="69">
        <f t="shared" si="17"/>
        <v>3.1910277800337457</v>
      </c>
      <c r="F64" s="69">
        <f t="shared" si="17"/>
        <v>104.9730365076713</v>
      </c>
      <c r="G64" s="69">
        <f t="shared" si="17"/>
        <v>21.336075504311371</v>
      </c>
      <c r="H64" s="69">
        <f t="shared" si="17"/>
        <v>21.773776432428072</v>
      </c>
      <c r="I64" s="69">
        <f t="shared" si="17"/>
        <v>344.07179953950231</v>
      </c>
      <c r="J64" s="69">
        <f t="shared" si="17"/>
        <v>149.56577283666968</v>
      </c>
      <c r="K64" s="69">
        <f t="shared" si="17"/>
        <v>140.00330594889093</v>
      </c>
      <c r="L64" s="69">
        <f t="shared" si="17"/>
        <v>20.182159509873056</v>
      </c>
      <c r="M64" s="69">
        <f t="shared" si="17"/>
        <v>133.82658642555117</v>
      </c>
      <c r="N64" s="69">
        <f t="shared" si="17"/>
        <v>338.46523376847358</v>
      </c>
      <c r="O64" s="69">
        <f t="shared" si="17"/>
        <v>10.759809047398829</v>
      </c>
      <c r="P64" s="40">
        <f>SUM(D64:O64)</f>
        <v>1321.2371960440939</v>
      </c>
    </row>
    <row r="65" spans="1:22">
      <c r="C65" s="36" t="s">
        <v>49</v>
      </c>
      <c r="D65" s="69">
        <f t="shared" ref="D65:O65" si="18">D43*D$62</f>
        <v>71.927054001534529</v>
      </c>
      <c r="E65" s="69">
        <f t="shared" si="18"/>
        <v>26.395638410550916</v>
      </c>
      <c r="F65" s="69">
        <f t="shared" si="18"/>
        <v>194.82007145166003</v>
      </c>
      <c r="G65" s="69">
        <f t="shared" si="18"/>
        <v>65.215082268718604</v>
      </c>
      <c r="H65" s="69">
        <f t="shared" si="18"/>
        <v>18.44484422027422</v>
      </c>
      <c r="I65" s="69">
        <f t="shared" si="18"/>
        <v>218.57590275081472</v>
      </c>
      <c r="J65" s="69">
        <f t="shared" si="18"/>
        <v>184.07149645947067</v>
      </c>
      <c r="K65" s="69">
        <f t="shared" si="18"/>
        <v>42.750270598098538</v>
      </c>
      <c r="L65" s="69">
        <f t="shared" si="18"/>
        <v>512.11597108741046</v>
      </c>
      <c r="M65" s="69">
        <f t="shared" si="18"/>
        <v>155.85671707289785</v>
      </c>
      <c r="N65" s="69">
        <f t="shared" si="18"/>
        <v>97.701142528931626</v>
      </c>
      <c r="O65" s="69">
        <f t="shared" si="18"/>
        <v>2.6672828643102244</v>
      </c>
      <c r="P65" s="40">
        <f>SUM(D65:O65)</f>
        <v>1590.5414737146723</v>
      </c>
    </row>
    <row r="66" spans="1:22">
      <c r="C66" s="36" t="s">
        <v>50</v>
      </c>
      <c r="D66" s="69">
        <f t="shared" ref="D66:O66" si="19">D44*D$62</f>
        <v>1.4074690198731599</v>
      </c>
      <c r="E66" s="69">
        <f t="shared" si="19"/>
        <v>0.19137984276844466</v>
      </c>
      <c r="F66" s="69">
        <f t="shared" si="19"/>
        <v>4.4990077091052161</v>
      </c>
      <c r="G66" s="69">
        <f t="shared" si="19"/>
        <v>4.9039463301623556</v>
      </c>
      <c r="H66" s="69">
        <f t="shared" si="19"/>
        <v>0.48842606558465229</v>
      </c>
      <c r="I66" s="69">
        <f t="shared" si="19"/>
        <v>12.019197635990217</v>
      </c>
      <c r="J66" s="69">
        <f t="shared" si="19"/>
        <v>-11.128688382357836</v>
      </c>
      <c r="K66" s="69">
        <f t="shared" si="19"/>
        <v>10.298201847660296</v>
      </c>
      <c r="L66" s="69">
        <f t="shared" si="19"/>
        <v>43.658281317268091</v>
      </c>
      <c r="M66" s="69">
        <f t="shared" si="19"/>
        <v>2.0155264960911983</v>
      </c>
      <c r="N66" s="69">
        <f t="shared" si="19"/>
        <v>4.5336999639059981</v>
      </c>
      <c r="O66" s="69">
        <f t="shared" si="19"/>
        <v>3.4087611732652373E-2</v>
      </c>
      <c r="P66" s="40">
        <f>SUM(D66:O66)</f>
        <v>72.920535457784453</v>
      </c>
    </row>
    <row r="67" spans="1:22">
      <c r="C67" s="36" t="s">
        <v>44</v>
      </c>
      <c r="D67" s="69">
        <f t="shared" ref="D67:O67" si="20">D45*D$62</f>
        <v>6.7962923631903349</v>
      </c>
      <c r="E67" s="69">
        <f t="shared" si="20"/>
        <v>0.22917240497622973</v>
      </c>
      <c r="F67" s="69">
        <f t="shared" si="20"/>
        <v>10.701311865124563</v>
      </c>
      <c r="G67" s="69">
        <f t="shared" si="20"/>
        <v>1.5349340994107208</v>
      </c>
      <c r="H67" s="69">
        <f t="shared" si="20"/>
        <v>2.032056275542562</v>
      </c>
      <c r="I67" s="69">
        <f t="shared" si="20"/>
        <v>41.913540475539861</v>
      </c>
      <c r="J67" s="69">
        <f t="shared" si="20"/>
        <v>12.585632527252335</v>
      </c>
      <c r="K67" s="69">
        <f t="shared" si="20"/>
        <v>3.9060869717062316</v>
      </c>
      <c r="L67" s="69">
        <f t="shared" si="20"/>
        <v>2.9511677309085491</v>
      </c>
      <c r="M67" s="69">
        <f t="shared" si="20"/>
        <v>7.0656162414045545</v>
      </c>
      <c r="N67" s="69">
        <f t="shared" si="20"/>
        <v>28.936780912729144</v>
      </c>
      <c r="O67" s="69">
        <f t="shared" si="20"/>
        <v>0.5737184747783699</v>
      </c>
      <c r="P67" s="40">
        <f>SUM(D67:O67)</f>
        <v>119.22631034256347</v>
      </c>
      <c r="R67" s="36" t="s">
        <v>56</v>
      </c>
      <c r="S67" s="71">
        <f>P67/E36</f>
        <v>0.44042843948139299</v>
      </c>
      <c r="U67" s="36" t="s">
        <v>57</v>
      </c>
      <c r="V67" s="72">
        <f>E32/P32</f>
        <v>0.14916463480952752</v>
      </c>
    </row>
    <row r="69" spans="1:22">
      <c r="A69" s="36" t="s">
        <v>58</v>
      </c>
    </row>
    <row r="71" spans="1:22">
      <c r="A71" s="36" t="s">
        <v>59</v>
      </c>
    </row>
    <row r="73" spans="1:22">
      <c r="D73" s="36">
        <v>1</v>
      </c>
      <c r="E73" s="36">
        <v>2</v>
      </c>
      <c r="F73" s="36">
        <v>3</v>
      </c>
      <c r="G73" s="36">
        <v>4</v>
      </c>
      <c r="H73" s="36">
        <v>5</v>
      </c>
      <c r="I73" s="36">
        <v>6</v>
      </c>
      <c r="J73" s="36">
        <v>7</v>
      </c>
      <c r="K73" s="36">
        <v>8</v>
      </c>
      <c r="L73" s="36">
        <v>9</v>
      </c>
      <c r="M73" s="36">
        <v>10</v>
      </c>
      <c r="N73" s="36">
        <v>11</v>
      </c>
      <c r="O73" s="36">
        <v>12</v>
      </c>
    </row>
    <row r="76" spans="1:22">
      <c r="C76" s="36" t="s">
        <v>9</v>
      </c>
      <c r="D76" s="36">
        <f>D12/D$38</f>
        <v>0.17590314796250275</v>
      </c>
      <c r="E76" s="36">
        <f>E12/E$38</f>
        <v>1.0786668883123751E-5</v>
      </c>
      <c r="F76" s="36">
        <f>F12/F$38</f>
        <v>0.12801334285603153</v>
      </c>
      <c r="G76" s="36">
        <f>G12/G$38</f>
        <v>2.5943662425045627E-3</v>
      </c>
      <c r="H76" s="36">
        <f>H12/H$38</f>
        <v>3.6452297272673444E-4</v>
      </c>
      <c r="I76" s="36">
        <f>I12/I$38</f>
        <v>5.2620419923153959E-3</v>
      </c>
      <c r="J76" s="36">
        <f>J12/J$38</f>
        <v>7.8847752301845628E-5</v>
      </c>
      <c r="K76" s="36">
        <f>K12/K$38</f>
        <v>5.3834193896520347E-5</v>
      </c>
      <c r="L76" s="36">
        <f>L12/L$38</f>
        <v>1.8163517242991391E-6</v>
      </c>
      <c r="M76" s="36">
        <f>M12/M$38</f>
        <v>1.6559812653757389E-4</v>
      </c>
      <c r="N76" s="36">
        <f>N12/N$38</f>
        <v>1.2990126845395E-3</v>
      </c>
      <c r="O76" s="36">
        <f>O12/O$38</f>
        <v>3.801751779905983E-3</v>
      </c>
    </row>
    <row r="77" spans="1:22">
      <c r="C77" s="36" t="s">
        <v>10</v>
      </c>
      <c r="D77" s="36">
        <f>D13/D$38</f>
        <v>7.3880651334623363E-4</v>
      </c>
      <c r="E77" s="36">
        <f>E13/E$38</f>
        <v>8.6947573114772206E-2</v>
      </c>
      <c r="F77" s="36">
        <f>F13/F$38</f>
        <v>3.5051802784080849E-2</v>
      </c>
      <c r="G77" s="36">
        <f>G13/G$38</f>
        <v>4.3475258101941337E-3</v>
      </c>
      <c r="H77" s="36">
        <f>H13/H$38</f>
        <v>5.2229037356886897E-3</v>
      </c>
      <c r="I77" s="36">
        <f>I13/I$38</f>
        <v>7.6467611334105469E-4</v>
      </c>
      <c r="J77" s="36">
        <f>J13/J$38</f>
        <v>5.689270993734513E-4</v>
      </c>
      <c r="K77" s="36">
        <f>K13/K$38</f>
        <v>1.2214717991170046E-3</v>
      </c>
      <c r="L77" s="36">
        <f>L13/L$38</f>
        <v>2.3327123824152141E-4</v>
      </c>
      <c r="M77" s="36">
        <f>M13/M$38</f>
        <v>1.3136507892304783E-3</v>
      </c>
      <c r="N77" s="36">
        <f>N13/N$38</f>
        <v>6.2870478295427585E-4</v>
      </c>
      <c r="O77" s="36">
        <f>O13/O$38</f>
        <v>5.8310593063539003E-4</v>
      </c>
    </row>
    <row r="78" spans="1:22">
      <c r="C78" s="36" t="s">
        <v>11</v>
      </c>
      <c r="D78" s="36">
        <f>D14/D$38</f>
        <v>0.19873180665022319</v>
      </c>
      <c r="E78" s="36">
        <f>E14/E$38</f>
        <v>6.0458069399651322E-2</v>
      </c>
      <c r="F78" s="36">
        <f>F14/F$38</f>
        <v>0.13308165267503061</v>
      </c>
      <c r="G78" s="36">
        <f>G14/G$38</f>
        <v>3.942801616477204E-2</v>
      </c>
      <c r="H78" s="36">
        <f>H14/H$38</f>
        <v>0.17765309404719301</v>
      </c>
      <c r="I78" s="36">
        <f>I14/I$38</f>
        <v>7.8048884322392473E-2</v>
      </c>
      <c r="J78" s="36">
        <f>J14/J$38</f>
        <v>6.0415672021314933E-2</v>
      </c>
      <c r="K78" s="36">
        <f>K14/K$38</f>
        <v>8.0308458128443474E-3</v>
      </c>
      <c r="L78" s="36">
        <f>L14/L$38</f>
        <v>2.4202686656461412E-3</v>
      </c>
      <c r="M78" s="36">
        <f>M14/M$38</f>
        <v>1.9689251979851913E-2</v>
      </c>
      <c r="N78" s="36">
        <f>N14/N$38</f>
        <v>4.6909136648561625E-2</v>
      </c>
      <c r="O78" s="36">
        <f>O14/O$38</f>
        <v>2.200797379072246E-2</v>
      </c>
    </row>
    <row r="79" spans="1:22">
      <c r="C79" s="36" t="s">
        <v>12</v>
      </c>
      <c r="D79" s="36">
        <f>D15/D$38</f>
        <v>1.0489058189950448E-2</v>
      </c>
      <c r="E79" s="36">
        <f>E15/E$38</f>
        <v>5.6783900256796499E-2</v>
      </c>
      <c r="F79" s="36">
        <f>F15/F$38</f>
        <v>3.1722628877337428E-2</v>
      </c>
      <c r="G79" s="36">
        <f>G15/G$38</f>
        <v>0.12563906712673859</v>
      </c>
      <c r="H79" s="36">
        <f>H15/H$38</f>
        <v>7.2205572484241006E-3</v>
      </c>
      <c r="I79" s="36">
        <f>I15/I$38</f>
        <v>1.6065125302909034E-2</v>
      </c>
      <c r="J79" s="36">
        <f>J15/J$38</f>
        <v>1.0563663712970949E-2</v>
      </c>
      <c r="K79" s="36">
        <f>K15/K$38</f>
        <v>6.1876068073153968E-3</v>
      </c>
      <c r="L79" s="36">
        <f>L15/L$38</f>
        <v>8.462851834293756E-3</v>
      </c>
      <c r="M79" s="36">
        <f>M15/M$38</f>
        <v>6.2975570089906707E-3</v>
      </c>
      <c r="N79" s="36">
        <f>N15/N$38</f>
        <v>1.0660171232758113E-2</v>
      </c>
      <c r="O79" s="36">
        <f>O15/O$38</f>
        <v>3.508902218555944E-2</v>
      </c>
    </row>
    <row r="80" spans="1:22">
      <c r="C80" s="36" t="s">
        <v>13</v>
      </c>
      <c r="D80" s="36">
        <f>D16/D$38</f>
        <v>4.4166354400725743E-5</v>
      </c>
      <c r="E80" s="36">
        <f>E16/E$38</f>
        <v>5.0984753827586492E-5</v>
      </c>
      <c r="F80" s="36">
        <f>F16/F$38</f>
        <v>1.1659928166361069E-4</v>
      </c>
      <c r="G80" s="36">
        <f>G16/G$38</f>
        <v>1.0458003599471978E-4</v>
      </c>
      <c r="H80" s="36">
        <f>H16/H$38</f>
        <v>0.14248009244206208</v>
      </c>
      <c r="I80" s="36">
        <f>I16/I$38</f>
        <v>9.6627456163662895E-4</v>
      </c>
      <c r="J80" s="36">
        <f>J16/J$38</f>
        <v>6.4247030263694276E-4</v>
      </c>
      <c r="K80" s="36">
        <f>K16/K$38</f>
        <v>6.9154451257381541E-4</v>
      </c>
      <c r="L80" s="36">
        <f>L16/L$38</f>
        <v>0.11363303869736328</v>
      </c>
      <c r="M80" s="36">
        <f>M16/M$38</f>
        <v>4.8918087692326922E-4</v>
      </c>
      <c r="N80" s="36">
        <f>N16/N$38</f>
        <v>4.5371727288415822E-4</v>
      </c>
      <c r="O80" s="36">
        <f>O16/O$38</f>
        <v>3.6012526513636386E-4</v>
      </c>
    </row>
    <row r="81" spans="1:15">
      <c r="C81" s="36" t="s">
        <v>14</v>
      </c>
      <c r="D81" s="36">
        <f>D17/D$38</f>
        <v>4.1326289824179588E-2</v>
      </c>
      <c r="E81" s="36">
        <f>E17/E$38</f>
        <v>2.9741099053086237E-2</v>
      </c>
      <c r="F81" s="36">
        <f>F17/F$38</f>
        <v>4.8215909955345831E-2</v>
      </c>
      <c r="G81" s="36">
        <f>G17/G$38</f>
        <v>1.9740175585063351E-2</v>
      </c>
      <c r="H81" s="36">
        <f>H17/H$38</f>
        <v>6.324094442080111E-2</v>
      </c>
      <c r="I81" s="36">
        <f>I17/I$38</f>
        <v>7.5596528073406027E-2</v>
      </c>
      <c r="J81" s="36">
        <f>J17/J$38</f>
        <v>5.3626354239690345E-2</v>
      </c>
      <c r="K81" s="36">
        <f>K17/K$38</f>
        <v>1.6083006533811839E-2</v>
      </c>
      <c r="L81" s="36">
        <f>L17/L$38</f>
        <v>2.3423618506753039E-3</v>
      </c>
      <c r="M81" s="36">
        <f>M17/M$38</f>
        <v>3.0807472263854298E-2</v>
      </c>
      <c r="N81" s="36">
        <f>N17/N$38</f>
        <v>3.9398318722142084E-2</v>
      </c>
      <c r="O81" s="36">
        <f>O17/O$38</f>
        <v>1.8501617541305613E-2</v>
      </c>
    </row>
    <row r="82" spans="1:15">
      <c r="C82" s="36" t="s">
        <v>15</v>
      </c>
      <c r="D82" s="36">
        <f>D18/D$38</f>
        <v>4.541199432883368E-2</v>
      </c>
      <c r="E82" s="36">
        <f>E18/E$38</f>
        <v>3.0795608871095139E-2</v>
      </c>
      <c r="F82" s="36">
        <f>F18/F$38</f>
        <v>5.1187418859597038E-2</v>
      </c>
      <c r="G82" s="36">
        <f>G18/G$38</f>
        <v>3.3236096210057041E-2</v>
      </c>
      <c r="H82" s="36">
        <f>H18/H$38</f>
        <v>2.7781536479267128E-2</v>
      </c>
      <c r="I82" s="36">
        <f>I18/I$38</f>
        <v>0.11889022094068895</v>
      </c>
      <c r="J82" s="36">
        <f>J18/J$38</f>
        <v>0.1696145265890299</v>
      </c>
      <c r="K82" s="36">
        <f>K18/K$38</f>
        <v>4.146136944903786E-2</v>
      </c>
      <c r="L82" s="36">
        <f>L18/L$38</f>
        <v>3.0131689576377743E-3</v>
      </c>
      <c r="M82" s="36">
        <f>M18/M$38</f>
        <v>3.9985189105653234E-2</v>
      </c>
      <c r="N82" s="36">
        <f>N18/N$38</f>
        <v>1.8902147646585234E-2</v>
      </c>
      <c r="O82" s="36">
        <f>O18/O$38</f>
        <v>3.6023546810046131E-2</v>
      </c>
    </row>
    <row r="83" spans="1:15">
      <c r="C83" s="36" t="s">
        <v>16</v>
      </c>
      <c r="D83" s="36">
        <f>D19/D$38</f>
        <v>1.3254820499211277E-2</v>
      </c>
      <c r="E83" s="36">
        <f>E19/E$38</f>
        <v>4.6131306339656951E-3</v>
      </c>
      <c r="F83" s="36">
        <f>F19/F$38</f>
        <v>8.7405166371596604E-3</v>
      </c>
      <c r="G83" s="36">
        <f>G19/G$38</f>
        <v>2.2748859931992892E-2</v>
      </c>
      <c r="H83" s="36">
        <f>H19/H$38</f>
        <v>1.5734793621898488E-2</v>
      </c>
      <c r="I83" s="36">
        <f>I19/I$38</f>
        <v>2.8475503515043517E-2</v>
      </c>
      <c r="J83" s="36">
        <f>J19/J$38</f>
        <v>1.3478916404769368E-2</v>
      </c>
      <c r="K83" s="36">
        <f>K19/K$38</f>
        <v>0.2743637023073795</v>
      </c>
      <c r="L83" s="36">
        <f>L19/L$38</f>
        <v>2.4044176973779599E-2</v>
      </c>
      <c r="M83" s="36">
        <f>M19/M$38</f>
        <v>2.442157349844765E-2</v>
      </c>
      <c r="N83" s="36">
        <f>N19/N$38</f>
        <v>7.1753594696797032E-3</v>
      </c>
      <c r="O83" s="36">
        <f>O19/O$38</f>
        <v>1.5049632576652381E-2</v>
      </c>
    </row>
    <row r="84" spans="1:15">
      <c r="C84" s="36" t="s">
        <v>17</v>
      </c>
      <c r="D84" s="36">
        <f>D20/D$38</f>
        <v>2.2235205856058031E-3</v>
      </c>
      <c r="E84" s="36">
        <f>E20/E$38</f>
        <v>9.5407418301918538E-4</v>
      </c>
      <c r="F84" s="36">
        <f>F20/F$38</f>
        <v>4.9199941411182634E-3</v>
      </c>
      <c r="G84" s="36">
        <f>G20/G$38</f>
        <v>3.0525949419055853E-3</v>
      </c>
      <c r="H84" s="36">
        <f>H20/H$38</f>
        <v>3.0262502651035024E-3</v>
      </c>
      <c r="I84" s="36">
        <f>I20/I$38</f>
        <v>4.1117238150961286E-2</v>
      </c>
      <c r="J84" s="36">
        <f>J20/J$38</f>
        <v>1.3671064835530461E-2</v>
      </c>
      <c r="K84" s="36">
        <f>K20/K$38</f>
        <v>2.1011525230545596E-2</v>
      </c>
      <c r="L84" s="36">
        <f>L20/L$38</f>
        <v>1.2956005285870556E-2</v>
      </c>
      <c r="M84" s="36">
        <f>M20/M$38</f>
        <v>1.7781194774473652E-2</v>
      </c>
      <c r="N84" s="36">
        <f>N20/N$38</f>
        <v>1.954869516515774E-2</v>
      </c>
      <c r="O84" s="36">
        <f>O20/O$38</f>
        <v>1.0162386653714986E-2</v>
      </c>
    </row>
    <row r="85" spans="1:15">
      <c r="C85" s="36" t="s">
        <v>18</v>
      </c>
      <c r="D85" s="36">
        <f>D21/D$38</f>
        <v>3.2030159239655694E-2</v>
      </c>
      <c r="E85" s="36">
        <f>E21/E$38</f>
        <v>7.3400165071961107E-2</v>
      </c>
      <c r="F85" s="36">
        <f>F21/F$38</f>
        <v>3.6803337847921669E-2</v>
      </c>
      <c r="G85" s="36">
        <f>G21/G$38</f>
        <v>6.6504680594510604E-2</v>
      </c>
      <c r="H85" s="36">
        <f>H21/H$38</f>
        <v>4.6168534420803563E-2</v>
      </c>
      <c r="I85" s="36">
        <f>I21/I$38</f>
        <v>8.9294783357807064E-2</v>
      </c>
      <c r="J85" s="36">
        <f>J21/J$38</f>
        <v>5.6111483595771776E-2</v>
      </c>
      <c r="K85" s="36">
        <f>K21/K$38</f>
        <v>0.11005005540458562</v>
      </c>
      <c r="L85" s="36">
        <f>L21/L$38</f>
        <v>1.7665015221002112E-2</v>
      </c>
      <c r="M85" s="36">
        <f>M21/M$38</f>
        <v>0.12464864315417457</v>
      </c>
      <c r="N85" s="36">
        <f>N21/N$38</f>
        <v>4.3935778064462506E-2</v>
      </c>
      <c r="O85" s="36">
        <f>O21/O$38</f>
        <v>5.7617818811893678E-2</v>
      </c>
    </row>
    <row r="86" spans="1:15">
      <c r="C86" s="36" t="s">
        <v>19</v>
      </c>
      <c r="D86" s="36">
        <f>D22/D$38</f>
        <v>1.1175899207105729E-3</v>
      </c>
      <c r="E86" s="36">
        <f>E22/E$38</f>
        <v>1.1925034459970539E-3</v>
      </c>
      <c r="F86" s="36">
        <f>F22/F$38</f>
        <v>1.1291087385591754E-3</v>
      </c>
      <c r="G86" s="36">
        <f>G22/G$38</f>
        <v>1.1744526603361346E-3</v>
      </c>
      <c r="H86" s="36">
        <f>H22/H$38</f>
        <v>2.3196684756262103E-3</v>
      </c>
      <c r="I86" s="36">
        <f>I22/I$38</f>
        <v>2.8025233708538475E-3</v>
      </c>
      <c r="J86" s="36">
        <f>J22/J$38</f>
        <v>5.169541496444394E-3</v>
      </c>
      <c r="K86" s="36">
        <f>K22/K$38</f>
        <v>3.4593749491464085E-3</v>
      </c>
      <c r="L86" s="36">
        <f>L22/L$38</f>
        <v>3.9744249004190665E-4</v>
      </c>
      <c r="M86" s="36">
        <f>M22/M$38</f>
        <v>2.5128590199007049E-3</v>
      </c>
      <c r="N86" s="36">
        <f>N22/N$38</f>
        <v>4.6125959497201892E-2</v>
      </c>
      <c r="O86" s="36">
        <f>O22/O$38</f>
        <v>3.6161162869200463E-3</v>
      </c>
    </row>
    <row r="87" spans="1:15">
      <c r="C87" s="36" t="s">
        <v>20</v>
      </c>
      <c r="D87" s="36">
        <f>D23/D$38</f>
        <v>1.9243073748612023E-3</v>
      </c>
      <c r="E87" s="36">
        <f>E23/E$38</f>
        <v>1.7796180823408812E-3</v>
      </c>
      <c r="F87" s="36">
        <f>F23/F$38</f>
        <v>1.7481985616807042E-3</v>
      </c>
      <c r="G87" s="36">
        <f>G23/G$38</f>
        <v>1.3934149203317196E-3</v>
      </c>
      <c r="H87" s="36">
        <f>H23/H$38</f>
        <v>6.6434913973207818E-4</v>
      </c>
      <c r="I87" s="36">
        <f>I23/I$38</f>
        <v>2.0605382689332526E-3</v>
      </c>
      <c r="J87" s="36">
        <f>J23/J$38</f>
        <v>3.4301594288031908E-3</v>
      </c>
      <c r="K87" s="36">
        <f>K23/K$38</f>
        <v>7.042924267329899E-4</v>
      </c>
      <c r="L87" s="36">
        <f>L23/L$38</f>
        <v>2.1038372140988408E-4</v>
      </c>
      <c r="M87" s="36">
        <f>M23/M$38</f>
        <v>6.5939713236792851E-4</v>
      </c>
      <c r="N87" s="36">
        <f>N23/N$38</f>
        <v>8.0230693943614685E-4</v>
      </c>
      <c r="O87" s="36">
        <f>O23/O$38</f>
        <v>3.5891528269438844E-3</v>
      </c>
    </row>
    <row r="89" spans="1:15">
      <c r="A89" s="36" t="s">
        <v>60</v>
      </c>
    </row>
    <row r="91" spans="1:15">
      <c r="D91" s="36">
        <v>1</v>
      </c>
      <c r="E91" s="36">
        <v>2</v>
      </c>
      <c r="F91" s="36">
        <v>3</v>
      </c>
      <c r="G91" s="36">
        <v>4</v>
      </c>
      <c r="H91" s="36">
        <v>5</v>
      </c>
      <c r="I91" s="36">
        <v>6</v>
      </c>
      <c r="J91" s="36">
        <v>7</v>
      </c>
      <c r="K91" s="36">
        <v>8</v>
      </c>
      <c r="L91" s="36">
        <v>9</v>
      </c>
      <c r="M91" s="36">
        <v>10</v>
      </c>
      <c r="N91" s="36">
        <v>11</v>
      </c>
      <c r="O91" s="36">
        <v>12</v>
      </c>
    </row>
    <row r="94" spans="1:15">
      <c r="C94" s="36" t="s">
        <v>9</v>
      </c>
      <c r="D94" s="36">
        <f t="array" ref="D94:O105">_xlfn.MUNIT(12)</f>
        <v>1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</row>
    <row r="95" spans="1:15">
      <c r="C95" s="36" t="s">
        <v>10</v>
      </c>
      <c r="D95" s="36">
        <v>0</v>
      </c>
      <c r="E95" s="36">
        <v>1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</row>
    <row r="96" spans="1:15">
      <c r="C96" s="36" t="s">
        <v>11</v>
      </c>
      <c r="D96" s="36">
        <v>0</v>
      </c>
      <c r="E96" s="36">
        <v>0</v>
      </c>
      <c r="F96" s="36">
        <v>1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</row>
    <row r="97" spans="1:15">
      <c r="C97" s="36" t="s">
        <v>12</v>
      </c>
      <c r="D97" s="36">
        <v>0</v>
      </c>
      <c r="E97" s="36">
        <v>0</v>
      </c>
      <c r="F97" s="36">
        <v>0</v>
      </c>
      <c r="G97" s="36">
        <v>1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</row>
    <row r="98" spans="1:15">
      <c r="C98" s="36" t="s">
        <v>13</v>
      </c>
      <c r="D98" s="36">
        <v>0</v>
      </c>
      <c r="E98" s="36">
        <v>0</v>
      </c>
      <c r="F98" s="36">
        <v>0</v>
      </c>
      <c r="G98" s="36">
        <v>0</v>
      </c>
      <c r="H98" s="36">
        <v>1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</row>
    <row r="99" spans="1:15">
      <c r="C99" s="36" t="s">
        <v>14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1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</row>
    <row r="100" spans="1:15">
      <c r="C100" s="36" t="s">
        <v>15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1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</row>
    <row r="101" spans="1:15">
      <c r="C101" s="36" t="s">
        <v>16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1</v>
      </c>
      <c r="L101" s="36">
        <v>0</v>
      </c>
      <c r="M101" s="36">
        <v>0</v>
      </c>
      <c r="N101" s="36">
        <v>0</v>
      </c>
      <c r="O101" s="36">
        <v>0</v>
      </c>
    </row>
    <row r="102" spans="1:15">
      <c r="C102" s="36" t="s">
        <v>17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1</v>
      </c>
      <c r="M102" s="36">
        <v>0</v>
      </c>
      <c r="N102" s="36">
        <v>0</v>
      </c>
      <c r="O102" s="36">
        <v>0</v>
      </c>
    </row>
    <row r="103" spans="1:15">
      <c r="C103" s="36" t="s">
        <v>18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1</v>
      </c>
      <c r="N103" s="36">
        <v>0</v>
      </c>
      <c r="O103" s="36">
        <v>0</v>
      </c>
    </row>
    <row r="104" spans="1:15">
      <c r="C104" s="36" t="s">
        <v>19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1</v>
      </c>
      <c r="O104" s="36">
        <v>0</v>
      </c>
    </row>
    <row r="105" spans="1:15">
      <c r="C105" s="36" t="s">
        <v>20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1</v>
      </c>
    </row>
    <row r="107" spans="1:15">
      <c r="A107" s="67" t="s">
        <v>61</v>
      </c>
    </row>
    <row r="109" spans="1:15">
      <c r="D109" s="36">
        <v>1</v>
      </c>
      <c r="E109" s="36">
        <v>2</v>
      </c>
      <c r="F109" s="36">
        <v>3</v>
      </c>
      <c r="G109" s="36">
        <v>4</v>
      </c>
      <c r="H109" s="36">
        <v>5</v>
      </c>
      <c r="I109" s="36">
        <v>6</v>
      </c>
      <c r="J109" s="36">
        <v>7</v>
      </c>
      <c r="K109" s="36">
        <v>8</v>
      </c>
      <c r="L109" s="36">
        <v>9</v>
      </c>
      <c r="M109" s="36">
        <v>10</v>
      </c>
      <c r="N109" s="36">
        <v>11</v>
      </c>
      <c r="O109" s="36">
        <v>12</v>
      </c>
    </row>
    <row r="112" spans="1:15">
      <c r="C112" s="36" t="s">
        <v>9</v>
      </c>
      <c r="D112" s="36">
        <f>D94-D76</f>
        <v>0.82409685203749727</v>
      </c>
      <c r="E112" s="36">
        <f t="shared" ref="E112:O112" si="21">E94-E76</f>
        <v>-1.0786668883123751E-5</v>
      </c>
      <c r="F112" s="36">
        <f t="shared" si="21"/>
        <v>-0.12801334285603153</v>
      </c>
      <c r="G112" s="36">
        <f t="shared" si="21"/>
        <v>-2.5943662425045627E-3</v>
      </c>
      <c r="H112" s="36">
        <f t="shared" si="21"/>
        <v>-3.6452297272673444E-4</v>
      </c>
      <c r="I112" s="36">
        <f t="shared" si="21"/>
        <v>-5.2620419923153959E-3</v>
      </c>
      <c r="J112" s="36">
        <f t="shared" si="21"/>
        <v>-7.8847752301845628E-5</v>
      </c>
      <c r="K112" s="36">
        <f t="shared" si="21"/>
        <v>-5.3834193896520347E-5</v>
      </c>
      <c r="L112" s="36">
        <f t="shared" si="21"/>
        <v>-1.8163517242991391E-6</v>
      </c>
      <c r="M112" s="36">
        <f t="shared" si="21"/>
        <v>-1.6559812653757389E-4</v>
      </c>
      <c r="N112" s="36">
        <f t="shared" si="21"/>
        <v>-1.2990126845395E-3</v>
      </c>
      <c r="O112" s="36">
        <f t="shared" si="21"/>
        <v>-3.801751779905983E-3</v>
      </c>
    </row>
    <row r="113" spans="1:15">
      <c r="C113" s="36" t="s">
        <v>10</v>
      </c>
      <c r="D113" s="36">
        <f t="shared" ref="D113:O113" si="22">D95-D77</f>
        <v>-7.3880651334623363E-4</v>
      </c>
      <c r="E113" s="36">
        <f t="shared" si="22"/>
        <v>0.91305242688522781</v>
      </c>
      <c r="F113" s="36">
        <f t="shared" si="22"/>
        <v>-3.5051802784080849E-2</v>
      </c>
      <c r="G113" s="36">
        <f t="shared" si="22"/>
        <v>-4.3475258101941337E-3</v>
      </c>
      <c r="H113" s="36">
        <f t="shared" si="22"/>
        <v>-5.2229037356886897E-3</v>
      </c>
      <c r="I113" s="36">
        <f t="shared" si="22"/>
        <v>-7.6467611334105469E-4</v>
      </c>
      <c r="J113" s="36">
        <f t="shared" si="22"/>
        <v>-5.689270993734513E-4</v>
      </c>
      <c r="K113" s="36">
        <f t="shared" si="22"/>
        <v>-1.2214717991170046E-3</v>
      </c>
      <c r="L113" s="36">
        <f t="shared" si="22"/>
        <v>-2.3327123824152141E-4</v>
      </c>
      <c r="M113" s="36">
        <f t="shared" si="22"/>
        <v>-1.3136507892304783E-3</v>
      </c>
      <c r="N113" s="36">
        <f t="shared" si="22"/>
        <v>-6.2870478295427585E-4</v>
      </c>
      <c r="O113" s="36">
        <f t="shared" si="22"/>
        <v>-5.8310593063539003E-4</v>
      </c>
    </row>
    <row r="114" spans="1:15">
      <c r="C114" s="36" t="s">
        <v>11</v>
      </c>
      <c r="D114" s="36">
        <f t="shared" ref="D114:O114" si="23">D96-D78</f>
        <v>-0.19873180665022319</v>
      </c>
      <c r="E114" s="36">
        <f t="shared" si="23"/>
        <v>-6.0458069399651322E-2</v>
      </c>
      <c r="F114" s="36">
        <f t="shared" si="23"/>
        <v>0.86691834732496942</v>
      </c>
      <c r="G114" s="36">
        <f t="shared" si="23"/>
        <v>-3.942801616477204E-2</v>
      </c>
      <c r="H114" s="36">
        <f t="shared" si="23"/>
        <v>-0.17765309404719301</v>
      </c>
      <c r="I114" s="36">
        <f t="shared" si="23"/>
        <v>-7.8048884322392473E-2</v>
      </c>
      <c r="J114" s="36">
        <f t="shared" si="23"/>
        <v>-6.0415672021314933E-2</v>
      </c>
      <c r="K114" s="36">
        <f t="shared" si="23"/>
        <v>-8.0308458128443474E-3</v>
      </c>
      <c r="L114" s="36">
        <f t="shared" si="23"/>
        <v>-2.4202686656461412E-3</v>
      </c>
      <c r="M114" s="36">
        <f t="shared" si="23"/>
        <v>-1.9689251979851913E-2</v>
      </c>
      <c r="N114" s="36">
        <f t="shared" si="23"/>
        <v>-4.6909136648561625E-2</v>
      </c>
      <c r="O114" s="36">
        <f t="shared" si="23"/>
        <v>-2.200797379072246E-2</v>
      </c>
    </row>
    <row r="115" spans="1:15">
      <c r="C115" s="36" t="s">
        <v>12</v>
      </c>
      <c r="D115" s="36">
        <f t="shared" ref="D115:O115" si="24">D97-D79</f>
        <v>-1.0489058189950448E-2</v>
      </c>
      <c r="E115" s="36">
        <f t="shared" si="24"/>
        <v>-5.6783900256796499E-2</v>
      </c>
      <c r="F115" s="36">
        <f t="shared" si="24"/>
        <v>-3.1722628877337428E-2</v>
      </c>
      <c r="G115" s="36">
        <f t="shared" si="24"/>
        <v>0.87436093287326144</v>
      </c>
      <c r="H115" s="36">
        <f t="shared" si="24"/>
        <v>-7.2205572484241006E-3</v>
      </c>
      <c r="I115" s="36">
        <f t="shared" si="24"/>
        <v>-1.6065125302909034E-2</v>
      </c>
      <c r="J115" s="36">
        <f t="shared" si="24"/>
        <v>-1.0563663712970949E-2</v>
      </c>
      <c r="K115" s="36">
        <f t="shared" si="24"/>
        <v>-6.1876068073153968E-3</v>
      </c>
      <c r="L115" s="36">
        <f t="shared" si="24"/>
        <v>-8.462851834293756E-3</v>
      </c>
      <c r="M115" s="36">
        <f t="shared" si="24"/>
        <v>-6.2975570089906707E-3</v>
      </c>
      <c r="N115" s="36">
        <f t="shared" si="24"/>
        <v>-1.0660171232758113E-2</v>
      </c>
      <c r="O115" s="36">
        <f t="shared" si="24"/>
        <v>-3.508902218555944E-2</v>
      </c>
    </row>
    <row r="116" spans="1:15">
      <c r="C116" s="36" t="s">
        <v>13</v>
      </c>
      <c r="D116" s="36">
        <f t="shared" ref="D116:O116" si="25">D98-D80</f>
        <v>-4.4166354400725743E-5</v>
      </c>
      <c r="E116" s="36">
        <f t="shared" si="25"/>
        <v>-5.0984753827586492E-5</v>
      </c>
      <c r="F116" s="36">
        <f t="shared" si="25"/>
        <v>-1.1659928166361069E-4</v>
      </c>
      <c r="G116" s="36">
        <f t="shared" si="25"/>
        <v>-1.0458003599471978E-4</v>
      </c>
      <c r="H116" s="36">
        <f t="shared" si="25"/>
        <v>0.85751990755793794</v>
      </c>
      <c r="I116" s="36">
        <f t="shared" si="25"/>
        <v>-9.6627456163662895E-4</v>
      </c>
      <c r="J116" s="36">
        <f t="shared" si="25"/>
        <v>-6.4247030263694276E-4</v>
      </c>
      <c r="K116" s="36">
        <f t="shared" si="25"/>
        <v>-6.9154451257381541E-4</v>
      </c>
      <c r="L116" s="36">
        <f t="shared" si="25"/>
        <v>-0.11363303869736328</v>
      </c>
      <c r="M116" s="36">
        <f t="shared" si="25"/>
        <v>-4.8918087692326922E-4</v>
      </c>
      <c r="N116" s="36">
        <f t="shared" si="25"/>
        <v>-4.5371727288415822E-4</v>
      </c>
      <c r="O116" s="36">
        <f t="shared" si="25"/>
        <v>-3.6012526513636386E-4</v>
      </c>
    </row>
    <row r="117" spans="1:15">
      <c r="C117" s="36" t="s">
        <v>14</v>
      </c>
      <c r="D117" s="36">
        <f t="shared" ref="D117:O117" si="26">D99-D81</f>
        <v>-4.1326289824179588E-2</v>
      </c>
      <c r="E117" s="36">
        <f t="shared" si="26"/>
        <v>-2.9741099053086237E-2</v>
      </c>
      <c r="F117" s="36">
        <f t="shared" si="26"/>
        <v>-4.8215909955345831E-2</v>
      </c>
      <c r="G117" s="36">
        <f t="shared" si="26"/>
        <v>-1.9740175585063351E-2</v>
      </c>
      <c r="H117" s="36">
        <f t="shared" si="26"/>
        <v>-6.324094442080111E-2</v>
      </c>
      <c r="I117" s="36">
        <f t="shared" si="26"/>
        <v>0.924403471926594</v>
      </c>
      <c r="J117" s="36">
        <f t="shared" si="26"/>
        <v>-5.3626354239690345E-2</v>
      </c>
      <c r="K117" s="36">
        <f t="shared" si="26"/>
        <v>-1.6083006533811839E-2</v>
      </c>
      <c r="L117" s="36">
        <f t="shared" si="26"/>
        <v>-2.3423618506753039E-3</v>
      </c>
      <c r="M117" s="36">
        <f t="shared" si="26"/>
        <v>-3.0807472263854298E-2</v>
      </c>
      <c r="N117" s="36">
        <f t="shared" si="26"/>
        <v>-3.9398318722142084E-2</v>
      </c>
      <c r="O117" s="36">
        <f t="shared" si="26"/>
        <v>-1.8501617541305613E-2</v>
      </c>
    </row>
    <row r="118" spans="1:15">
      <c r="C118" s="36" t="s">
        <v>15</v>
      </c>
      <c r="D118" s="36">
        <f t="shared" ref="D118:O118" si="27">D100-D82</f>
        <v>-4.541199432883368E-2</v>
      </c>
      <c r="E118" s="36">
        <f t="shared" si="27"/>
        <v>-3.0795608871095139E-2</v>
      </c>
      <c r="F118" s="36">
        <f t="shared" si="27"/>
        <v>-5.1187418859597038E-2</v>
      </c>
      <c r="G118" s="36">
        <f t="shared" si="27"/>
        <v>-3.3236096210057041E-2</v>
      </c>
      <c r="H118" s="36">
        <f t="shared" si="27"/>
        <v>-2.7781536479267128E-2</v>
      </c>
      <c r="I118" s="36">
        <f t="shared" si="27"/>
        <v>-0.11889022094068895</v>
      </c>
      <c r="J118" s="36">
        <f t="shared" si="27"/>
        <v>0.83038547341097013</v>
      </c>
      <c r="K118" s="36">
        <f t="shared" si="27"/>
        <v>-4.146136944903786E-2</v>
      </c>
      <c r="L118" s="36">
        <f t="shared" si="27"/>
        <v>-3.0131689576377743E-3</v>
      </c>
      <c r="M118" s="36">
        <f t="shared" si="27"/>
        <v>-3.9985189105653234E-2</v>
      </c>
      <c r="N118" s="36">
        <f t="shared" si="27"/>
        <v>-1.8902147646585234E-2</v>
      </c>
      <c r="O118" s="36">
        <f t="shared" si="27"/>
        <v>-3.6023546810046131E-2</v>
      </c>
    </row>
    <row r="119" spans="1:15">
      <c r="C119" s="36" t="s">
        <v>16</v>
      </c>
      <c r="D119" s="36">
        <f t="shared" ref="D119:O119" si="28">D101-D83</f>
        <v>-1.3254820499211277E-2</v>
      </c>
      <c r="E119" s="36">
        <f t="shared" si="28"/>
        <v>-4.6131306339656951E-3</v>
      </c>
      <c r="F119" s="36">
        <f t="shared" si="28"/>
        <v>-8.7405166371596604E-3</v>
      </c>
      <c r="G119" s="36">
        <f t="shared" si="28"/>
        <v>-2.2748859931992892E-2</v>
      </c>
      <c r="H119" s="36">
        <f t="shared" si="28"/>
        <v>-1.5734793621898488E-2</v>
      </c>
      <c r="I119" s="36">
        <f t="shared" si="28"/>
        <v>-2.8475503515043517E-2</v>
      </c>
      <c r="J119" s="36">
        <f t="shared" si="28"/>
        <v>-1.3478916404769368E-2</v>
      </c>
      <c r="K119" s="36">
        <f t="shared" si="28"/>
        <v>0.7256362976926205</v>
      </c>
      <c r="L119" s="36">
        <f t="shared" si="28"/>
        <v>-2.4044176973779599E-2</v>
      </c>
      <c r="M119" s="36">
        <f t="shared" si="28"/>
        <v>-2.442157349844765E-2</v>
      </c>
      <c r="N119" s="36">
        <f t="shared" si="28"/>
        <v>-7.1753594696797032E-3</v>
      </c>
      <c r="O119" s="36">
        <f t="shared" si="28"/>
        <v>-1.5049632576652381E-2</v>
      </c>
    </row>
    <row r="120" spans="1:15">
      <c r="C120" s="36" t="s">
        <v>17</v>
      </c>
      <c r="D120" s="36">
        <f t="shared" ref="D120:O120" si="29">D102-D84</f>
        <v>-2.2235205856058031E-3</v>
      </c>
      <c r="E120" s="36">
        <f t="shared" si="29"/>
        <v>-9.5407418301918538E-4</v>
      </c>
      <c r="F120" s="36">
        <f t="shared" si="29"/>
        <v>-4.9199941411182634E-3</v>
      </c>
      <c r="G120" s="36">
        <f t="shared" si="29"/>
        <v>-3.0525949419055853E-3</v>
      </c>
      <c r="H120" s="36">
        <f t="shared" si="29"/>
        <v>-3.0262502651035024E-3</v>
      </c>
      <c r="I120" s="36">
        <f t="shared" si="29"/>
        <v>-4.1117238150961286E-2</v>
      </c>
      <c r="J120" s="36">
        <f t="shared" si="29"/>
        <v>-1.3671064835530461E-2</v>
      </c>
      <c r="K120" s="36">
        <f t="shared" si="29"/>
        <v>-2.1011525230545596E-2</v>
      </c>
      <c r="L120" s="36">
        <f t="shared" si="29"/>
        <v>0.9870439947141294</v>
      </c>
      <c r="M120" s="36">
        <f t="shared" si="29"/>
        <v>-1.7781194774473652E-2</v>
      </c>
      <c r="N120" s="36">
        <f t="shared" si="29"/>
        <v>-1.954869516515774E-2</v>
      </c>
      <c r="O120" s="36">
        <f t="shared" si="29"/>
        <v>-1.0162386653714986E-2</v>
      </c>
    </row>
    <row r="121" spans="1:15">
      <c r="C121" s="36" t="s">
        <v>18</v>
      </c>
      <c r="D121" s="36">
        <f t="shared" ref="D121:O121" si="30">D103-D85</f>
        <v>-3.2030159239655694E-2</v>
      </c>
      <c r="E121" s="36">
        <f t="shared" si="30"/>
        <v>-7.3400165071961107E-2</v>
      </c>
      <c r="F121" s="36">
        <f t="shared" si="30"/>
        <v>-3.6803337847921669E-2</v>
      </c>
      <c r="G121" s="36">
        <f t="shared" si="30"/>
        <v>-6.6504680594510604E-2</v>
      </c>
      <c r="H121" s="36">
        <f t="shared" si="30"/>
        <v>-4.6168534420803563E-2</v>
      </c>
      <c r="I121" s="36">
        <f t="shared" si="30"/>
        <v>-8.9294783357807064E-2</v>
      </c>
      <c r="J121" s="36">
        <f t="shared" si="30"/>
        <v>-5.6111483595771776E-2</v>
      </c>
      <c r="K121" s="36">
        <f t="shared" si="30"/>
        <v>-0.11005005540458562</v>
      </c>
      <c r="L121" s="36">
        <f t="shared" si="30"/>
        <v>-1.7665015221002112E-2</v>
      </c>
      <c r="M121" s="36">
        <f t="shared" si="30"/>
        <v>0.87535135684582543</v>
      </c>
      <c r="N121" s="36">
        <f t="shared" si="30"/>
        <v>-4.3935778064462506E-2</v>
      </c>
      <c r="O121" s="36">
        <f t="shared" si="30"/>
        <v>-5.7617818811893678E-2</v>
      </c>
    </row>
    <row r="122" spans="1:15">
      <c r="C122" s="36" t="s">
        <v>19</v>
      </c>
      <c r="D122" s="36">
        <f t="shared" ref="D122:O122" si="31">D104-D86</f>
        <v>-1.1175899207105729E-3</v>
      </c>
      <c r="E122" s="36">
        <f t="shared" si="31"/>
        <v>-1.1925034459970539E-3</v>
      </c>
      <c r="F122" s="36">
        <f t="shared" si="31"/>
        <v>-1.1291087385591754E-3</v>
      </c>
      <c r="G122" s="36">
        <f t="shared" si="31"/>
        <v>-1.1744526603361346E-3</v>
      </c>
      <c r="H122" s="36">
        <f t="shared" si="31"/>
        <v>-2.3196684756262103E-3</v>
      </c>
      <c r="I122" s="36">
        <f t="shared" si="31"/>
        <v>-2.8025233708538475E-3</v>
      </c>
      <c r="J122" s="36">
        <f t="shared" si="31"/>
        <v>-5.169541496444394E-3</v>
      </c>
      <c r="K122" s="36">
        <f t="shared" si="31"/>
        <v>-3.4593749491464085E-3</v>
      </c>
      <c r="L122" s="36">
        <f t="shared" si="31"/>
        <v>-3.9744249004190665E-4</v>
      </c>
      <c r="M122" s="36">
        <f t="shared" si="31"/>
        <v>-2.5128590199007049E-3</v>
      </c>
      <c r="N122" s="36">
        <f t="shared" si="31"/>
        <v>0.95387404050279812</v>
      </c>
      <c r="O122" s="36">
        <f t="shared" si="31"/>
        <v>-3.6161162869200463E-3</v>
      </c>
    </row>
    <row r="123" spans="1:15">
      <c r="C123" s="36" t="s">
        <v>20</v>
      </c>
      <c r="D123" s="36">
        <f t="shared" ref="D123:O123" si="32">D105-D87</f>
        <v>-1.9243073748612023E-3</v>
      </c>
      <c r="E123" s="36">
        <f t="shared" si="32"/>
        <v>-1.7796180823408812E-3</v>
      </c>
      <c r="F123" s="36">
        <f t="shared" si="32"/>
        <v>-1.7481985616807042E-3</v>
      </c>
      <c r="G123" s="36">
        <f t="shared" si="32"/>
        <v>-1.3934149203317196E-3</v>
      </c>
      <c r="H123" s="36">
        <f t="shared" si="32"/>
        <v>-6.6434913973207818E-4</v>
      </c>
      <c r="I123" s="36">
        <f t="shared" si="32"/>
        <v>-2.0605382689332526E-3</v>
      </c>
      <c r="J123" s="36">
        <f t="shared" si="32"/>
        <v>-3.4301594288031908E-3</v>
      </c>
      <c r="K123" s="36">
        <f t="shared" si="32"/>
        <v>-7.042924267329899E-4</v>
      </c>
      <c r="L123" s="36">
        <f t="shared" si="32"/>
        <v>-2.1038372140988408E-4</v>
      </c>
      <c r="M123" s="36">
        <f t="shared" si="32"/>
        <v>-6.5939713236792851E-4</v>
      </c>
      <c r="N123" s="36">
        <f t="shared" si="32"/>
        <v>-8.0230693943614685E-4</v>
      </c>
      <c r="O123" s="36">
        <f t="shared" si="32"/>
        <v>0.99641084717305617</v>
      </c>
    </row>
    <row r="125" spans="1:15">
      <c r="A125" t="s">
        <v>62</v>
      </c>
    </row>
    <row r="127" spans="1:15">
      <c r="D127" s="36">
        <v>1</v>
      </c>
      <c r="E127" s="36">
        <v>2</v>
      </c>
      <c r="F127" s="36">
        <v>3</v>
      </c>
      <c r="G127" s="36">
        <v>4</v>
      </c>
      <c r="H127" s="36">
        <v>5</v>
      </c>
      <c r="I127" s="36">
        <v>6</v>
      </c>
      <c r="J127" s="36">
        <v>7</v>
      </c>
      <c r="K127" s="36">
        <v>8</v>
      </c>
      <c r="L127" s="36">
        <v>9</v>
      </c>
      <c r="M127" s="36">
        <v>10</v>
      </c>
      <c r="N127" s="36">
        <v>11</v>
      </c>
      <c r="O127" s="36">
        <v>12</v>
      </c>
    </row>
    <row r="130" spans="1:15">
      <c r="C130" s="36" t="s">
        <v>9</v>
      </c>
      <c r="D130" s="36">
        <f t="array" ref="D130:O141">MINVERSE(D112:O123)</f>
        <v>1.2622442815371084</v>
      </c>
      <c r="E130" s="36">
        <v>1.5567976245974635E-2</v>
      </c>
      <c r="F130" s="36">
        <v>0.19043957995655275</v>
      </c>
      <c r="G130" s="36">
        <v>1.4357362509676555E-2</v>
      </c>
      <c r="H130" s="36">
        <v>4.3248601013991396E-2</v>
      </c>
      <c r="I130" s="36">
        <v>2.6855891622312732E-2</v>
      </c>
      <c r="J130" s="36">
        <v>1.6699747139903097E-2</v>
      </c>
      <c r="K130" s="36">
        <v>5.2016043878789645E-3</v>
      </c>
      <c r="L130" s="36">
        <v>5.9439619667673426E-3</v>
      </c>
      <c r="M130" s="36">
        <v>6.6933680530118726E-3</v>
      </c>
      <c r="N130" s="36">
        <v>1.31944418804268E-2</v>
      </c>
      <c r="O130" s="36">
        <v>1.12291890456749E-2</v>
      </c>
    </row>
    <row r="131" spans="1:15">
      <c r="C131" s="36" t="s">
        <v>10</v>
      </c>
      <c r="D131" s="36">
        <v>1.3384818224199287E-2</v>
      </c>
      <c r="E131" s="36">
        <v>1.0995876037032726</v>
      </c>
      <c r="F131" s="36">
        <v>4.7608186129281381E-2</v>
      </c>
      <c r="G131" s="36">
        <v>8.365069471263982E-3</v>
      </c>
      <c r="H131" s="36">
        <v>1.7544460452171576E-2</v>
      </c>
      <c r="I131" s="36">
        <v>6.400966805085122E-3</v>
      </c>
      <c r="J131" s="36">
        <v>5.1179152172900312E-3</v>
      </c>
      <c r="K131" s="36">
        <v>3.516778967344425E-3</v>
      </c>
      <c r="L131" s="36">
        <v>2.6478833434809808E-3</v>
      </c>
      <c r="M131" s="36">
        <v>3.4173705971531948E-3</v>
      </c>
      <c r="N131" s="36">
        <v>3.7922028143460274E-3</v>
      </c>
      <c r="O131" s="36">
        <v>2.6423890017501393E-3</v>
      </c>
    </row>
    <row r="132" spans="1:15">
      <c r="C132" s="36" t="s">
        <v>11</v>
      </c>
      <c r="D132" s="36">
        <v>0.30970659676538964</v>
      </c>
      <c r="E132" s="36">
        <v>9.6149173426184328E-2</v>
      </c>
      <c r="F132" s="36">
        <v>1.2210638854908329</v>
      </c>
      <c r="G132" s="36">
        <v>6.7309284694798424E-2</v>
      </c>
      <c r="H132" s="36">
        <v>0.26991459468636547</v>
      </c>
      <c r="I132" s="36">
        <v>0.12625262856790564</v>
      </c>
      <c r="J132" s="36">
        <v>0.10251940720221596</v>
      </c>
      <c r="K132" s="36">
        <v>3.0585210399641592E-2</v>
      </c>
      <c r="L132" s="36">
        <v>3.6765980207803035E-2</v>
      </c>
      <c r="M132" s="36">
        <v>3.9265246227012517E-2</v>
      </c>
      <c r="N132" s="36">
        <v>7.1486681504526264E-2</v>
      </c>
      <c r="O132" s="36">
        <v>4.0093354766963595E-2</v>
      </c>
    </row>
    <row r="133" spans="1:15">
      <c r="C133" s="36" t="s">
        <v>12</v>
      </c>
      <c r="D133" s="36">
        <v>3.1267951005764086E-2</v>
      </c>
      <c r="E133" s="36">
        <v>7.7979829202011616E-2</v>
      </c>
      <c r="F133" s="36">
        <v>5.3689849489889196E-2</v>
      </c>
      <c r="G133" s="36">
        <v>1.1495964047489433</v>
      </c>
      <c r="H133" s="36">
        <v>2.530192066911777E-2</v>
      </c>
      <c r="I133" s="36">
        <v>3.00550611241737E-2</v>
      </c>
      <c r="J133" s="36">
        <v>2.2153733754484924E-2</v>
      </c>
      <c r="K133" s="36">
        <v>1.4902720999141899E-2</v>
      </c>
      <c r="L133" s="36">
        <v>1.3661439026245774E-2</v>
      </c>
      <c r="M133" s="36">
        <v>1.2464181014018668E-2</v>
      </c>
      <c r="N133" s="36">
        <v>1.8277716588874966E-2</v>
      </c>
      <c r="O133" s="36">
        <v>4.4353956915113062E-2</v>
      </c>
    </row>
    <row r="134" spans="1:15">
      <c r="C134" s="36" t="s">
        <v>13</v>
      </c>
      <c r="D134" s="36">
        <v>1.9399749537060394E-3</v>
      </c>
      <c r="E134" s="36">
        <v>1.2546133975651727E-3</v>
      </c>
      <c r="F134" s="36">
        <v>2.2963305799296339E-3</v>
      </c>
      <c r="G134" s="36">
        <v>1.567204878129509E-3</v>
      </c>
      <c r="H134" s="36">
        <v>1.1682489444258077</v>
      </c>
      <c r="I134" s="36">
        <v>8.6071250732131718E-3</v>
      </c>
      <c r="J134" s="36">
        <v>4.2823733891175116E-3</v>
      </c>
      <c r="K134" s="36">
        <v>6.1423112387414E-3</v>
      </c>
      <c r="L134" s="36">
        <v>0.134772970947628</v>
      </c>
      <c r="M134" s="36">
        <v>4.1394106212570862E-3</v>
      </c>
      <c r="N134" s="36">
        <v>4.1310304221195198E-3</v>
      </c>
      <c r="O134" s="36">
        <v>2.5725942209640462E-3</v>
      </c>
    </row>
    <row r="135" spans="1:15">
      <c r="C135" s="36" t="s">
        <v>14</v>
      </c>
      <c r="D135" s="36">
        <v>8.3736453971453337E-2</v>
      </c>
      <c r="E135" s="36">
        <v>5.0916326678817174E-2</v>
      </c>
      <c r="F135" s="36">
        <v>8.4898412443482632E-2</v>
      </c>
      <c r="G135" s="36">
        <v>3.7238466139988345E-2</v>
      </c>
      <c r="H135" s="36">
        <v>0.10607236777635616</v>
      </c>
      <c r="I135" s="36">
        <v>1.1075905896624811</v>
      </c>
      <c r="J135" s="36">
        <v>8.2843398729847237E-2</v>
      </c>
      <c r="K135" s="36">
        <v>3.8612890476085342E-2</v>
      </c>
      <c r="L135" s="36">
        <v>1.7437729765635901E-2</v>
      </c>
      <c r="M135" s="36">
        <v>4.6706831777845056E-2</v>
      </c>
      <c r="N135" s="36">
        <v>5.5003356055209729E-2</v>
      </c>
      <c r="O135" s="36">
        <v>3.0796765466137896E-2</v>
      </c>
    </row>
    <row r="136" spans="1:15">
      <c r="C136" s="36" t="s">
        <v>15</v>
      </c>
      <c r="D136" s="36">
        <v>0.1080391234188922</v>
      </c>
      <c r="E136" s="36">
        <v>6.465679528931427E-2</v>
      </c>
      <c r="F136" s="36">
        <v>0.10770118059129036</v>
      </c>
      <c r="G136" s="36">
        <v>6.4082377192434398E-2</v>
      </c>
      <c r="H136" s="36">
        <v>8.1963725921051042E-2</v>
      </c>
      <c r="I136" s="36">
        <v>0.17971895480992173</v>
      </c>
      <c r="J136" s="36">
        <v>1.2314891242542365</v>
      </c>
      <c r="K136" s="36">
        <v>8.7459325048388645E-2</v>
      </c>
      <c r="L136" s="36">
        <v>1.7838544989968824E-2</v>
      </c>
      <c r="M136" s="36">
        <v>6.8593108837578409E-2</v>
      </c>
      <c r="N136" s="36">
        <v>4.2300000274943614E-2</v>
      </c>
      <c r="O136" s="36">
        <v>5.8597502421272721E-2</v>
      </c>
    </row>
    <row r="137" spans="1:15">
      <c r="C137" s="36" t="s">
        <v>16</v>
      </c>
      <c r="D137" s="36">
        <v>3.6498186660513215E-2</v>
      </c>
      <c r="E137" s="36">
        <v>1.8295645071395663E-2</v>
      </c>
      <c r="F137" s="36">
        <v>2.9023993919407718E-2</v>
      </c>
      <c r="G137" s="36">
        <v>4.3773676338526205E-2</v>
      </c>
      <c r="H137" s="36">
        <v>3.9847579015122508E-2</v>
      </c>
      <c r="I137" s="36">
        <v>5.6676479665952767E-2</v>
      </c>
      <c r="J137" s="36">
        <v>3.2812957216563451E-2</v>
      </c>
      <c r="K137" s="36">
        <v>1.389970070364297</v>
      </c>
      <c r="L137" s="36">
        <v>3.9936546141961911E-2</v>
      </c>
      <c r="M137" s="36">
        <v>4.4182338681026376E-2</v>
      </c>
      <c r="N137" s="36">
        <v>1.8321803451877155E-2</v>
      </c>
      <c r="O137" s="36">
        <v>2.8608168233103748E-2</v>
      </c>
    </row>
    <row r="138" spans="1:15">
      <c r="C138" s="36" t="s">
        <v>17</v>
      </c>
      <c r="D138" s="36">
        <v>1.1868082016808777E-2</v>
      </c>
      <c r="E138" s="36">
        <v>7.3750145710824557E-3</v>
      </c>
      <c r="F138" s="36">
        <v>1.4029632801031386E-2</v>
      </c>
      <c r="G138" s="36">
        <v>9.2748938108201898E-3</v>
      </c>
      <c r="H138" s="36">
        <v>1.3425757563990259E-2</v>
      </c>
      <c r="I138" s="36">
        <v>5.3357249697068024E-2</v>
      </c>
      <c r="J138" s="36">
        <v>2.383987367887954E-2</v>
      </c>
      <c r="K138" s="36">
        <v>3.6179624405129722E-2</v>
      </c>
      <c r="L138" s="36">
        <v>1.0163310725449022</v>
      </c>
      <c r="M138" s="36">
        <v>2.5109565762655904E-2</v>
      </c>
      <c r="N138" s="36">
        <v>2.5767277984284742E-2</v>
      </c>
      <c r="O138" s="36">
        <v>1.5001074262900852E-2</v>
      </c>
    </row>
    <row r="139" spans="1:15">
      <c r="C139" s="36" t="s">
        <v>18</v>
      </c>
      <c r="D139" s="36">
        <v>8.3502474451999723E-2</v>
      </c>
      <c r="E139" s="36">
        <v>0.11489541772607276</v>
      </c>
      <c r="F139" s="36">
        <v>8.6362603129229443E-2</v>
      </c>
      <c r="G139" s="36">
        <v>0.10534170900804929</v>
      </c>
      <c r="H139" s="36">
        <v>9.9650991664200841E-2</v>
      </c>
      <c r="I139" s="36">
        <v>0.14275184242975719</v>
      </c>
      <c r="J139" s="36">
        <v>9.9948107778425832E-2</v>
      </c>
      <c r="K139" s="36">
        <v>0.18866866790528034</v>
      </c>
      <c r="L139" s="36">
        <v>3.8682577994163338E-2</v>
      </c>
      <c r="M139" s="36">
        <v>1.1612432427380595</v>
      </c>
      <c r="N139" s="36">
        <v>6.9306977228968655E-2</v>
      </c>
      <c r="O139" s="36">
        <v>8.2948107246271066E-2</v>
      </c>
    </row>
    <row r="140" spans="1:15">
      <c r="C140" s="36" t="s">
        <v>19</v>
      </c>
      <c r="D140" s="36">
        <v>3.1082232882818257E-3</v>
      </c>
      <c r="E140" s="36">
        <v>2.4881002053866101E-3</v>
      </c>
      <c r="F140" s="36">
        <v>2.9839723954272262E-3</v>
      </c>
      <c r="G140" s="36">
        <v>2.4312624632347652E-3</v>
      </c>
      <c r="H140" s="36">
        <v>4.44032664462847E-3</v>
      </c>
      <c r="I140" s="36">
        <v>5.0916873334494097E-3</v>
      </c>
      <c r="J140" s="36">
        <v>7.5127919155877727E-3</v>
      </c>
      <c r="K140" s="36">
        <v>6.2265090132446275E-3</v>
      </c>
      <c r="L140" s="36">
        <v>1.2185869104196069E-3</v>
      </c>
      <c r="M140" s="36">
        <v>3.8275521695729279E-3</v>
      </c>
      <c r="N140" s="36">
        <v>1.0491495626632048</v>
      </c>
      <c r="O140" s="36">
        <v>4.6679165835274783E-3</v>
      </c>
    </row>
    <row r="141" spans="1:15">
      <c r="C141" s="36" t="s">
        <v>20</v>
      </c>
      <c r="D141" s="36">
        <v>3.6811556264774231E-3</v>
      </c>
      <c r="E141" s="36">
        <v>2.6929416909110865E-3</v>
      </c>
      <c r="F141" s="36">
        <v>3.3011398514258689E-3</v>
      </c>
      <c r="G141" s="36">
        <v>2.1716222902750221E-3</v>
      </c>
      <c r="H141" s="36">
        <v>2.0047628146275267E-3</v>
      </c>
      <c r="I141" s="36">
        <v>3.391610272047943E-3</v>
      </c>
      <c r="J141" s="36">
        <v>4.7662533309001959E-3</v>
      </c>
      <c r="K141" s="36">
        <v>1.595833949759687E-3</v>
      </c>
      <c r="L141" s="36">
        <v>5.5654589796769432E-4</v>
      </c>
      <c r="M141" s="36">
        <v>1.2489233049397328E-3</v>
      </c>
      <c r="N141" s="36">
        <v>1.3543837127166151E-3</v>
      </c>
      <c r="O141" s="36">
        <v>1.0041100209191387</v>
      </c>
    </row>
    <row r="143" spans="1:15">
      <c r="A143" t="s">
        <v>63</v>
      </c>
    </row>
    <row r="145" spans="3:15">
      <c r="D145" s="36">
        <v>1</v>
      </c>
      <c r="E145" s="36">
        <v>2</v>
      </c>
      <c r="F145" s="36">
        <v>3</v>
      </c>
      <c r="G145" s="36">
        <v>4</v>
      </c>
      <c r="H145" s="36">
        <v>5</v>
      </c>
      <c r="I145" s="36">
        <v>6</v>
      </c>
      <c r="J145" s="36">
        <v>7</v>
      </c>
      <c r="K145" s="36">
        <v>8</v>
      </c>
      <c r="L145" s="36">
        <v>9</v>
      </c>
      <c r="M145" s="36">
        <v>10</v>
      </c>
      <c r="N145" s="36">
        <v>11</v>
      </c>
      <c r="O145" s="36">
        <v>12</v>
      </c>
    </row>
    <row r="148" spans="3:15">
      <c r="C148" s="36" t="s">
        <v>9</v>
      </c>
      <c r="D148" s="36">
        <f t="array" ref="D148:O159">IF(D41:O41=TRANSPOSE(D41:O41),D41:O41,0)</f>
        <v>0.36372409430334329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</row>
    <row r="149" spans="3:15">
      <c r="C149" s="36" t="s">
        <v>10</v>
      </c>
      <c r="D149" s="36">
        <v>0</v>
      </c>
      <c r="E149" s="36">
        <v>0.59077567428456579</v>
      </c>
      <c r="F149" s="36">
        <v>0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</row>
    <row r="150" spans="3:15">
      <c r="C150" s="36" t="s">
        <v>11</v>
      </c>
      <c r="D150" s="36">
        <v>0</v>
      </c>
      <c r="E150" s="36">
        <v>0</v>
      </c>
      <c r="F150" s="36">
        <v>0.26891437486128722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</row>
    <row r="151" spans="3:15">
      <c r="C151" s="36" t="s">
        <v>12</v>
      </c>
      <c r="D151" s="36">
        <v>0</v>
      </c>
      <c r="E151" s="36">
        <v>0</v>
      </c>
      <c r="F151" s="36">
        <v>0</v>
      </c>
      <c r="G151" s="36">
        <v>0.38266891818188858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</row>
    <row r="152" spans="3:15">
      <c r="C152" s="36" t="s">
        <v>13</v>
      </c>
      <c r="D152" s="36">
        <v>0</v>
      </c>
      <c r="E152" s="36">
        <v>0</v>
      </c>
      <c r="F152" s="36">
        <v>0</v>
      </c>
      <c r="G152" s="36">
        <v>0</v>
      </c>
      <c r="H152" s="36">
        <v>0.41533723821187413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</row>
    <row r="153" spans="3:15">
      <c r="C153" s="36" t="s">
        <v>14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0.46333434203835494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</row>
    <row r="154" spans="3:15">
      <c r="C154" s="36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0.4098200830643039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</row>
    <row r="155" spans="3:15">
      <c r="C155" s="36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0.39801095366316686</v>
      </c>
      <c r="L155" s="36">
        <v>0</v>
      </c>
      <c r="M155" s="36">
        <v>0</v>
      </c>
      <c r="N155" s="36">
        <v>0</v>
      </c>
      <c r="O155" s="36">
        <v>0</v>
      </c>
    </row>
    <row r="156" spans="3:15">
      <c r="C156" s="36" t="s">
        <v>17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0.80843814989164242</v>
      </c>
      <c r="M156" s="36">
        <v>0</v>
      </c>
      <c r="N156" s="36">
        <v>0</v>
      </c>
      <c r="O156" s="36">
        <v>0</v>
      </c>
    </row>
    <row r="157" spans="3:15">
      <c r="C157" s="36" t="s">
        <v>18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0.68152919607095142</v>
      </c>
      <c r="N157" s="36">
        <v>0</v>
      </c>
      <c r="O157" s="36">
        <v>0</v>
      </c>
    </row>
    <row r="158" spans="3:15">
      <c r="C158" s="36" t="s">
        <v>19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0.69403307044116247</v>
      </c>
      <c r="O158" s="36">
        <v>0</v>
      </c>
    </row>
    <row r="159" spans="3:15">
      <c r="C159" s="36" t="s">
        <v>20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0.7054921991500136</v>
      </c>
    </row>
    <row r="161" spans="1:15">
      <c r="A161" s="36" t="s">
        <v>64</v>
      </c>
    </row>
    <row r="163" spans="1:15">
      <c r="D163" s="36">
        <v>1</v>
      </c>
      <c r="E163" s="36">
        <v>2</v>
      </c>
      <c r="F163" s="36">
        <v>3</v>
      </c>
      <c r="G163" s="36">
        <v>4</v>
      </c>
      <c r="H163" s="36">
        <v>5</v>
      </c>
      <c r="I163" s="36">
        <v>6</v>
      </c>
      <c r="J163" s="36">
        <v>7</v>
      </c>
      <c r="K163" s="36">
        <v>8</v>
      </c>
      <c r="L163" s="36">
        <v>9</v>
      </c>
      <c r="M163" s="36">
        <v>10</v>
      </c>
      <c r="N163" s="36">
        <v>11</v>
      </c>
      <c r="O163" s="36">
        <v>12</v>
      </c>
    </row>
    <row r="166" spans="1:15">
      <c r="C166" s="36" t="s">
        <v>9</v>
      </c>
      <c r="D166" s="36">
        <f t="array" ref="D166:O177">IF(D42:O42=TRANSPOSE(D42:O42),D42:O42,0)</f>
        <v>0.11308749376091447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</row>
    <row r="167" spans="1:15">
      <c r="C167" s="36" t="s">
        <v>10</v>
      </c>
      <c r="D167" s="36">
        <v>0</v>
      </c>
      <c r="E167" s="36">
        <v>6.3307766610969249E-2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</row>
    <row r="168" spans="1:15">
      <c r="C168" s="36" t="s">
        <v>11</v>
      </c>
      <c r="D168" s="36">
        <v>0</v>
      </c>
      <c r="E168" s="36">
        <v>0</v>
      </c>
      <c r="F168" s="36">
        <v>9.2768616195465906E-2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</row>
    <row r="169" spans="1:15">
      <c r="C169" s="36" t="s">
        <v>12</v>
      </c>
      <c r="D169" s="36">
        <v>0</v>
      </c>
      <c r="E169" s="36">
        <v>0</v>
      </c>
      <c r="F169" s="36">
        <v>0</v>
      </c>
      <c r="G169" s="36">
        <v>8.9274983737041402E-2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</row>
    <row r="170" spans="1:15">
      <c r="C170" s="36" t="s">
        <v>13</v>
      </c>
      <c r="D170" s="36">
        <v>0</v>
      </c>
      <c r="E170" s="36">
        <v>0</v>
      </c>
      <c r="F170" s="36">
        <v>0</v>
      </c>
      <c r="G170" s="36">
        <v>0</v>
      </c>
      <c r="H170" s="36">
        <v>0.22215957427402486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</row>
    <row r="171" spans="1:15">
      <c r="C171" s="36" t="s">
        <v>14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0.27741336916051962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</row>
    <row r="172" spans="1:15">
      <c r="C172" s="36" t="s">
        <v>15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0.19005713669332422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</row>
    <row r="173" spans="1:15">
      <c r="C173" s="36" t="s">
        <v>16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0.28864198910823663</v>
      </c>
      <c r="L173" s="36">
        <v>0</v>
      </c>
      <c r="M173" s="36">
        <v>0</v>
      </c>
      <c r="N173" s="36">
        <v>0</v>
      </c>
      <c r="O173" s="36">
        <v>0</v>
      </c>
    </row>
    <row r="174" spans="1:15">
      <c r="C174" s="36" t="s">
        <v>17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2.8328580700652785E-2</v>
      </c>
      <c r="M174" s="36">
        <v>0</v>
      </c>
      <c r="N174" s="36">
        <v>0</v>
      </c>
      <c r="O174" s="36">
        <v>0</v>
      </c>
    </row>
    <row r="175" spans="1:15">
      <c r="C175" s="36" t="s">
        <v>18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0.31267429444688799</v>
      </c>
      <c r="N175" s="36">
        <v>0</v>
      </c>
      <c r="O175" s="36">
        <v>0</v>
      </c>
    </row>
    <row r="176" spans="1:15">
      <c r="C176" s="36" t="s">
        <v>19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0.5330293278429864</v>
      </c>
      <c r="O176" s="36">
        <v>0</v>
      </c>
    </row>
    <row r="177" spans="1:15">
      <c r="C177" s="36" t="s">
        <v>20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0.56391502201307708</v>
      </c>
    </row>
    <row r="179" spans="1:15">
      <c r="A179" s="36" t="s">
        <v>65</v>
      </c>
    </row>
    <row r="181" spans="1:15">
      <c r="D181" s="36">
        <v>1</v>
      </c>
      <c r="E181" s="36">
        <v>2</v>
      </c>
      <c r="F181" s="36">
        <v>3</v>
      </c>
      <c r="G181" s="36">
        <v>4</v>
      </c>
      <c r="H181" s="36">
        <v>5</v>
      </c>
      <c r="I181" s="36">
        <v>6</v>
      </c>
      <c r="J181" s="36">
        <v>7</v>
      </c>
      <c r="K181" s="36">
        <v>8</v>
      </c>
      <c r="L181" s="36">
        <v>9</v>
      </c>
      <c r="M181" s="36">
        <v>10</v>
      </c>
      <c r="N181" s="36">
        <v>11</v>
      </c>
      <c r="O181" s="36">
        <v>12</v>
      </c>
    </row>
    <row r="184" spans="1:15">
      <c r="C184" s="36" t="s">
        <v>9</v>
      </c>
      <c r="D184" s="36">
        <f t="array" ref="D184:O195">IF(D43:O43=TRANSPOSE(D43:O43),D43:O43,0)</f>
        <v>0.24582627061900639</v>
      </c>
      <c r="E184" s="36">
        <v>0</v>
      </c>
      <c r="F184" s="36">
        <v>0</v>
      </c>
      <c r="G184" s="36">
        <v>0</v>
      </c>
      <c r="H184" s="36">
        <v>0</v>
      </c>
      <c r="I184" s="36">
        <v>0</v>
      </c>
      <c r="J184" s="36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</row>
    <row r="185" spans="1:15">
      <c r="C185" s="36" t="s">
        <v>10</v>
      </c>
      <c r="D185" s="36">
        <v>0</v>
      </c>
      <c r="E185" s="36">
        <v>0.52367106500872296</v>
      </c>
      <c r="F185" s="36">
        <v>0</v>
      </c>
      <c r="G185" s="36">
        <v>0</v>
      </c>
      <c r="H185" s="36">
        <v>0</v>
      </c>
      <c r="I185" s="36">
        <v>0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</row>
    <row r="186" spans="1:15">
      <c r="C186" s="36" t="s">
        <v>11</v>
      </c>
      <c r="D186" s="36">
        <v>0</v>
      </c>
      <c r="E186" s="36">
        <v>0</v>
      </c>
      <c r="F186" s="36">
        <v>0.17216981652570876</v>
      </c>
      <c r="G186" s="36">
        <v>0</v>
      </c>
      <c r="H186" s="36">
        <v>0</v>
      </c>
      <c r="I186" s="36">
        <v>0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</row>
    <row r="187" spans="1:15">
      <c r="C187" s="36" t="s">
        <v>12</v>
      </c>
      <c r="D187" s="36">
        <v>0</v>
      </c>
      <c r="E187" s="36">
        <v>0</v>
      </c>
      <c r="F187" s="36">
        <v>0</v>
      </c>
      <c r="G187" s="36">
        <v>0.27287470968000682</v>
      </c>
      <c r="H187" s="36">
        <v>0</v>
      </c>
      <c r="I187" s="36">
        <v>0</v>
      </c>
      <c r="J187" s="36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</row>
    <row r="188" spans="1:15">
      <c r="C188" s="36" t="s">
        <v>13</v>
      </c>
      <c r="D188" s="36">
        <v>0</v>
      </c>
      <c r="E188" s="36">
        <v>0</v>
      </c>
      <c r="F188" s="36">
        <v>0</v>
      </c>
      <c r="G188" s="36">
        <v>0</v>
      </c>
      <c r="H188" s="36">
        <v>0.18819421390880331</v>
      </c>
      <c r="I188" s="36">
        <v>0</v>
      </c>
      <c r="J188" s="36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</row>
    <row r="189" spans="1:15">
      <c r="C189" s="36" t="s">
        <v>14</v>
      </c>
      <c r="D189" s="36">
        <v>0</v>
      </c>
      <c r="E189" s="36">
        <v>0</v>
      </c>
      <c r="F189" s="36">
        <v>0</v>
      </c>
      <c r="G189" s="36">
        <v>0</v>
      </c>
      <c r="H189" s="36">
        <v>0</v>
      </c>
      <c r="I189" s="36">
        <v>0.17623030332784975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</row>
    <row r="190" spans="1:15">
      <c r="C190" s="36" t="s">
        <v>15</v>
      </c>
      <c r="D190" s="36">
        <v>0</v>
      </c>
      <c r="E190" s="36">
        <v>0</v>
      </c>
      <c r="F190" s="36">
        <v>0</v>
      </c>
      <c r="G190" s="36">
        <v>0</v>
      </c>
      <c r="H190" s="36">
        <v>0</v>
      </c>
      <c r="I190" s="36">
        <v>0</v>
      </c>
      <c r="J190" s="36">
        <v>0.23390446156518746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</row>
    <row r="191" spans="1:15">
      <c r="C191" s="36" t="s">
        <v>16</v>
      </c>
      <c r="D191" s="36">
        <v>0</v>
      </c>
      <c r="E191" s="36">
        <v>0</v>
      </c>
      <c r="F191" s="36">
        <v>0</v>
      </c>
      <c r="G191" s="36">
        <v>0</v>
      </c>
      <c r="H191" s="36">
        <v>0</v>
      </c>
      <c r="I191" s="36">
        <v>0</v>
      </c>
      <c r="J191" s="36">
        <v>0</v>
      </c>
      <c r="K191" s="36">
        <v>8.8137369733648621E-2</v>
      </c>
      <c r="L191" s="36">
        <v>0</v>
      </c>
      <c r="M191" s="36">
        <v>0</v>
      </c>
      <c r="N191" s="36">
        <v>0</v>
      </c>
      <c r="O191" s="36">
        <v>0</v>
      </c>
    </row>
    <row r="192" spans="1:15">
      <c r="C192" s="36" t="s">
        <v>17</v>
      </c>
      <c r="D192" s="36">
        <v>0</v>
      </c>
      <c r="E192" s="36">
        <v>0</v>
      </c>
      <c r="F192" s="36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0.71882885515525918</v>
      </c>
      <c r="M192" s="36">
        <v>0</v>
      </c>
      <c r="N192" s="36">
        <v>0</v>
      </c>
      <c r="O192" s="36">
        <v>0</v>
      </c>
    </row>
    <row r="193" spans="1:15">
      <c r="C193" s="36" t="s">
        <v>18</v>
      </c>
      <c r="D193" s="36">
        <v>0</v>
      </c>
      <c r="E193" s="36">
        <v>0</v>
      </c>
      <c r="F193" s="36">
        <v>0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0.36414579753692522</v>
      </c>
      <c r="N193" s="36">
        <v>0</v>
      </c>
      <c r="O193" s="36">
        <v>0</v>
      </c>
    </row>
    <row r="194" spans="1:15">
      <c r="C194" s="36" t="s">
        <v>19</v>
      </c>
      <c r="D194" s="36">
        <v>0</v>
      </c>
      <c r="E194" s="36">
        <v>0</v>
      </c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0.15386388064693166</v>
      </c>
      <c r="O194" s="36">
        <v>0</v>
      </c>
    </row>
    <row r="195" spans="1:15">
      <c r="C195" s="36" t="s">
        <v>20</v>
      </c>
      <c r="D195" s="36">
        <v>0</v>
      </c>
      <c r="E195" s="36">
        <v>0</v>
      </c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0.13979066622062619</v>
      </c>
    </row>
    <row r="197" spans="1:15">
      <c r="A197" s="36" t="s">
        <v>66</v>
      </c>
    </row>
    <row r="199" spans="1:15">
      <c r="D199" s="36">
        <v>1</v>
      </c>
      <c r="E199" s="36">
        <v>2</v>
      </c>
      <c r="F199" s="36">
        <v>3</v>
      </c>
      <c r="G199" s="36">
        <v>4</v>
      </c>
      <c r="H199" s="36">
        <v>5</v>
      </c>
      <c r="I199" s="36">
        <v>6</v>
      </c>
      <c r="J199" s="36">
        <v>7</v>
      </c>
      <c r="K199" s="36">
        <v>8</v>
      </c>
      <c r="L199" s="36">
        <v>9</v>
      </c>
      <c r="M199" s="36">
        <v>10</v>
      </c>
      <c r="N199" s="36">
        <v>11</v>
      </c>
      <c r="O199" s="36">
        <v>12</v>
      </c>
    </row>
    <row r="202" spans="1:15">
      <c r="C202" s="36" t="s">
        <v>9</v>
      </c>
      <c r="D202" s="36">
        <f t="array" ref="D202:O213">IF(D44:O44=TRANSPOSE(D44:O44),D44:O44,0)</f>
        <v>4.8103299234224925E-3</v>
      </c>
      <c r="E202" s="36">
        <v>0</v>
      </c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</row>
    <row r="203" spans="1:15">
      <c r="C203" s="36" t="s">
        <v>10</v>
      </c>
      <c r="D203" s="36">
        <v>0</v>
      </c>
      <c r="E203" s="36">
        <v>3.7968426648734969E-3</v>
      </c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</row>
    <row r="204" spans="1:15">
      <c r="C204" s="36" t="s">
        <v>11</v>
      </c>
      <c r="D204" s="36">
        <v>0</v>
      </c>
      <c r="E204" s="36">
        <v>0</v>
      </c>
      <c r="F204" s="36">
        <v>3.9759421401125566E-3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36">
        <v>0</v>
      </c>
      <c r="N204" s="36">
        <v>0</v>
      </c>
      <c r="O204" s="36">
        <v>0</v>
      </c>
    </row>
    <row r="205" spans="1:15">
      <c r="C205" s="36" t="s">
        <v>12</v>
      </c>
      <c r="D205" s="36">
        <v>0</v>
      </c>
      <c r="E205" s="36">
        <v>0</v>
      </c>
      <c r="F205" s="36">
        <v>0</v>
      </c>
      <c r="G205" s="36">
        <v>2.0519224764840287E-2</v>
      </c>
      <c r="H205" s="36">
        <v>0</v>
      </c>
      <c r="I205" s="36">
        <v>0</v>
      </c>
      <c r="J205" s="36">
        <v>0</v>
      </c>
      <c r="K205" s="36">
        <v>0</v>
      </c>
      <c r="L205" s="36">
        <v>0</v>
      </c>
      <c r="M205" s="36">
        <v>0</v>
      </c>
      <c r="N205" s="36">
        <v>0</v>
      </c>
      <c r="O205" s="36">
        <v>0</v>
      </c>
    </row>
    <row r="206" spans="1:15">
      <c r="C206" s="36" t="s">
        <v>13</v>
      </c>
      <c r="D206" s="36">
        <v>0</v>
      </c>
      <c r="E206" s="36">
        <v>0</v>
      </c>
      <c r="F206" s="36">
        <v>0</v>
      </c>
      <c r="G206" s="36">
        <v>0</v>
      </c>
      <c r="H206" s="36">
        <v>4.9834500290459318E-3</v>
      </c>
      <c r="I206" s="36">
        <v>0</v>
      </c>
      <c r="J206" s="36">
        <v>0</v>
      </c>
      <c r="K206" s="36">
        <v>0</v>
      </c>
      <c r="L206" s="36">
        <v>0</v>
      </c>
      <c r="M206" s="36">
        <v>0</v>
      </c>
      <c r="N206" s="36">
        <v>0</v>
      </c>
      <c r="O206" s="36">
        <v>0</v>
      </c>
    </row>
    <row r="207" spans="1:15">
      <c r="C207" s="36" t="s">
        <v>14</v>
      </c>
      <c r="D207" s="36">
        <v>0</v>
      </c>
      <c r="E207" s="36">
        <v>0</v>
      </c>
      <c r="F207" s="36">
        <v>0</v>
      </c>
      <c r="G207" s="36">
        <v>0</v>
      </c>
      <c r="H207" s="36">
        <v>0</v>
      </c>
      <c r="I207" s="36">
        <v>9.6906695499855838E-3</v>
      </c>
      <c r="J207" s="36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</row>
    <row r="208" spans="1:15">
      <c r="C208" s="36" t="s">
        <v>15</v>
      </c>
      <c r="D208" s="36">
        <v>0</v>
      </c>
      <c r="E208" s="36">
        <v>0</v>
      </c>
      <c r="F208" s="36">
        <v>0</v>
      </c>
      <c r="G208" s="36">
        <v>0</v>
      </c>
      <c r="H208" s="36">
        <v>0</v>
      </c>
      <c r="I208" s="36">
        <v>0</v>
      </c>
      <c r="J208" s="36">
        <v>-1.4141515194207772E-2</v>
      </c>
      <c r="K208" s="36">
        <v>0</v>
      </c>
      <c r="L208" s="36">
        <v>0</v>
      </c>
      <c r="M208" s="36">
        <v>0</v>
      </c>
      <c r="N208" s="36">
        <v>0</v>
      </c>
      <c r="O208" s="36">
        <v>0</v>
      </c>
    </row>
    <row r="209" spans="1:15">
      <c r="C209" s="36" t="s">
        <v>16</v>
      </c>
      <c r="D209" s="36">
        <v>0</v>
      </c>
      <c r="E209" s="36">
        <v>0</v>
      </c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2.1231594821281671E-2</v>
      </c>
      <c r="L209" s="36">
        <v>0</v>
      </c>
      <c r="M209" s="36">
        <v>0</v>
      </c>
      <c r="N209" s="36">
        <v>0</v>
      </c>
      <c r="O209" s="36">
        <v>0</v>
      </c>
    </row>
    <row r="210" spans="1:15">
      <c r="C210" s="36" t="s">
        <v>17</v>
      </c>
      <c r="D210" s="36">
        <v>0</v>
      </c>
      <c r="E210" s="36">
        <v>0</v>
      </c>
      <c r="F210" s="36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6.1280714035730564E-2</v>
      </c>
      <c r="M210" s="36">
        <v>0</v>
      </c>
      <c r="N210" s="36">
        <v>0</v>
      </c>
      <c r="O210" s="36">
        <v>0</v>
      </c>
    </row>
    <row r="211" spans="1:15">
      <c r="C211" s="36" t="s">
        <v>18</v>
      </c>
      <c r="D211" s="36">
        <v>0</v>
      </c>
      <c r="E211" s="36">
        <v>0</v>
      </c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36">
        <v>4.7091040871382536E-3</v>
      </c>
      <c r="N211" s="36">
        <v>0</v>
      </c>
      <c r="O211" s="36">
        <v>0</v>
      </c>
    </row>
    <row r="212" spans="1:15">
      <c r="C212" s="36" t="s">
        <v>19</v>
      </c>
      <c r="D212" s="36">
        <v>0</v>
      </c>
      <c r="E212" s="36">
        <v>0</v>
      </c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7.1398619512444599E-3</v>
      </c>
      <c r="O212" s="36">
        <v>0</v>
      </c>
    </row>
    <row r="213" spans="1:15">
      <c r="C213" s="36" t="s">
        <v>20</v>
      </c>
      <c r="D213" s="36">
        <v>0</v>
      </c>
      <c r="E213" s="36">
        <v>0</v>
      </c>
      <c r="F213" s="36">
        <v>0</v>
      </c>
      <c r="G213" s="36">
        <v>0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1.786510916310258E-3</v>
      </c>
    </row>
    <row r="215" spans="1:15">
      <c r="A215" s="36" t="s">
        <v>67</v>
      </c>
    </row>
    <row r="217" spans="1:15">
      <c r="D217" s="36">
        <v>1</v>
      </c>
      <c r="E217" s="36">
        <v>2</v>
      </c>
      <c r="F217" s="36">
        <v>3</v>
      </c>
      <c r="G217" s="36">
        <v>4</v>
      </c>
      <c r="H217" s="36">
        <v>5</v>
      </c>
      <c r="I217" s="36">
        <v>6</v>
      </c>
      <c r="J217" s="36">
        <v>7</v>
      </c>
      <c r="K217" s="36">
        <v>8</v>
      </c>
      <c r="L217" s="36">
        <v>9</v>
      </c>
      <c r="M217" s="36">
        <v>10</v>
      </c>
      <c r="N217" s="36">
        <v>11</v>
      </c>
      <c r="O217" s="36">
        <v>12</v>
      </c>
    </row>
    <row r="220" spans="1:15">
      <c r="C220" s="36" t="s">
        <v>9</v>
      </c>
      <c r="D220" s="36">
        <f t="array" ref="D220:O231">IF(D45:O45=TRANSPOSE(D45:O45),D45:O45,0)</f>
        <v>2.3227799732265832E-2</v>
      </c>
      <c r="E220" s="36">
        <v>0</v>
      </c>
      <c r="F220" s="36">
        <v>0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</row>
    <row r="221" spans="1:15">
      <c r="C221" s="36" t="s">
        <v>10</v>
      </c>
      <c r="D221" s="36">
        <v>0</v>
      </c>
      <c r="E221" s="36">
        <v>4.5466207529400605E-3</v>
      </c>
      <c r="F221" s="36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36">
        <v>0</v>
      </c>
      <c r="N221" s="36">
        <v>0</v>
      </c>
      <c r="O221" s="36">
        <v>0</v>
      </c>
    </row>
    <row r="222" spans="1:15">
      <c r="C222" s="36" t="s">
        <v>11</v>
      </c>
      <c r="D222" s="36">
        <v>0</v>
      </c>
      <c r="E222" s="36">
        <v>0</v>
      </c>
      <c r="F222" s="36">
        <v>9.4571513431563666E-3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</row>
    <row r="223" spans="1:15">
      <c r="C223" s="36" t="s">
        <v>12</v>
      </c>
      <c r="D223" s="36">
        <v>0</v>
      </c>
      <c r="E223" s="36">
        <v>0</v>
      </c>
      <c r="F223" s="36">
        <v>0</v>
      </c>
      <c r="G223" s="36">
        <v>6.422512740669321E-3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36">
        <v>0</v>
      </c>
      <c r="N223" s="36">
        <v>0</v>
      </c>
      <c r="O223" s="36">
        <v>0</v>
      </c>
    </row>
    <row r="224" spans="1:15">
      <c r="C224" s="36" t="s">
        <v>13</v>
      </c>
      <c r="D224" s="36">
        <v>0</v>
      </c>
      <c r="E224" s="36">
        <v>0</v>
      </c>
      <c r="F224" s="36">
        <v>0</v>
      </c>
      <c r="G224" s="36">
        <v>0</v>
      </c>
      <c r="H224" s="36">
        <v>2.0733231944232575E-2</v>
      </c>
      <c r="I224" s="36">
        <v>0</v>
      </c>
      <c r="J224" s="36">
        <v>0</v>
      </c>
      <c r="K224" s="36">
        <v>0</v>
      </c>
      <c r="L224" s="36">
        <v>0</v>
      </c>
      <c r="M224" s="36">
        <v>0</v>
      </c>
      <c r="N224" s="36">
        <v>0</v>
      </c>
      <c r="O224" s="36">
        <v>0</v>
      </c>
    </row>
    <row r="225" spans="1:15">
      <c r="C225" s="36" t="s">
        <v>14</v>
      </c>
      <c r="D225" s="36">
        <v>0</v>
      </c>
      <c r="E225" s="36">
        <v>0</v>
      </c>
      <c r="F225" s="36">
        <v>0</v>
      </c>
      <c r="G225" s="36">
        <v>0</v>
      </c>
      <c r="H225" s="36">
        <v>0</v>
      </c>
      <c r="I225" s="36">
        <v>3.3793459656755162E-2</v>
      </c>
      <c r="J225" s="36">
        <v>0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</row>
    <row r="226" spans="1:15">
      <c r="C226" s="36" t="s">
        <v>15</v>
      </c>
      <c r="D226" s="36">
        <v>0</v>
      </c>
      <c r="E226" s="36">
        <v>0</v>
      </c>
      <c r="F226" s="36">
        <v>0</v>
      </c>
      <c r="G226" s="36">
        <v>0</v>
      </c>
      <c r="H226" s="36">
        <v>0</v>
      </c>
      <c r="I226" s="36">
        <v>0</v>
      </c>
      <c r="J226" s="36">
        <v>1.599289219877912E-2</v>
      </c>
      <c r="K226" s="36">
        <v>0</v>
      </c>
      <c r="L226" s="36">
        <v>0</v>
      </c>
      <c r="M226" s="36">
        <v>0</v>
      </c>
      <c r="N226" s="36">
        <v>0</v>
      </c>
      <c r="O226" s="36">
        <v>0</v>
      </c>
    </row>
    <row r="227" spans="1:15">
      <c r="C227" s="36" t="s">
        <v>16</v>
      </c>
      <c r="D227" s="36">
        <v>0</v>
      </c>
      <c r="E227" s="36">
        <v>0</v>
      </c>
      <c r="F227" s="36">
        <v>0</v>
      </c>
      <c r="G227" s="36">
        <v>0</v>
      </c>
      <c r="H227" s="36">
        <v>0</v>
      </c>
      <c r="I227" s="36">
        <v>0</v>
      </c>
      <c r="J227" s="36">
        <v>0</v>
      </c>
      <c r="K227" s="36">
        <v>8.0531006428851172E-3</v>
      </c>
      <c r="L227" s="36">
        <v>0</v>
      </c>
      <c r="M227" s="36">
        <v>0</v>
      </c>
      <c r="N227" s="36">
        <v>0</v>
      </c>
      <c r="O227" s="36">
        <v>0</v>
      </c>
    </row>
    <row r="228" spans="1:15">
      <c r="C228" s="36" t="s">
        <v>17</v>
      </c>
      <c r="D228" s="36">
        <v>0</v>
      </c>
      <c r="E228" s="36">
        <v>0</v>
      </c>
      <c r="F228" s="36">
        <v>0</v>
      </c>
      <c r="G228" s="36">
        <v>0</v>
      </c>
      <c r="H228" s="36">
        <v>0</v>
      </c>
      <c r="I228" s="36">
        <v>0</v>
      </c>
      <c r="J228" s="36">
        <v>0</v>
      </c>
      <c r="K228" s="36">
        <v>0</v>
      </c>
      <c r="L228" s="36">
        <v>4.142390866810221E-3</v>
      </c>
      <c r="M228" s="36">
        <v>0</v>
      </c>
      <c r="N228" s="36">
        <v>0</v>
      </c>
      <c r="O228" s="36">
        <v>0</v>
      </c>
    </row>
    <row r="229" spans="1:15">
      <c r="C229" s="36" t="s">
        <v>18</v>
      </c>
      <c r="D229" s="36">
        <v>0</v>
      </c>
      <c r="E229" s="36">
        <v>0</v>
      </c>
      <c r="F229" s="36">
        <v>0</v>
      </c>
      <c r="G229" s="36">
        <v>0</v>
      </c>
      <c r="H229" s="36">
        <v>0</v>
      </c>
      <c r="I229" s="36">
        <v>0</v>
      </c>
      <c r="J229" s="36">
        <v>0</v>
      </c>
      <c r="K229" s="36">
        <v>0</v>
      </c>
      <c r="L229" s="36">
        <v>0</v>
      </c>
      <c r="M229" s="36">
        <v>1.6508203878776048E-2</v>
      </c>
      <c r="N229" s="36">
        <v>0</v>
      </c>
      <c r="O229" s="36">
        <v>0</v>
      </c>
    </row>
    <row r="230" spans="1:15">
      <c r="C230" s="36" t="s">
        <v>19</v>
      </c>
      <c r="D230" s="36">
        <v>0</v>
      </c>
      <c r="E230" s="36">
        <v>0</v>
      </c>
      <c r="F230" s="36">
        <v>0</v>
      </c>
      <c r="G230" s="36">
        <v>0</v>
      </c>
      <c r="H230" s="36">
        <v>0</v>
      </c>
      <c r="I230" s="36">
        <v>0</v>
      </c>
      <c r="J230" s="36">
        <v>0</v>
      </c>
      <c r="K230" s="36">
        <v>0</v>
      </c>
      <c r="L230" s="36">
        <v>0</v>
      </c>
      <c r="M230" s="36">
        <v>0</v>
      </c>
      <c r="N230" s="36">
        <v>4.5570863240868731E-2</v>
      </c>
      <c r="O230" s="36">
        <v>0</v>
      </c>
    </row>
    <row r="231" spans="1:15">
      <c r="C231" s="36" t="s">
        <v>20</v>
      </c>
      <c r="D231" s="36">
        <v>0</v>
      </c>
      <c r="E231" s="36">
        <v>0</v>
      </c>
      <c r="F231" s="36">
        <v>0</v>
      </c>
      <c r="G231" s="36">
        <v>0</v>
      </c>
      <c r="H231" s="36">
        <v>0</v>
      </c>
      <c r="I231" s="36">
        <v>0</v>
      </c>
      <c r="J231" s="36">
        <v>0</v>
      </c>
      <c r="K231" s="36">
        <v>0</v>
      </c>
      <c r="L231" s="36">
        <v>0</v>
      </c>
      <c r="M231" s="36">
        <v>0</v>
      </c>
      <c r="N231" s="36">
        <v>0</v>
      </c>
      <c r="O231" s="36">
        <v>3.0068234938812981E-2</v>
      </c>
    </row>
    <row r="233" spans="1:15">
      <c r="A233" s="36" t="s">
        <v>47</v>
      </c>
    </row>
    <row r="235" spans="1:15">
      <c r="D235" s="36">
        <v>1</v>
      </c>
      <c r="E235" s="36">
        <v>2</v>
      </c>
      <c r="F235" s="36">
        <v>3</v>
      </c>
      <c r="G235" s="36">
        <v>4</v>
      </c>
      <c r="H235" s="36">
        <v>5</v>
      </c>
      <c r="I235" s="36">
        <v>6</v>
      </c>
      <c r="J235" s="36">
        <v>7</v>
      </c>
      <c r="K235" s="36">
        <v>8</v>
      </c>
      <c r="L235" s="36">
        <v>9</v>
      </c>
      <c r="M235" s="36">
        <v>10</v>
      </c>
      <c r="N235" s="36">
        <v>11</v>
      </c>
      <c r="O235" s="36">
        <v>12</v>
      </c>
    </row>
    <row r="238" spans="1:15">
      <c r="C238" s="36" t="s">
        <v>9</v>
      </c>
      <c r="D238" s="36">
        <f t="array" ref="D238:O249">MMULT(VADIAG,LCHL)</f>
        <v>0.45910865809165902</v>
      </c>
      <c r="E238" s="36">
        <v>5.6624480602030869E-3</v>
      </c>
      <c r="F238" s="36">
        <v>6.9267463739206281E-2</v>
      </c>
      <c r="G238" s="36">
        <v>5.2221186754168808E-3</v>
      </c>
      <c r="H238" s="36">
        <v>1.5730558233700676E-2</v>
      </c>
      <c r="I238" s="36">
        <v>9.7681348570344429E-3</v>
      </c>
      <c r="J238" s="36">
        <v>6.0741004035561015E-3</v>
      </c>
      <c r="K238" s="36">
        <v>1.8919488449055727E-3</v>
      </c>
      <c r="L238" s="36">
        <v>2.161962182935971E-3</v>
      </c>
      <c r="M238" s="36">
        <v>2.4345392329206757E-3</v>
      </c>
      <c r="N238" s="36">
        <v>4.7991364227963395E-3</v>
      </c>
      <c r="O238" s="36">
        <v>4.0843266153991267E-3</v>
      </c>
    </row>
    <row r="239" spans="1:15">
      <c r="C239" s="36" t="s">
        <v>10</v>
      </c>
      <c r="D239" s="36">
        <v>7.907425011577679E-3</v>
      </c>
      <c r="E239" s="36">
        <v>0.64960960801275081</v>
      </c>
      <c r="F239" s="36">
        <v>2.8125758261991322E-2</v>
      </c>
      <c r="G239" s="36">
        <v>4.9418795573232151E-3</v>
      </c>
      <c r="H239" s="36">
        <v>1.0364840453590561E-2</v>
      </c>
      <c r="I239" s="36">
        <v>3.7815354803472857E-3</v>
      </c>
      <c r="J239" s="36">
        <v>3.0235398134257582E-3</v>
      </c>
      <c r="K239" s="36">
        <v>2.0776274657426817E-3</v>
      </c>
      <c r="L239" s="36">
        <v>1.5643050676718471E-3</v>
      </c>
      <c r="M239" s="36">
        <v>2.0188994188134277E-3</v>
      </c>
      <c r="N239" s="36">
        <v>2.2403411746691024E-3</v>
      </c>
      <c r="O239" s="36">
        <v>1.5610591442310592E-3</v>
      </c>
    </row>
    <row r="240" spans="1:15">
      <c r="C240" s="36" t="s">
        <v>11</v>
      </c>
      <c r="D240" s="36">
        <v>8.3284555859581513E-2</v>
      </c>
      <c r="E240" s="36">
        <v>2.5855894865331849E-2</v>
      </c>
      <c r="F240" s="36">
        <v>0.32836163143246172</v>
      </c>
      <c r="G240" s="36">
        <v>1.8100434216062125E-2</v>
      </c>
      <c r="H240" s="36">
        <v>7.2583914496021681E-2</v>
      </c>
      <c r="I240" s="36">
        <v>3.3951146685932639E-2</v>
      </c>
      <c r="J240" s="36">
        <v>2.7568942298933651E-2</v>
      </c>
      <c r="K240" s="36">
        <v>8.2248027346205586E-3</v>
      </c>
      <c r="L240" s="36">
        <v>9.8869005837438125E-3</v>
      </c>
      <c r="M240" s="36">
        <v>1.0558989142911588E-2</v>
      </c>
      <c r="N240" s="36">
        <v>1.9223796267697622E-2</v>
      </c>
      <c r="O240" s="36">
        <v>1.0781679433249826E-2</v>
      </c>
    </row>
    <row r="241" spans="1:15">
      <c r="C241" s="36" t="s">
        <v>12</v>
      </c>
      <c r="D241" s="36">
        <v>1.1965272985140038E-2</v>
      </c>
      <c r="E241" s="36">
        <v>2.984045688074223E-2</v>
      </c>
      <c r="F241" s="36">
        <v>2.0545436621644323E-2</v>
      </c>
      <c r="G241" s="36">
        <v>0.43991481255106668</v>
      </c>
      <c r="H241" s="36">
        <v>9.6822586103752634E-3</v>
      </c>
      <c r="I241" s="36">
        <v>1.1501137726278086E-2</v>
      </c>
      <c r="J241" s="36">
        <v>8.4775453295183358E-3</v>
      </c>
      <c r="K241" s="36">
        <v>5.7028081227081442E-3</v>
      </c>
      <c r="L241" s="36">
        <v>5.2278080929813037E-3</v>
      </c>
      <c r="M241" s="36">
        <v>4.7696546646577584E-3</v>
      </c>
      <c r="N241" s="36">
        <v>6.9943140338999416E-3</v>
      </c>
      <c r="O241" s="36">
        <v>1.6972880709792412E-2</v>
      </c>
    </row>
    <row r="242" spans="1:15">
      <c r="C242" s="36" t="s">
        <v>13</v>
      </c>
      <c r="D242" s="36">
        <v>8.0574383947247476E-4</v>
      </c>
      <c r="E242" s="36">
        <v>5.2108766356833488E-4</v>
      </c>
      <c r="F242" s="36">
        <v>9.5375160108944544E-4</v>
      </c>
      <c r="G242" s="36">
        <v>6.5091854579448708E-4</v>
      </c>
      <c r="H242" s="36">
        <v>0.48521729012175219</v>
      </c>
      <c r="I242" s="36">
        <v>3.5748595568525338E-3</v>
      </c>
      <c r="J242" s="36">
        <v>1.7786291364280907E-3</v>
      </c>
      <c r="K242" s="36">
        <v>2.5511305861366084E-3</v>
      </c>
      <c r="L242" s="36">
        <v>5.5976233538996958E-2</v>
      </c>
      <c r="M242" s="36">
        <v>1.7192513752578163E-3</v>
      </c>
      <c r="N242" s="36">
        <v>1.7157707664923539E-3</v>
      </c>
      <c r="O242" s="36">
        <v>1.0684941787750348E-3</v>
      </c>
    </row>
    <row r="243" spans="1:15">
      <c r="C243" s="36" t="s">
        <v>14</v>
      </c>
      <c r="D243" s="36">
        <v>3.8797974805488328E-2</v>
      </c>
      <c r="E243" s="36">
        <v>2.3591282720739692E-2</v>
      </c>
      <c r="F243" s="36">
        <v>3.9336350069601914E-2</v>
      </c>
      <c r="G243" s="36">
        <v>1.725386020748906E-2</v>
      </c>
      <c r="H243" s="36">
        <v>4.9146970732108386E-2</v>
      </c>
      <c r="I243" s="36">
        <v>0.51318475710913924</v>
      </c>
      <c r="J243" s="36">
        <v>3.8384191642714859E-2</v>
      </c>
      <c r="K243" s="36">
        <v>1.7890678202936064E-2</v>
      </c>
      <c r="L243" s="36">
        <v>8.0794990476035482E-3</v>
      </c>
      <c r="M243" s="36">
        <v>2.1640879170483966E-2</v>
      </c>
      <c r="N243" s="36">
        <v>2.5484943787741965E-2</v>
      </c>
      <c r="O243" s="36">
        <v>1.4269199064162533E-2</v>
      </c>
    </row>
    <row r="244" spans="1:15">
      <c r="C244" s="36" t="s">
        <v>15</v>
      </c>
      <c r="D244" s="36">
        <v>4.4276602533724979E-2</v>
      </c>
      <c r="E244" s="36">
        <v>2.6497653216138468E-2</v>
      </c>
      <c r="F244" s="36">
        <v>4.413810677604621E-2</v>
      </c>
      <c r="G244" s="36">
        <v>2.626224514396152E-2</v>
      </c>
      <c r="H244" s="36">
        <v>3.3590380965224979E-2</v>
      </c>
      <c r="I244" s="36">
        <v>7.3652436988432005E-2</v>
      </c>
      <c r="J244" s="36">
        <v>0.50468897519465805</v>
      </c>
      <c r="K244" s="36">
        <v>3.5842587856078592E-2</v>
      </c>
      <c r="L244" s="36">
        <v>7.3105939895353458E-3</v>
      </c>
      <c r="M244" s="36">
        <v>2.8110833561455221E-2</v>
      </c>
      <c r="N244" s="36">
        <v>1.7335389626297468E-2</v>
      </c>
      <c r="O244" s="36">
        <v>2.4014433309646734E-2</v>
      </c>
    </row>
    <row r="245" spans="1:15">
      <c r="C245" s="36" t="s">
        <v>16</v>
      </c>
      <c r="D245" s="36">
        <v>1.4526678079727139E-2</v>
      </c>
      <c r="E245" s="36">
        <v>7.2818671427490062E-3</v>
      </c>
      <c r="F245" s="36">
        <v>1.1551867498977422E-2</v>
      </c>
      <c r="G245" s="36">
        <v>1.7422402664839617E-2</v>
      </c>
      <c r="H245" s="36">
        <v>1.5859772924977304E-2</v>
      </c>
      <c r="I245" s="36">
        <v>2.2557859722116946E-2</v>
      </c>
      <c r="J245" s="36">
        <v>1.3059916394273112E-2</v>
      </c>
      <c r="K245" s="36">
        <v>0.55322331326895302</v>
      </c>
      <c r="L245" s="36">
        <v>1.5895182815975326E-2</v>
      </c>
      <c r="M245" s="36">
        <v>1.7585054753504335E-2</v>
      </c>
      <c r="N245" s="36">
        <v>7.2922784647107292E-3</v>
      </c>
      <c r="O245" s="36">
        <v>1.1386364321013937E-2</v>
      </c>
    </row>
    <row r="246" spans="1:15">
      <c r="C246" s="36" t="s">
        <v>17</v>
      </c>
      <c r="D246" s="36">
        <v>9.5946102684311592E-3</v>
      </c>
      <c r="E246" s="36">
        <v>5.9622431352698057E-3</v>
      </c>
      <c r="F246" s="36">
        <v>1.1342090385324915E-2</v>
      </c>
      <c r="G246" s="36">
        <v>7.4981779928609193E-3</v>
      </c>
      <c r="H246" s="36">
        <v>1.0853894605926008E-2</v>
      </c>
      <c r="I246" s="36">
        <v>4.3136036228404069E-2</v>
      </c>
      <c r="J246" s="36">
        <v>1.9273063370603839E-2</v>
      </c>
      <c r="K246" s="36">
        <v>2.9248988617857588E-2</v>
      </c>
      <c r="L246" s="36">
        <v>0.82164081196558936</v>
      </c>
      <c r="M246" s="36">
        <v>2.0299530889744066E-2</v>
      </c>
      <c r="N246" s="36">
        <v>2.0831250541358808E-2</v>
      </c>
      <c r="O246" s="36">
        <v>1.2127440723486697E-2</v>
      </c>
    </row>
    <row r="247" spans="1:15">
      <c r="C247" s="36" t="s">
        <v>18</v>
      </c>
      <c r="D247" s="36">
        <v>5.6909374283206533E-2</v>
      </c>
      <c r="E247" s="36">
        <v>7.8304581675086513E-2</v>
      </c>
      <c r="F247" s="36">
        <v>5.8858635481258373E-2</v>
      </c>
      <c r="G247" s="36">
        <v>7.1793450252995938E-2</v>
      </c>
      <c r="H247" s="36">
        <v>6.7915060236575883E-2</v>
      </c>
      <c r="I247" s="36">
        <v>9.7289548408799553E-2</v>
      </c>
      <c r="J247" s="36">
        <v>6.8117553543043358E-2</v>
      </c>
      <c r="K247" s="36">
        <v>0.12858320556126301</v>
      </c>
      <c r="L247" s="36">
        <v>2.6363306282314015E-2</v>
      </c>
      <c r="M247" s="36">
        <v>0.79142117366609432</v>
      </c>
      <c r="N247" s="36">
        <v>4.7234728472966746E-2</v>
      </c>
      <c r="O247" s="36">
        <v>5.6531556847158181E-2</v>
      </c>
    </row>
    <row r="248" spans="1:15">
      <c r="C248" s="36" t="s">
        <v>19</v>
      </c>
      <c r="D248" s="36">
        <v>2.1572097523829621E-3</v>
      </c>
      <c r="E248" s="36">
        <v>1.7268238251097561E-3</v>
      </c>
      <c r="F248" s="36">
        <v>2.0709755237100285E-3</v>
      </c>
      <c r="G248" s="36">
        <v>1.6873765524071679E-3</v>
      </c>
      <c r="H248" s="36">
        <v>3.0817335349332016E-3</v>
      </c>
      <c r="I248" s="36">
        <v>3.533799393760269E-3</v>
      </c>
      <c r="J248" s="36">
        <v>5.2141260407609245E-3</v>
      </c>
      <c r="K248" s="36">
        <v>4.3214031685917418E-3</v>
      </c>
      <c r="L248" s="36">
        <v>8.4573961503792963E-4</v>
      </c>
      <c r="M248" s="36">
        <v>2.656447784522432E-3</v>
      </c>
      <c r="N248" s="36">
        <v>0.72814449232714684</v>
      </c>
      <c r="O248" s="36">
        <v>3.2396884790287968E-3</v>
      </c>
    </row>
    <row r="249" spans="1:15">
      <c r="C249" s="36" t="s">
        <v>20</v>
      </c>
      <c r="D249" s="36">
        <v>2.5970265783370034E-3</v>
      </c>
      <c r="E249" s="36">
        <v>1.8998493557036186E-3</v>
      </c>
      <c r="F249" s="36">
        <v>2.3289284134841853E-3</v>
      </c>
      <c r="G249" s="36">
        <v>1.5320625852893145E-3</v>
      </c>
      <c r="H249" s="36">
        <v>1.4143445268657449E-3</v>
      </c>
      <c r="I249" s="36">
        <v>2.392754589486879E-3</v>
      </c>
      <c r="J249" s="36">
        <v>3.3625545441228568E-3</v>
      </c>
      <c r="K249" s="36">
        <v>1.125848402694214E-3</v>
      </c>
      <c r="L249" s="36">
        <v>3.9263878948514772E-4</v>
      </c>
      <c r="M249" s="36">
        <v>8.8110564897163519E-4</v>
      </c>
      <c r="N249" s="36">
        <v>9.5550714397740506E-4</v>
      </c>
      <c r="O249" s="36">
        <v>0.70839178684680937</v>
      </c>
    </row>
    <row r="250" spans="1:15">
      <c r="C250" s="68"/>
      <c r="D250" s="36">
        <f>SUM(D238:D249)</f>
        <v>0.73193113208872895</v>
      </c>
      <c r="E250" s="36">
        <f>SUM(E238:E249)</f>
        <v>0.85675379655339323</v>
      </c>
      <c r="F250" s="36">
        <f>SUM(F238:F249)</f>
        <v>0.61688099580479616</v>
      </c>
      <c r="G250" s="36">
        <f>SUM(G238:G249)</f>
        <v>0.61227973894550669</v>
      </c>
      <c r="H250" s="68">
        <f>SUM(H238:H249)</f>
        <v>0.7754410194420519</v>
      </c>
      <c r="I250" s="68">
        <f>SUM(I238:I249)</f>
        <v>0.81832400674658412</v>
      </c>
      <c r="J250" s="68">
        <f>SUM(J238:J249)</f>
        <v>0.69902313771203883</v>
      </c>
      <c r="K250" s="68">
        <f>SUM(K238:K249)</f>
        <v>0.7906843428324879</v>
      </c>
      <c r="L250" s="68">
        <f>SUM(L238:L249)</f>
        <v>0.95534498197187057</v>
      </c>
      <c r="M250" s="68">
        <f>SUM(M238:M249)</f>
        <v>0.90409635930933718</v>
      </c>
      <c r="N250" s="68">
        <f>SUM(N238:N249)</f>
        <v>0.88225194902975534</v>
      </c>
      <c r="O250" s="68">
        <f>SUM(O238:O249)</f>
        <v>0.86442890967275376</v>
      </c>
    </row>
    <row r="252" spans="1:15">
      <c r="A252" s="36" t="s">
        <v>48</v>
      </c>
    </row>
    <row r="254" spans="1:15">
      <c r="D254" s="36">
        <v>1</v>
      </c>
      <c r="E254" s="36">
        <v>2</v>
      </c>
      <c r="F254" s="36">
        <v>3</v>
      </c>
      <c r="G254" s="36">
        <v>4</v>
      </c>
      <c r="H254" s="36">
        <v>5</v>
      </c>
      <c r="I254" s="36">
        <v>6</v>
      </c>
      <c r="J254" s="36">
        <v>7</v>
      </c>
      <c r="K254" s="36">
        <v>8</v>
      </c>
      <c r="L254" s="36">
        <v>9</v>
      </c>
      <c r="M254" s="36">
        <v>10</v>
      </c>
      <c r="N254" s="36">
        <v>11</v>
      </c>
      <c r="O254" s="36">
        <v>12</v>
      </c>
    </row>
    <row r="257" spans="1:15">
      <c r="C257" s="36" t="s">
        <v>9</v>
      </c>
      <c r="D257" s="36">
        <f t="array" ref="D257:O268">MMULT(COMPDIAG,LCHL)</f>
        <v>0.14274404231307772</v>
      </c>
      <c r="E257" s="36">
        <v>1.7605434165867213E-3</v>
      </c>
      <c r="F257" s="36">
        <v>2.1536334810167833E-2</v>
      </c>
      <c r="G257" s="36">
        <v>1.6236381432362347E-3</v>
      </c>
      <c r="H257" s="36">
        <v>4.8908758973380314E-3</v>
      </c>
      <c r="I257" s="36">
        <v>3.0370654762820861E-3</v>
      </c>
      <c r="J257" s="36">
        <v>1.8885325504926407E-3</v>
      </c>
      <c r="K257" s="36">
        <v>5.8823640376100771E-4</v>
      </c>
      <c r="L257" s="36">
        <v>6.721877618319147E-4</v>
      </c>
      <c r="M257" s="36">
        <v>7.5693621793448431E-4</v>
      </c>
      <c r="N257" s="36">
        <v>1.4921263638315143E-3</v>
      </c>
      <c r="O257" s="36">
        <v>1.2698808461428894E-3</v>
      </c>
    </row>
    <row r="258" spans="1:15">
      <c r="C258" s="36" t="s">
        <v>10</v>
      </c>
      <c r="D258" s="36">
        <v>8.4736294826785632E-4</v>
      </c>
      <c r="E258" s="36">
        <v>6.9612435383561724E-2</v>
      </c>
      <c r="F258" s="36">
        <v>3.0139679362441293E-3</v>
      </c>
      <c r="G258" s="36">
        <v>5.2957386577132408E-4</v>
      </c>
      <c r="H258" s="36">
        <v>1.1107006076214582E-3</v>
      </c>
      <c r="I258" s="36">
        <v>4.0523091258089038E-4</v>
      </c>
      <c r="J258" s="36">
        <v>3.2400378211092529E-4</v>
      </c>
      <c r="K258" s="36">
        <v>2.226394220870063E-4</v>
      </c>
      <c r="L258" s="36">
        <v>1.6763158072216687E-4</v>
      </c>
      <c r="M258" s="36">
        <v>2.1634610018776308E-4</v>
      </c>
      <c r="N258" s="36">
        <v>2.4007589071207904E-4</v>
      </c>
      <c r="O258" s="36">
        <v>1.6728374621818984E-4</v>
      </c>
    </row>
    <row r="259" spans="1:15">
      <c r="C259" s="36" t="s">
        <v>11</v>
      </c>
      <c r="D259" s="36">
        <v>2.8731052408532354E-2</v>
      </c>
      <c r="E259" s="36">
        <v>8.9196257670849828E-3</v>
      </c>
      <c r="F259" s="36">
        <v>0.11327640694324341</v>
      </c>
      <c r="G259" s="36">
        <v>6.2441891982431023E-3</v>
      </c>
      <c r="H259" s="36">
        <v>2.5039603440014178E-2</v>
      </c>
      <c r="I259" s="36">
        <v>1.1712281643284753E-2</v>
      </c>
      <c r="J259" s="36">
        <v>9.5105835393290549E-3</v>
      </c>
      <c r="K259" s="36">
        <v>2.8373476448219233E-3</v>
      </c>
      <c r="L259" s="36">
        <v>3.4107291069477757E-3</v>
      </c>
      <c r="M259" s="36">
        <v>3.6425825570541898E-3</v>
      </c>
      <c r="N259" s="36">
        <v>6.6317205195809085E-3</v>
      </c>
      <c r="O259" s="36">
        <v>3.7194050403650991E-3</v>
      </c>
    </row>
    <row r="260" spans="1:15">
      <c r="C260" s="36" t="s">
        <v>12</v>
      </c>
      <c r="D260" s="36">
        <v>2.7914458175301959E-3</v>
      </c>
      <c r="E260" s="36">
        <v>6.9616479838268529E-3</v>
      </c>
      <c r="F260" s="36">
        <v>4.7931604400540586E-3</v>
      </c>
      <c r="G260" s="36">
        <v>0.10263020033812317</v>
      </c>
      <c r="H260" s="36">
        <v>2.2588285562514005E-3</v>
      </c>
      <c r="I260" s="36">
        <v>2.6831650930763925E-3</v>
      </c>
      <c r="J260" s="36">
        <v>1.9777742206463869E-3</v>
      </c>
      <c r="K260" s="36">
        <v>1.3304401748360584E-3</v>
      </c>
      <c r="L260" s="36">
        <v>1.2196247468926741E-3</v>
      </c>
      <c r="M260" s="36">
        <v>1.1127395573220567E-3</v>
      </c>
      <c r="N260" s="36">
        <v>1.6317428512220645E-3</v>
      </c>
      <c r="O260" s="36">
        <v>3.9596987822701534E-3</v>
      </c>
    </row>
    <row r="261" spans="1:15">
      <c r="C261" s="36" t="s">
        <v>13</v>
      </c>
      <c r="D261" s="36">
        <v>4.3098400981760477E-4</v>
      </c>
      <c r="E261" s="36">
        <v>2.7872437828156666E-4</v>
      </c>
      <c r="F261" s="36">
        <v>5.1015182402959209E-4</v>
      </c>
      <c r="G261" s="36">
        <v>3.4816956852542672E-4</v>
      </c>
      <c r="H261" s="36">
        <v>0.25953768813971639</v>
      </c>
      <c r="I261" s="36">
        <v>1.9121552419883233E-3</v>
      </c>
      <c r="J261" s="36">
        <v>9.5137024900875935E-4</v>
      </c>
      <c r="K261" s="36">
        <v>1.3645732498573477E-3</v>
      </c>
      <c r="L261" s="36">
        <v>2.9941105849370556E-2</v>
      </c>
      <c r="M261" s="36">
        <v>9.1960970136385105E-4</v>
      </c>
      <c r="N261" s="36">
        <v>9.1774795989111777E-4</v>
      </c>
      <c r="O261" s="36">
        <v>5.715264369091891E-4</v>
      </c>
    </row>
    <row r="262" spans="1:15">
      <c r="C262" s="36" t="s">
        <v>14</v>
      </c>
      <c r="D262" s="36">
        <v>2.3229611817775643E-2</v>
      </c>
      <c r="E262" s="36">
        <v>1.4124869729248323E-2</v>
      </c>
      <c r="F262" s="36">
        <v>2.35519546323259E-2</v>
      </c>
      <c r="G262" s="36">
        <v>1.0330448354264096E-2</v>
      </c>
      <c r="H262" s="36">
        <v>2.9425892919672698E-2</v>
      </c>
      <c r="I262" s="36">
        <v>0.3072604371287555</v>
      </c>
      <c r="J262" s="36">
        <v>2.2981866354355233E-2</v>
      </c>
      <c r="K262" s="36">
        <v>1.0711732039996974E-2</v>
      </c>
      <c r="L262" s="36">
        <v>4.8374593647957332E-3</v>
      </c>
      <c r="M262" s="36">
        <v>1.295709956630562E-2</v>
      </c>
      <c r="N262" s="36">
        <v>1.5258666318411399E-2</v>
      </c>
      <c r="O262" s="36">
        <v>8.5434344672076536E-3</v>
      </c>
    </row>
    <row r="263" spans="1:15">
      <c r="C263" s="36" t="s">
        <v>15</v>
      </c>
      <c r="D263" s="36">
        <v>2.0533606447851321E-2</v>
      </c>
      <c r="E263" s="36">
        <v>1.2288485380453483E-2</v>
      </c>
      <c r="F263" s="36">
        <v>2.0469378001671267E-2</v>
      </c>
      <c r="G263" s="36">
        <v>1.2179313121695666E-2</v>
      </c>
      <c r="H263" s="36">
        <v>1.557779106127136E-2</v>
      </c>
      <c r="I263" s="36">
        <v>3.4156869960690651E-2</v>
      </c>
      <c r="J263" s="36">
        <v>0.23405329682472956</v>
      </c>
      <c r="K263" s="36">
        <v>1.6622268895827474E-2</v>
      </c>
      <c r="L263" s="36">
        <v>3.3903427835685184E-3</v>
      </c>
      <c r="M263" s="36">
        <v>1.3036609862563706E-2</v>
      </c>
      <c r="N263" s="36">
        <v>8.0394169343826101E-3</v>
      </c>
      <c r="O263" s="36">
        <v>1.1136873527567226E-2</v>
      </c>
    </row>
    <row r="264" spans="1:15">
      <c r="C264" s="36" t="s">
        <v>16</v>
      </c>
      <c r="D264" s="36">
        <v>1.0534909196534242E-2</v>
      </c>
      <c r="E264" s="36">
        <v>5.2808913854259501E-3</v>
      </c>
      <c r="F264" s="36">
        <v>8.3775433367632088E-3</v>
      </c>
      <c r="G264" s="36">
        <v>1.2634921008932357E-2</v>
      </c>
      <c r="H264" s="36">
        <v>1.1501684468072589E-2</v>
      </c>
      <c r="I264" s="36">
        <v>1.6359211826433132E-2</v>
      </c>
      <c r="J264" s="36">
        <v>9.4711972395123429E-3</v>
      </c>
      <c r="K264" s="36">
        <v>0.40120372591086634</v>
      </c>
      <c r="L264" s="36">
        <v>1.1527364116528759E-2</v>
      </c>
      <c r="M264" s="36">
        <v>1.2752878120345238E-2</v>
      </c>
      <c r="N264" s="36">
        <v>5.2884417923999777E-3</v>
      </c>
      <c r="O264" s="36">
        <v>8.2575185835461334E-3</v>
      </c>
    </row>
    <row r="265" spans="1:15">
      <c r="C265" s="36" t="s">
        <v>17</v>
      </c>
      <c r="D265" s="36">
        <v>3.3620591917513348E-4</v>
      </c>
      <c r="E265" s="36">
        <v>2.0892369544539953E-4</v>
      </c>
      <c r="F265" s="36">
        <v>3.9743958500454299E-4</v>
      </c>
      <c r="G265" s="36">
        <v>2.6274457780980481E-4</v>
      </c>
      <c r="H265" s="36">
        <v>3.8033265661889759E-4</v>
      </c>
      <c r="I265" s="36">
        <v>1.5115351540082728E-3</v>
      </c>
      <c r="J265" s="36">
        <v>6.7534978540550723E-4</v>
      </c>
      <c r="K265" s="36">
        <v>1.0249174096800243E-3</v>
      </c>
      <c r="L265" s="36">
        <v>2.879121680716926E-2</v>
      </c>
      <c r="M265" s="36">
        <v>7.1131836006574595E-4</v>
      </c>
      <c r="N265" s="36">
        <v>7.2995041381396415E-4</v>
      </c>
      <c r="O265" s="36">
        <v>4.2495914285307229E-4</v>
      </c>
    </row>
    <row r="266" spans="1:15">
      <c r="C266" s="36" t="s">
        <v>18</v>
      </c>
      <c r="D266" s="36">
        <v>2.6109077283848304E-2</v>
      </c>
      <c r="E266" s="36">
        <v>3.5924843672680264E-2</v>
      </c>
      <c r="F266" s="36">
        <v>2.7003366000028416E-2</v>
      </c>
      <c r="G266" s="36">
        <v>3.2937644539921193E-2</v>
      </c>
      <c r="H266" s="36">
        <v>3.1158303509536713E-2</v>
      </c>
      <c r="I266" s="36">
        <v>4.4634831612717661E-2</v>
      </c>
      <c r="J266" s="36">
        <v>3.1251204080920816E-2</v>
      </c>
      <c r="K266" s="36">
        <v>5.899184262151775E-2</v>
      </c>
      <c r="L266" s="36">
        <v>1.2095047781711738E-2</v>
      </c>
      <c r="M266" s="36">
        <v>0.36309091160433904</v>
      </c>
      <c r="N266" s="36">
        <v>2.1670510205314308E-2</v>
      </c>
      <c r="O266" s="36">
        <v>2.5935740908932602E-2</v>
      </c>
    </row>
    <row r="267" spans="1:15">
      <c r="C267" s="36" t="s">
        <v>19</v>
      </c>
      <c r="D267" s="36">
        <v>1.6567741701387785E-3</v>
      </c>
      <c r="E267" s="36">
        <v>1.3262303800832213E-3</v>
      </c>
      <c r="F267" s="36">
        <v>1.5905448002366005E-3</v>
      </c>
      <c r="G267" s="36">
        <v>1.2959341965879103E-3</v>
      </c>
      <c r="H267" s="36">
        <v>2.3668243267896166E-3</v>
      </c>
      <c r="I267" s="36">
        <v>2.7140186769351866E-3</v>
      </c>
      <c r="J267" s="36">
        <v>4.0045384249899731E-3</v>
      </c>
      <c r="K267" s="36">
        <v>3.3189119141380802E-3</v>
      </c>
      <c r="L267" s="36">
        <v>6.4954256177922451E-4</v>
      </c>
      <c r="M267" s="36">
        <v>2.0401975602314221E-3</v>
      </c>
      <c r="N267" s="36">
        <v>0.55922748619313123</v>
      </c>
      <c r="O267" s="36">
        <v>2.4881364389447813E-3</v>
      </c>
    </row>
    <row r="268" spans="1:15">
      <c r="C268" s="36" t="s">
        <v>20</v>
      </c>
      <c r="D268" s="36">
        <v>2.0758589561385788E-3</v>
      </c>
      <c r="E268" s="36">
        <v>1.5185902729100583E-3</v>
      </c>
      <c r="F268" s="36">
        <v>1.8615623519850648E-3</v>
      </c>
      <c r="G268" s="36">
        <v>1.2246104316245279E-3</v>
      </c>
      <c r="H268" s="36">
        <v>1.1305158667416801E-3</v>
      </c>
      <c r="I268" s="36">
        <v>1.9125799812216941E-3</v>
      </c>
      <c r="J268" s="36">
        <v>2.6877618520144858E-3</v>
      </c>
      <c r="K268" s="36">
        <v>8.9991473690794962E-4</v>
      </c>
      <c r="L268" s="36">
        <v>3.138445923037401E-4</v>
      </c>
      <c r="M268" s="36">
        <v>7.0428661299773443E-4</v>
      </c>
      <c r="N268" s="36">
        <v>7.637573211707431E-4</v>
      </c>
      <c r="O268" s="36">
        <v>0.56623272455016738</v>
      </c>
    </row>
    <row r="269" spans="1:15">
      <c r="D269" s="36">
        <f>SUM(D257:D268)</f>
        <v>0.2600209312886877</v>
      </c>
      <c r="E269" s="36">
        <f>SUM(E257:E268)</f>
        <v>0.15820581144558857</v>
      </c>
      <c r="F269" s="36">
        <f>SUM(F257:F268)</f>
        <v>0.22638181066175403</v>
      </c>
      <c r="G269" s="36">
        <f>SUM(G257:G268)</f>
        <v>0.18224138734473483</v>
      </c>
      <c r="H269" s="68">
        <f>SUM(H257:H268)</f>
        <v>0.38437904144964502</v>
      </c>
      <c r="I269" s="68">
        <f>SUM(I257:I268)</f>
        <v>0.42829938270797452</v>
      </c>
      <c r="J269" s="68">
        <f>SUM(J257:J268)</f>
        <v>0.31977747890351566</v>
      </c>
      <c r="K269" s="68">
        <f>SUM(K257:K268)</f>
        <v>0.49911655042429792</v>
      </c>
      <c r="L269" s="68">
        <f>SUM(L257:L268)</f>
        <v>9.7016097053622061E-2</v>
      </c>
      <c r="M269" s="68">
        <f>SUM(M257:M268)</f>
        <v>0.41194151582071087</v>
      </c>
      <c r="N269" s="68">
        <f>SUM(N257:N268)</f>
        <v>0.62189164276386188</v>
      </c>
      <c r="O269" s="68">
        <f>SUM(O257:O268)</f>
        <v>0.63270718247112434</v>
      </c>
    </row>
    <row r="271" spans="1:15">
      <c r="A271" s="36" t="s">
        <v>49</v>
      </c>
    </row>
    <row r="273" spans="3:15">
      <c r="D273" s="36">
        <v>1</v>
      </c>
      <c r="E273" s="36">
        <v>2</v>
      </c>
      <c r="F273" s="36">
        <v>3</v>
      </c>
      <c r="G273" s="36">
        <v>4</v>
      </c>
      <c r="H273" s="36">
        <v>5</v>
      </c>
      <c r="I273" s="36">
        <v>6</v>
      </c>
      <c r="J273" s="36">
        <v>7</v>
      </c>
      <c r="K273" s="36">
        <v>8</v>
      </c>
      <c r="L273" s="36">
        <v>9</v>
      </c>
      <c r="M273" s="36">
        <v>10</v>
      </c>
      <c r="N273" s="36">
        <v>11</v>
      </c>
      <c r="O273" s="36">
        <v>12</v>
      </c>
    </row>
    <row r="276" spans="3:15">
      <c r="C276" s="36" t="s">
        <v>9</v>
      </c>
      <c r="D276" s="36">
        <f t="array" ref="D276:O287">MMULT(GOSDIAG,LCHL)</f>
        <v>0.31029280434043449</v>
      </c>
      <c r="E276" s="36">
        <v>3.8270175416332238E-3</v>
      </c>
      <c r="F276" s="36">
        <v>4.6815051718969443E-2</v>
      </c>
      <c r="G276" s="36">
        <v>3.5294168816789252E-3</v>
      </c>
      <c r="H276" s="36">
        <v>1.0631642296758883E-2</v>
      </c>
      <c r="I276" s="36">
        <v>6.6018836816613561E-3</v>
      </c>
      <c r="J276" s="36">
        <v>4.1052365596827966E-3</v>
      </c>
      <c r="K276" s="36">
        <v>1.2786910079077454E-3</v>
      </c>
      <c r="L276" s="36">
        <v>1.4611820029916303E-3</v>
      </c>
      <c r="M276" s="36">
        <v>1.6454057063523084E-3</v>
      </c>
      <c r="N276" s="36">
        <v>3.24354044036455E-3</v>
      </c>
      <c r="O276" s="36">
        <v>2.7604296651740599E-3</v>
      </c>
    </row>
    <row r="277" spans="3:15">
      <c r="C277" s="36" t="s">
        <v>10</v>
      </c>
      <c r="D277" s="36">
        <v>7.0092420144146047E-3</v>
      </c>
      <c r="E277" s="36">
        <v>0.57582221150168234</v>
      </c>
      <c r="F277" s="36">
        <v>2.4931029533454292E-2</v>
      </c>
      <c r="G277" s="36">
        <v>4.3805448388887641E-3</v>
      </c>
      <c r="H277" s="36">
        <v>9.1875262899921099E-3</v>
      </c>
      <c r="I277" s="36">
        <v>3.3520011039044088E-3</v>
      </c>
      <c r="J277" s="36">
        <v>2.6801041124626204E-3</v>
      </c>
      <c r="K277" s="36">
        <v>1.841635387229532E-3</v>
      </c>
      <c r="L277" s="36">
        <v>1.3866198904995434E-3</v>
      </c>
      <c r="M277" s="36">
        <v>1.7895781001407091E-3</v>
      </c>
      <c r="N277" s="36">
        <v>1.9858668865176607E-3</v>
      </c>
      <c r="O277" s="36">
        <v>1.3837426627138318E-3</v>
      </c>
    </row>
    <row r="278" spans="3:15">
      <c r="C278" s="36" t="s">
        <v>11</v>
      </c>
      <c r="D278" s="36">
        <v>5.3322127941898799E-2</v>
      </c>
      <c r="E278" s="36">
        <v>1.6553985547884707E-2</v>
      </c>
      <c r="F278" s="36">
        <v>0.21023034513112573</v>
      </c>
      <c r="G278" s="36">
        <v>1.1588627196380142E-2</v>
      </c>
      <c r="H278" s="36">
        <v>4.647114624476259E-2</v>
      </c>
      <c r="I278" s="36">
        <v>2.1736891896424772E-2</v>
      </c>
      <c r="J278" s="36">
        <v>1.7650747528329947E-2</v>
      </c>
      <c r="K278" s="36">
        <v>5.2658500629064924E-3</v>
      </c>
      <c r="L278" s="36">
        <v>6.3299920667652882E-3</v>
      </c>
      <c r="M278" s="36">
        <v>6.7602902387415226E-3</v>
      </c>
      <c r="N278" s="36">
        <v>1.2307848838666065E-2</v>
      </c>
      <c r="O278" s="36">
        <v>6.9028655341282731E-3</v>
      </c>
    </row>
    <row r="279" spans="3:15">
      <c r="C279" s="36" t="s">
        <v>12</v>
      </c>
      <c r="D279" s="36">
        <v>8.5322330529865528E-3</v>
      </c>
      <c r="E279" s="36">
        <v>2.1278723254395438E-2</v>
      </c>
      <c r="F279" s="36">
        <v>1.4650602092316776E-2</v>
      </c>
      <c r="G279" s="36">
        <v>0.31369578519504754</v>
      </c>
      <c r="H279" s="36">
        <v>6.9042542569320757E-3</v>
      </c>
      <c r="I279" s="36">
        <v>8.2012660786737572E-3</v>
      </c>
      <c r="J279" s="36">
        <v>6.0451936665832416E-3</v>
      </c>
      <c r="K279" s="36">
        <v>4.0665756660829867E-3</v>
      </c>
      <c r="L279" s="36">
        <v>3.7278612080979307E-3</v>
      </c>
      <c r="M279" s="36">
        <v>3.4011597755993972E-3</v>
      </c>
      <c r="N279" s="36">
        <v>4.9875266078027005E-3</v>
      </c>
      <c r="O279" s="36">
        <v>1.2103073116371007E-2</v>
      </c>
    </row>
    <row r="280" spans="3:15">
      <c r="C280" s="36" t="s">
        <v>13</v>
      </c>
      <c r="D280" s="36">
        <v>3.6509206141547516E-4</v>
      </c>
      <c r="E280" s="36">
        <v>2.3611098211423061E-4</v>
      </c>
      <c r="F280" s="36">
        <v>4.3215612836460389E-4</v>
      </c>
      <c r="G280" s="36">
        <v>2.9493889007362484E-4</v>
      </c>
      <c r="H280" s="36">
        <v>0.21985769174600414</v>
      </c>
      <c r="I280" s="36">
        <v>1.619811137168104E-3</v>
      </c>
      <c r="J280" s="36">
        <v>8.0591789362894793E-4</v>
      </c>
      <c r="K280" s="36">
        <v>1.1559474351581457E-3</v>
      </c>
      <c r="L280" s="36">
        <v>2.5363493323642836E-2</v>
      </c>
      <c r="M280" s="36">
        <v>7.7901312791322846E-4</v>
      </c>
      <c r="N280" s="36">
        <v>7.7743602292413498E-4</v>
      </c>
      <c r="O280" s="36">
        <v>4.8414734712065892E-4</v>
      </c>
    </row>
    <row r="281" spans="3:15">
      <c r="C281" s="36" t="s">
        <v>14</v>
      </c>
      <c r="D281" s="36">
        <v>1.4756900682987751E-2</v>
      </c>
      <c r="E281" s="36">
        <v>8.9729996949478395E-3</v>
      </c>
      <c r="F281" s="36">
        <v>1.4961672976967839E-2</v>
      </c>
      <c r="G281" s="36">
        <v>6.5625461833140088E-3</v>
      </c>
      <c r="H281" s="36">
        <v>1.8693165547930483E-2</v>
      </c>
      <c r="I281" s="36">
        <v>0.19519102557929102</v>
      </c>
      <c r="J281" s="36">
        <v>1.4599517286870981E-2</v>
      </c>
      <c r="K281" s="36">
        <v>6.8047614009655605E-3</v>
      </c>
      <c r="L281" s="36">
        <v>3.0730564059470891E-3</v>
      </c>
      <c r="M281" s="36">
        <v>8.2311591316924868E-3</v>
      </c>
      <c r="N281" s="36">
        <v>9.6932581216593316E-3</v>
      </c>
      <c r="O281" s="36">
        <v>5.4273233196141298E-3</v>
      </c>
    </row>
    <row r="282" spans="3:15">
      <c r="C282" s="36" t="s">
        <v>15</v>
      </c>
      <c r="D282" s="36">
        <v>2.5270832991270815E-2</v>
      </c>
      <c r="E282" s="36">
        <v>1.5123512888677604E-2</v>
      </c>
      <c r="F282" s="36">
        <v>2.5191786656140788E-2</v>
      </c>
      <c r="G282" s="36">
        <v>1.4989153933013618E-2</v>
      </c>
      <c r="H282" s="36">
        <v>1.9171681179440042E-2</v>
      </c>
      <c r="I282" s="36">
        <v>4.2037065357873001E-2</v>
      </c>
      <c r="J282" s="36">
        <v>0.28805080053207144</v>
      </c>
      <c r="K282" s="36">
        <v>2.0457126334298057E-2</v>
      </c>
      <c r="L282" s="36">
        <v>4.1725152609850304E-3</v>
      </c>
      <c r="M282" s="36">
        <v>1.6044234189736079E-2</v>
      </c>
      <c r="N282" s="36">
        <v>9.8941587885179681E-3</v>
      </c>
      <c r="O282" s="36">
        <v>1.3706217252912564E-2</v>
      </c>
    </row>
    <row r="283" spans="3:15">
      <c r="C283" s="36" t="s">
        <v>16</v>
      </c>
      <c r="D283" s="36">
        <v>3.2168541723053752E-3</v>
      </c>
      <c r="E283" s="36">
        <v>1.6125300341732058E-3</v>
      </c>
      <c r="F283" s="36">
        <v>2.5580984832220075E-3</v>
      </c>
      <c r="G283" s="36">
        <v>3.8580966960497505E-3</v>
      </c>
      <c r="H283" s="36">
        <v>3.5120608046466306E-3</v>
      </c>
      <c r="I283" s="36">
        <v>4.995315843519697E-3</v>
      </c>
      <c r="J283" s="36">
        <v>2.8920477422506468E-3</v>
      </c>
      <c r="K283" s="36">
        <v>0.12250830601040363</v>
      </c>
      <c r="L283" s="36">
        <v>3.5199021331990153E-3</v>
      </c>
      <c r="M283" s="36">
        <v>3.8941151200269069E-3</v>
      </c>
      <c r="N283" s="36">
        <v>1.6148355650253364E-3</v>
      </c>
      <c r="O283" s="36">
        <v>2.5214487009634864E-3</v>
      </c>
    </row>
    <row r="284" spans="3:15">
      <c r="C284" s="36" t="s">
        <v>17</v>
      </c>
      <c r="D284" s="36">
        <v>8.5311198090313733E-3</v>
      </c>
      <c r="E284" s="36">
        <v>5.3013732808845568E-3</v>
      </c>
      <c r="F284" s="36">
        <v>1.0084904884614063E-2</v>
      </c>
      <c r="G284" s="36">
        <v>6.6670612997184759E-3</v>
      </c>
      <c r="H284" s="36">
        <v>9.6508219393151799E-3</v>
      </c>
      <c r="I284" s="36">
        <v>3.8354730713976708E-2</v>
      </c>
      <c r="J284" s="36">
        <v>1.7136789103634979E-2</v>
      </c>
      <c r="K284" s="36">
        <v>2.6006957991086672E-2</v>
      </c>
      <c r="L284" s="36">
        <v>0.73056810133616867</v>
      </c>
      <c r="M284" s="36">
        <v>1.8049480410615635E-2</v>
      </c>
      <c r="N284" s="36">
        <v>1.8522262933910717E-2</v>
      </c>
      <c r="O284" s="36">
        <v>1.0783205038500042E-2</v>
      </c>
    </row>
    <row r="285" spans="3:15">
      <c r="C285" s="36" t="s">
        <v>18</v>
      </c>
      <c r="D285" s="36">
        <v>3.040707515563016E-2</v>
      </c>
      <c r="E285" s="36">
        <v>4.183868352119894E-2</v>
      </c>
      <c r="F285" s="36">
        <v>3.1448578993858209E-2</v>
      </c>
      <c r="G285" s="36">
        <v>3.8359740640638809E-2</v>
      </c>
      <c r="H285" s="36">
        <v>3.6287489834905901E-2</v>
      </c>
      <c r="I285" s="36">
        <v>5.1982483511449414E-2</v>
      </c>
      <c r="J285" s="36">
        <v>3.6395683419281434E-2</v>
      </c>
      <c r="K285" s="36">
        <v>6.8702902544597599E-2</v>
      </c>
      <c r="L285" s="36">
        <v>1.4086098214468922E-2</v>
      </c>
      <c r="M285" s="36">
        <v>0.42286184676121591</v>
      </c>
      <c r="N285" s="36">
        <v>2.5237844497916308E-2</v>
      </c>
      <c r="O285" s="36">
        <v>3.0205204667371782E-2</v>
      </c>
    </row>
    <row r="286" spans="3:15">
      <c r="C286" s="36" t="s">
        <v>19</v>
      </c>
      <c r="D286" s="36">
        <v>4.7824329705220829E-4</v>
      </c>
      <c r="E286" s="36">
        <v>3.8282875303921154E-4</v>
      </c>
      <c r="F286" s="36">
        <v>4.591255725037535E-4</v>
      </c>
      <c r="G286" s="36">
        <v>3.7408347746451897E-4</v>
      </c>
      <c r="H286" s="36">
        <v>6.8320588888250546E-4</v>
      </c>
      <c r="I286" s="36">
        <v>7.8342677216535373E-4</v>
      </c>
      <c r="J286" s="36">
        <v>1.1559473186252302E-3</v>
      </c>
      <c r="K286" s="36">
        <v>9.5803483966091553E-4</v>
      </c>
      <c r="L286" s="36">
        <v>1.874965109427156E-4</v>
      </c>
      <c r="M286" s="36">
        <v>5.8892203018907332E-4</v>
      </c>
      <c r="N286" s="36">
        <v>0.1614262230903919</v>
      </c>
      <c r="O286" s="36">
        <v>7.1822376007770492E-4</v>
      </c>
    </row>
    <row r="287" spans="3:15">
      <c r="C287" s="36" t="s">
        <v>20</v>
      </c>
      <c r="D287" s="36">
        <v>5.145911974870855E-4</v>
      </c>
      <c r="E287" s="36">
        <v>3.7644811306576041E-4</v>
      </c>
      <c r="F287" s="36">
        <v>4.6146853911828119E-4</v>
      </c>
      <c r="G287" s="36">
        <v>3.0357252673710744E-4</v>
      </c>
      <c r="H287" s="36">
        <v>2.8024712947111966E-4</v>
      </c>
      <c r="I287" s="36">
        <v>4.7411545949030116E-4</v>
      </c>
      <c r="J287" s="36">
        <v>6.6627772850281705E-4</v>
      </c>
      <c r="K287" s="36">
        <v>2.2308269101439996E-4</v>
      </c>
      <c r="L287" s="36">
        <v>7.7799921859260631E-5</v>
      </c>
      <c r="M287" s="36">
        <v>1.7458782085599152E-4</v>
      </c>
      <c r="N287" s="36">
        <v>1.8933020151902082E-4</v>
      </c>
      <c r="O287" s="36">
        <v>0.1403652087830933</v>
      </c>
    </row>
    <row r="288" spans="3:15">
      <c r="D288" s="36">
        <f>SUM(D276:D287)</f>
        <v>0.46269711671691471</v>
      </c>
      <c r="E288" s="36">
        <f>SUM(E276:E287)</f>
        <v>0.6913264251136968</v>
      </c>
      <c r="F288" s="36">
        <f>SUM(F276:F287)</f>
        <v>0.38222482071065583</v>
      </c>
      <c r="G288" s="36">
        <f>SUM(G276:G287)</f>
        <v>0.40460356775900541</v>
      </c>
      <c r="H288" s="68">
        <f>SUM(H276:H287)</f>
        <v>0.3813309331590416</v>
      </c>
      <c r="I288" s="68">
        <f>SUM(I276:I287)</f>
        <v>0.37533001713559788</v>
      </c>
      <c r="J288" s="68">
        <f>SUM(J276:J287)</f>
        <v>0.3921842628919251</v>
      </c>
      <c r="K288" s="68">
        <f>SUM(K276:K287)</f>
        <v>0.25926987137131174</v>
      </c>
      <c r="L288" s="68">
        <f>SUM(L276:L287)</f>
        <v>0.79395411827556794</v>
      </c>
      <c r="M288" s="68">
        <f>SUM(M276:M287)</f>
        <v>0.48421979241307928</v>
      </c>
      <c r="N288" s="68">
        <f>SUM(N276:N287)</f>
        <v>0.24988013199521567</v>
      </c>
      <c r="O288" s="68">
        <f>SUM(O276:O287)</f>
        <v>0.22736108984804082</v>
      </c>
    </row>
    <row r="290" spans="1:15">
      <c r="A290" s="36" t="s">
        <v>50</v>
      </c>
    </row>
    <row r="292" spans="1:15">
      <c r="D292" s="36">
        <v>1</v>
      </c>
      <c r="E292" s="36">
        <v>2</v>
      </c>
      <c r="F292" s="36">
        <v>3</v>
      </c>
      <c r="G292" s="36">
        <v>4</v>
      </c>
      <c r="H292" s="36">
        <v>5</v>
      </c>
      <c r="I292" s="36">
        <v>6</v>
      </c>
      <c r="J292" s="36">
        <v>7</v>
      </c>
      <c r="K292" s="36">
        <v>8</v>
      </c>
      <c r="L292" s="36">
        <v>9</v>
      </c>
      <c r="M292" s="36">
        <v>10</v>
      </c>
      <c r="N292" s="36">
        <v>11</v>
      </c>
      <c r="O292" s="36">
        <v>12</v>
      </c>
    </row>
    <row r="295" spans="1:15">
      <c r="C295" s="36" t="s">
        <v>9</v>
      </c>
      <c r="D295" s="36">
        <f t="array" ref="D295:O306">MMULT(TAXDIAG,LCHL)</f>
        <v>6.071811438146878E-3</v>
      </c>
      <c r="E295" s="36">
        <v>7.4887101983142352E-5</v>
      </c>
      <c r="F295" s="36">
        <v>9.1607721006901606E-4</v>
      </c>
      <c r="G295" s="36">
        <v>6.906365050172139E-5</v>
      </c>
      <c r="H295" s="36">
        <v>2.0804003960376316E-4</v>
      </c>
      <c r="I295" s="36">
        <v>1.2918569909100235E-4</v>
      </c>
      <c r="J295" s="36">
        <v>8.0331293380665059E-5</v>
      </c>
      <c r="K295" s="36">
        <v>2.502143323681992E-5</v>
      </c>
      <c r="L295" s="36">
        <v>2.8592418112426158E-5</v>
      </c>
      <c r="M295" s="36">
        <v>3.2197308633883157E-5</v>
      </c>
      <c r="N295" s="36">
        <v>6.3469618600275982E-5</v>
      </c>
      <c r="O295" s="36">
        <v>5.4016104082178036E-5</v>
      </c>
    </row>
    <row r="296" spans="1:15">
      <c r="C296" s="36" t="s">
        <v>10</v>
      </c>
      <c r="D296" s="36">
        <v>5.0820048895216168E-5</v>
      </c>
      <c r="E296" s="36">
        <v>4.174961127506596E-3</v>
      </c>
      <c r="F296" s="36">
        <v>1.8076079229289416E-4</v>
      </c>
      <c r="G296" s="36">
        <v>3.176085266312587E-5</v>
      </c>
      <c r="H296" s="36">
        <v>6.6613555976990799E-5</v>
      </c>
      <c r="I296" s="36">
        <v>2.4303463861986186E-5</v>
      </c>
      <c r="J296" s="36">
        <v>1.9431918852212105E-5</v>
      </c>
      <c r="K296" s="36">
        <v>1.3352656426143072E-5</v>
      </c>
      <c r="L296" s="36">
        <v>1.0053596450136472E-5</v>
      </c>
      <c r="M296" s="36">
        <v>1.297521848495547E-5</v>
      </c>
      <c r="N296" s="36">
        <v>1.4398397439362345E-5</v>
      </c>
      <c r="O296" s="36">
        <v>1.0032735299037418E-5</v>
      </c>
    </row>
    <row r="297" spans="1:15">
      <c r="C297" s="36" t="s">
        <v>11</v>
      </c>
      <c r="D297" s="36">
        <v>1.2313755091503599E-3</v>
      </c>
      <c r="E297" s="36">
        <v>3.822835503621567E-4</v>
      </c>
      <c r="F297" s="36">
        <v>4.8548793580925759E-3</v>
      </c>
      <c r="G297" s="36">
        <v>2.6761782143888219E-4</v>
      </c>
      <c r="H297" s="36">
        <v>1.0731648112449212E-3</v>
      </c>
      <c r="I297" s="36">
        <v>5.0197314622311452E-4</v>
      </c>
      <c r="J297" s="36">
        <v>4.0761123127464917E-4</v>
      </c>
      <c r="K297" s="36">
        <v>1.2160502689214381E-4</v>
      </c>
      <c r="L297" s="36">
        <v>1.4617941003074831E-4</v>
      </c>
      <c r="M297" s="36">
        <v>1.5611634711587463E-4</v>
      </c>
      <c r="N297" s="36">
        <v>2.8422690945065085E-4</v>
      </c>
      <c r="O297" s="36">
        <v>1.594088587564532E-4</v>
      </c>
    </row>
    <row r="298" spans="1:15">
      <c r="C298" s="36" t="s">
        <v>12</v>
      </c>
      <c r="D298" s="36">
        <v>6.415941146232872E-4</v>
      </c>
      <c r="E298" s="36">
        <v>1.6000856425199327E-3</v>
      </c>
      <c r="F298" s="36">
        <v>1.101674089273482E-3</v>
      </c>
      <c r="G298" s="36">
        <v>2.3588827017895875E-2</v>
      </c>
      <c r="H298" s="36">
        <v>5.1917579719178565E-4</v>
      </c>
      <c r="I298" s="36">
        <v>6.1670655452793351E-4</v>
      </c>
      <c r="J298" s="36">
        <v>4.5457744228870523E-4</v>
      </c>
      <c r="K298" s="36">
        <v>3.0579228178909785E-4</v>
      </c>
      <c r="L298" s="36">
        <v>2.8032213799069787E-4</v>
      </c>
      <c r="M298" s="36">
        <v>2.5575533173630399E-4</v>
      </c>
      <c r="N298" s="36">
        <v>3.7504457487517535E-4</v>
      </c>
      <c r="O298" s="36">
        <v>9.1010881115124705E-4</v>
      </c>
    </row>
    <row r="299" spans="1:15">
      <c r="C299" s="36" t="s">
        <v>13</v>
      </c>
      <c r="D299" s="36">
        <v>9.6677682393947416E-6</v>
      </c>
      <c r="E299" s="36">
        <v>6.2523031725375757E-6</v>
      </c>
      <c r="F299" s="36">
        <v>1.1443648695249396E-5</v>
      </c>
      <c r="G299" s="36">
        <v>7.8100871954354268E-6</v>
      </c>
      <c r="H299" s="36">
        <v>5.8219102360316704E-3</v>
      </c>
      <c r="I299" s="36">
        <v>4.2893177696106152E-5</v>
      </c>
      <c r="J299" s="36">
        <v>2.1340993790383189E-5</v>
      </c>
      <c r="K299" s="36">
        <v>3.060990112111498E-5</v>
      </c>
      <c r="L299" s="36">
        <v>6.7163436598356328E-4</v>
      </c>
      <c r="M299" s="36">
        <v>2.0628545980736665E-5</v>
      </c>
      <c r="N299" s="36">
        <v>2.0586783677101148E-5</v>
      </c>
      <c r="O299" s="36">
        <v>1.2820394745186672E-5</v>
      </c>
    </row>
    <row r="300" spans="1:15">
      <c r="C300" s="36" t="s">
        <v>14</v>
      </c>
      <c r="D300" s="36">
        <v>8.1146230472493224E-4</v>
      </c>
      <c r="E300" s="36">
        <v>4.9341329654353219E-4</v>
      </c>
      <c r="F300" s="36">
        <v>8.227224603081743E-4</v>
      </c>
      <c r="G300" s="36">
        <v>3.6086566991095427E-4</v>
      </c>
      <c r="H300" s="36">
        <v>1.0279122645052068E-3</v>
      </c>
      <c r="I300" s="36">
        <v>1.0733294401092783E-2</v>
      </c>
      <c r="J300" s="36">
        <v>8.0280800148864505E-4</v>
      </c>
      <c r="K300" s="36">
        <v>3.7418476197352855E-4</v>
      </c>
      <c r="L300" s="36">
        <v>1.6898327686072507E-4</v>
      </c>
      <c r="M300" s="36">
        <v>4.5262047248586211E-4</v>
      </c>
      <c r="N300" s="36">
        <v>5.3301934767123612E-4</v>
      </c>
      <c r="O300" s="36">
        <v>2.9844127734075007E-4</v>
      </c>
    </row>
    <row r="301" spans="1:15">
      <c r="C301" s="36" t="s">
        <v>15</v>
      </c>
      <c r="D301" s="36">
        <v>-1.5278369053971527E-3</v>
      </c>
      <c r="E301" s="36">
        <v>-9.1434505299261919E-4</v>
      </c>
      <c r="F301" s="36">
        <v>-1.5230578817658478E-3</v>
      </c>
      <c r="G301" s="36">
        <v>-9.0622191074776455E-4</v>
      </c>
      <c r="H301" s="36">
        <v>-1.1590912754864248E-3</v>
      </c>
      <c r="I301" s="36">
        <v>-2.5414983301316478E-3</v>
      </c>
      <c r="J301" s="36">
        <v>-1.7415122162142908E-2</v>
      </c>
      <c r="K301" s="36">
        <v>-1.2368073740469444E-3</v>
      </c>
      <c r="L301" s="36">
        <v>-2.5226405501820303E-4</v>
      </c>
      <c r="M301" s="36">
        <v>-9.7001049084456247E-4</v>
      </c>
      <c r="N301" s="36">
        <v>-5.9818609660310801E-4</v>
      </c>
      <c r="O301" s="36">
        <v>-8.2865747083305484E-4</v>
      </c>
    </row>
    <row r="302" spans="1:15">
      <c r="C302" s="36" t="s">
        <v>16</v>
      </c>
      <c r="D302" s="36">
        <v>7.7491471088752411E-4</v>
      </c>
      <c r="E302" s="36">
        <v>3.884457231498517E-4</v>
      </c>
      <c r="F302" s="36">
        <v>6.162256789922076E-4</v>
      </c>
      <c r="G302" s="36">
        <v>9.2938495985751292E-4</v>
      </c>
      <c r="H302" s="36">
        <v>8.4602765225808723E-4</v>
      </c>
      <c r="I302" s="36">
        <v>1.2033320521641186E-3</v>
      </c>
      <c r="J302" s="36">
        <v>6.9667141251012561E-4</v>
      </c>
      <c r="K302" s="36">
        <v>2.9511281347683126E-2</v>
      </c>
      <c r="L302" s="36">
        <v>8.4791656624755502E-4</v>
      </c>
      <c r="M302" s="36">
        <v>9.3806151313219246E-4</v>
      </c>
      <c r="N302" s="36">
        <v>3.8900110728541562E-4</v>
      </c>
      <c r="O302" s="36">
        <v>6.0739703650432037E-4</v>
      </c>
    </row>
    <row r="303" spans="1:15">
      <c r="C303" s="36" t="s">
        <v>17</v>
      </c>
      <c r="D303" s="36">
        <v>7.2728454022465507E-4</v>
      </c>
      <c r="E303" s="36">
        <v>4.5194615893985005E-4</v>
      </c>
      <c r="F303" s="36">
        <v>8.5974591570630991E-4</v>
      </c>
      <c r="G303" s="36">
        <v>5.6837211533263931E-4</v>
      </c>
      <c r="H303" s="36">
        <v>8.2274000999193369E-4</v>
      </c>
      <c r="I303" s="36">
        <v>3.2697703604190969E-3</v>
      </c>
      <c r="J303" s="36">
        <v>1.4609244815633571E-3</v>
      </c>
      <c r="K303" s="36">
        <v>2.2171132170908932E-3</v>
      </c>
      <c r="L303" s="36">
        <v>6.2281493822251482E-2</v>
      </c>
      <c r="M303" s="36">
        <v>1.5387321190626873E-3</v>
      </c>
      <c r="N303" s="36">
        <v>1.5790371936341291E-3</v>
      </c>
      <c r="O303" s="36">
        <v>9.1927654213358478E-4</v>
      </c>
    </row>
    <row r="304" spans="1:15">
      <c r="C304" s="36" t="s">
        <v>18</v>
      </c>
      <c r="D304" s="36">
        <v>3.9322184372806947E-4</v>
      </c>
      <c r="E304" s="36">
        <v>5.4105448120730622E-4</v>
      </c>
      <c r="F304" s="36">
        <v>4.0669048737175328E-4</v>
      </c>
      <c r="G304" s="36">
        <v>4.9606507243593351E-4</v>
      </c>
      <c r="H304" s="36">
        <v>4.6926689213326822E-4</v>
      </c>
      <c r="I304" s="36">
        <v>6.722332846324856E-4</v>
      </c>
      <c r="J304" s="36">
        <v>4.7066604284111977E-4</v>
      </c>
      <c r="K304" s="36">
        <v>8.884603951476855E-4</v>
      </c>
      <c r="L304" s="36">
        <v>1.8216028613335885E-4</v>
      </c>
      <c r="M304" s="36">
        <v>5.4684153005394752E-3</v>
      </c>
      <c r="N304" s="36">
        <v>3.2637376973613418E-4</v>
      </c>
      <c r="O304" s="36">
        <v>3.9061127085379725E-4</v>
      </c>
    </row>
    <row r="305" spans="1:15">
      <c r="C305" s="36" t="s">
        <v>19</v>
      </c>
      <c r="D305" s="36">
        <v>2.2192285191975349E-5</v>
      </c>
      <c r="E305" s="36">
        <v>1.7764691987323384E-5</v>
      </c>
      <c r="F305" s="36">
        <v>2.1305150969674641E-5</v>
      </c>
      <c r="G305" s="36">
        <v>1.7358878354738781E-5</v>
      </c>
      <c r="H305" s="36">
        <v>3.1703319261079797E-5</v>
      </c>
      <c r="I305" s="36">
        <v>3.63539446597288E-5</v>
      </c>
      <c r="J305" s="36">
        <v>5.3640297145722119E-5</v>
      </c>
      <c r="K305" s="36">
        <v>4.4456414792746004E-5</v>
      </c>
      <c r="L305" s="36">
        <v>8.7005423159894923E-6</v>
      </c>
      <c r="M305" s="36">
        <v>2.7328194101936929E-5</v>
      </c>
      <c r="N305" s="36">
        <v>7.4907830436237808E-3</v>
      </c>
      <c r="O305" s="36">
        <v>3.3328280006310873E-5</v>
      </c>
    </row>
    <row r="306" spans="1:15">
      <c r="C306" s="36" t="s">
        <v>20</v>
      </c>
      <c r="D306" s="36">
        <v>6.5764247113388426E-6</v>
      </c>
      <c r="E306" s="36">
        <v>4.8109697277996603E-6</v>
      </c>
      <c r="F306" s="36">
        <v>5.8975223808391379E-6</v>
      </c>
      <c r="G306" s="36">
        <v>3.8796269276790105E-6</v>
      </c>
      <c r="H306" s="36">
        <v>3.5815306529449543E-6</v>
      </c>
      <c r="I306" s="36">
        <v>6.0591487748836538E-6</v>
      </c>
      <c r="J306" s="36">
        <v>8.5149636055533283E-6</v>
      </c>
      <c r="K306" s="36">
        <v>2.8509747718641968E-6</v>
      </c>
      <c r="L306" s="36">
        <v>9.9427532214698097E-7</v>
      </c>
      <c r="M306" s="36">
        <v>2.2312151179091179E-6</v>
      </c>
      <c r="N306" s="36">
        <v>2.4196212876410493E-6</v>
      </c>
      <c r="O306" s="36">
        <v>1.7938535135485628E-3</v>
      </c>
    </row>
    <row r="307" spans="1:15">
      <c r="D307" s="36">
        <f>SUM(D295:D306)</f>
        <v>9.2130840831264778E-3</v>
      </c>
      <c r="E307" s="36">
        <f>SUM(E295:E306)</f>
        <v>7.221559994107409E-3</v>
      </c>
      <c r="F307" s="36">
        <f>SUM(F295:F306)</f>
        <v>8.2743644323863309E-3</v>
      </c>
      <c r="G307" s="36">
        <f>SUM(G295:G306)</f>
        <v>2.5434783841766732E-2</v>
      </c>
      <c r="H307" s="68">
        <f>SUM(H295:H306)</f>
        <v>9.7310448333652252E-3</v>
      </c>
      <c r="I307" s="68">
        <f>SUM(I295:I306)</f>
        <v>1.4694606903011592E-2</v>
      </c>
      <c r="J307" s="68">
        <f>SUM(J295:J306)</f>
        <v>-1.2938604083401769E-2</v>
      </c>
      <c r="K307" s="68">
        <f>SUM(K295:K306)</f>
        <v>3.2297921036878223E-2</v>
      </c>
      <c r="L307" s="68">
        <f>SUM(L295:L306)</f>
        <v>6.4374766642680617E-2</v>
      </c>
      <c r="M307" s="68">
        <f>SUM(M295:M306)</f>
        <v>7.9350510755472562E-3</v>
      </c>
      <c r="N307" s="68">
        <f>SUM(N295:N306)</f>
        <v>1.0480174270677795E-2</v>
      </c>
      <c r="O307" s="68">
        <f>SUM(O295:O306)</f>
        <v>4.3606373535883727E-3</v>
      </c>
    </row>
    <row r="309" spans="1:15">
      <c r="A309" s="36" t="s">
        <v>44</v>
      </c>
    </row>
    <row r="311" spans="1:15">
      <c r="D311" s="36">
        <v>1</v>
      </c>
      <c r="E311" s="36">
        <v>2</v>
      </c>
      <c r="F311" s="36">
        <v>3</v>
      </c>
      <c r="G311" s="36">
        <v>4</v>
      </c>
      <c r="H311" s="36">
        <v>5</v>
      </c>
      <c r="I311" s="36">
        <v>6</v>
      </c>
      <c r="J311" s="36">
        <v>7</v>
      </c>
      <c r="K311" s="36">
        <v>8</v>
      </c>
      <c r="L311" s="36">
        <v>9</v>
      </c>
      <c r="M311" s="36">
        <v>10</v>
      </c>
      <c r="N311" s="36">
        <v>11</v>
      </c>
      <c r="O311" s="36">
        <v>12</v>
      </c>
    </row>
    <row r="314" spans="1:15">
      <c r="C314" s="36" t="s">
        <v>9</v>
      </c>
      <c r="D314" s="36">
        <f t="array" ref="D314:O325">MMULT(EMPDIAG,LCHL)</f>
        <v>2.9319157384741723E-2</v>
      </c>
      <c r="E314" s="36">
        <v>3.6160983447817047E-4</v>
      </c>
      <c r="F314" s="36">
        <v>4.4234924243276331E-3</v>
      </c>
      <c r="G314" s="36">
        <v>3.3348994105830855E-4</v>
      </c>
      <c r="H314" s="36">
        <v>1.004569843053661E-3</v>
      </c>
      <c r="I314" s="36">
        <v>6.2380327223451589E-4</v>
      </c>
      <c r="J314" s="36">
        <v>3.8789838214514823E-4</v>
      </c>
      <c r="K314" s="36">
        <v>1.2082182500812779E-4</v>
      </c>
      <c r="L314" s="36">
        <v>1.3806515818027678E-4</v>
      </c>
      <c r="M314" s="36">
        <v>1.5547221266970585E-4</v>
      </c>
      <c r="N314" s="36">
        <v>3.0647785357757471E-4</v>
      </c>
      <c r="O314" s="36">
        <v>2.6082935430868983E-4</v>
      </c>
    </row>
    <row r="315" spans="1:15">
      <c r="C315" s="36" t="s">
        <v>10</v>
      </c>
      <c r="D315" s="36">
        <v>6.085569231247481E-5</v>
      </c>
      <c r="E315" s="36">
        <v>4.9994078186729298E-3</v>
      </c>
      <c r="F315" s="36">
        <v>2.1645636706522385E-4</v>
      </c>
      <c r="G315" s="36">
        <v>3.8032798457834156E-5</v>
      </c>
      <c r="H315" s="36">
        <v>7.9768007990979446E-5</v>
      </c>
      <c r="I315" s="36">
        <v>2.910276851488045E-5</v>
      </c>
      <c r="J315" s="36">
        <v>2.3269219538718595E-5</v>
      </c>
      <c r="K315" s="36">
        <v>1.5989460236431277E-5</v>
      </c>
      <c r="L315" s="36">
        <v>1.2038921360834941E-5</v>
      </c>
      <c r="M315" s="36">
        <v>1.5537488077503883E-5</v>
      </c>
      <c r="N315" s="36">
        <v>1.7241708015063353E-5</v>
      </c>
      <c r="O315" s="36">
        <v>1.2013940672697752E-5</v>
      </c>
    </row>
    <row r="316" spans="1:15">
      <c r="C316" s="36" t="s">
        <v>11</v>
      </c>
      <c r="D316" s="36">
        <v>2.9289421575841917E-3</v>
      </c>
      <c r="E316" s="36">
        <v>9.0929728461081353E-4</v>
      </c>
      <c r="F316" s="36">
        <v>1.1547785964749362E-2</v>
      </c>
      <c r="G316" s="36">
        <v>6.3655409215830714E-4</v>
      </c>
      <c r="H316" s="36">
        <v>2.5526231716756676E-3</v>
      </c>
      <c r="I316" s="36">
        <v>1.1939902158379907E-3</v>
      </c>
      <c r="J316" s="36">
        <v>9.6954154952203116E-4</v>
      </c>
      <c r="K316" s="36">
        <v>2.8924896361169058E-4</v>
      </c>
      <c r="L316" s="36">
        <v>3.4770143910468486E-4</v>
      </c>
      <c r="M316" s="36">
        <v>3.7133737609515687E-4</v>
      </c>
      <c r="N316" s="36">
        <v>6.7606036600832199E-4</v>
      </c>
      <c r="O316" s="36">
        <v>3.7916892388603445E-4</v>
      </c>
    </row>
    <row r="317" spans="1:15">
      <c r="C317" s="36" t="s">
        <v>12</v>
      </c>
      <c r="D317" s="36">
        <v>2.0081881370914394E-4</v>
      </c>
      <c r="E317" s="36">
        <v>5.008264465651372E-4</v>
      </c>
      <c r="F317" s="36">
        <v>3.4482374239343163E-4</v>
      </c>
      <c r="G317" s="36">
        <v>7.3832975561277337E-3</v>
      </c>
      <c r="H317" s="36">
        <v>1.6250190786081331E-4</v>
      </c>
      <c r="I317" s="36">
        <v>1.9302901299160079E-4</v>
      </c>
      <c r="J317" s="36">
        <v>1.4228263729157542E-4</v>
      </c>
      <c r="K317" s="36">
        <v>9.5712915487629086E-5</v>
      </c>
      <c r="L317" s="36">
        <v>8.7740766201940568E-5</v>
      </c>
      <c r="M317" s="36">
        <v>8.005136136454355E-5</v>
      </c>
      <c r="N317" s="36">
        <v>1.1738886766239246E-4</v>
      </c>
      <c r="O317" s="36">
        <v>2.8486385338641178E-4</v>
      </c>
    </row>
    <row r="318" spans="1:15">
      <c r="C318" s="36" t="s">
        <v>13</v>
      </c>
      <c r="D318" s="36">
        <v>4.0221950681189167E-5</v>
      </c>
      <c r="E318" s="36">
        <v>2.6012190572060405E-5</v>
      </c>
      <c r="F318" s="36">
        <v>4.7610354534315202E-5</v>
      </c>
      <c r="G318" s="36">
        <v>3.2493222242391857E-5</v>
      </c>
      <c r="H318" s="36">
        <v>2.4221576333385144E-2</v>
      </c>
      <c r="I318" s="36">
        <v>1.7845352051594848E-4</v>
      </c>
      <c r="J318" s="36">
        <v>8.8787440748382712E-5</v>
      </c>
      <c r="K318" s="36">
        <v>1.2734996358649195E-4</v>
      </c>
      <c r="L318" s="36">
        <v>2.7942792664704895E-3</v>
      </c>
      <c r="M318" s="36">
        <v>8.5823360522943023E-5</v>
      </c>
      <c r="N318" s="36">
        <v>8.5649611910485003E-5</v>
      </c>
      <c r="O318" s="36">
        <v>5.333819268163988E-5</v>
      </c>
    </row>
    <row r="319" spans="1:15">
      <c r="C319" s="36" t="s">
        <v>14</v>
      </c>
      <c r="D319" s="36">
        <v>2.8297444790840441E-3</v>
      </c>
      <c r="E319" s="36">
        <v>1.7206388314907747E-3</v>
      </c>
      <c r="F319" s="36">
        <v>2.869011075831391E-3</v>
      </c>
      <c r="G319" s="36">
        <v>1.2584166031811392E-3</v>
      </c>
      <c r="H319" s="36">
        <v>3.5845522811467881E-3</v>
      </c>
      <c r="I319" s="36">
        <v>3.7429317907960717E-2</v>
      </c>
      <c r="J319" s="36">
        <v>2.7995650528055745E-3</v>
      </c>
      <c r="K319" s="36">
        <v>1.3048631565342956E-3</v>
      </c>
      <c r="L319" s="36">
        <v>5.8928121734041551E-4</v>
      </c>
      <c r="M319" s="36">
        <v>1.578385435379457E-3</v>
      </c>
      <c r="N319" s="36">
        <v>1.8587536938378696E-3</v>
      </c>
      <c r="O319" s="36">
        <v>1.0407292513384815E-3</v>
      </c>
    </row>
    <row r="320" spans="1:15">
      <c r="C320" s="36" t="s">
        <v>15</v>
      </c>
      <c r="D320" s="36">
        <v>1.7278580540889355E-3</v>
      </c>
      <c r="E320" s="36">
        <v>1.0340491569805327E-3</v>
      </c>
      <c r="F320" s="36">
        <v>1.7224533708777487E-3</v>
      </c>
      <c r="G320" s="36">
        <v>1.024862550280105E-3</v>
      </c>
      <c r="H320" s="36">
        <v>1.3108370328656471E-3</v>
      </c>
      <c r="I320" s="36">
        <v>2.8742258703523343E-3</v>
      </c>
      <c r="J320" s="36">
        <v>1.9695072808166909E-2</v>
      </c>
      <c r="K320" s="36">
        <v>1.398727557276862E-3</v>
      </c>
      <c r="L320" s="36">
        <v>2.8528992700764273E-4</v>
      </c>
      <c r="M320" s="36">
        <v>1.0970021952185149E-3</v>
      </c>
      <c r="N320" s="36">
        <v>6.7649934440550032E-4</v>
      </c>
      <c r="O320" s="36">
        <v>9.3714353934111309E-4</v>
      </c>
    </row>
    <row r="321" spans="3:15">
      <c r="C321" s="36" t="s">
        <v>16</v>
      </c>
      <c r="D321" s="36">
        <v>2.9392357045992E-4</v>
      </c>
      <c r="E321" s="36">
        <v>1.4733667108645434E-4</v>
      </c>
      <c r="F321" s="36">
        <v>2.3373314409147602E-4</v>
      </c>
      <c r="G321" s="36">
        <v>3.5251382106323042E-4</v>
      </c>
      <c r="H321" s="36">
        <v>3.2089656418409857E-4</v>
      </c>
      <c r="I321" s="36">
        <v>4.564213948343495E-4</v>
      </c>
      <c r="J321" s="36">
        <v>2.6424604685566897E-4</v>
      </c>
      <c r="K321" s="36">
        <v>1.1193568867241791E-2</v>
      </c>
      <c r="L321" s="36">
        <v>3.2161302541044463E-4</v>
      </c>
      <c r="M321" s="36">
        <v>3.5580482003634149E-4</v>
      </c>
      <c r="N321" s="36">
        <v>1.4754732715712668E-4</v>
      </c>
      <c r="O321" s="36">
        <v>2.3038445798977339E-4</v>
      </c>
    </row>
    <row r="322" spans="3:15">
      <c r="C322" s="36" t="s">
        <v>17</v>
      </c>
      <c r="D322" s="36">
        <v>4.9162234552983306E-5</v>
      </c>
      <c r="E322" s="36">
        <v>3.055019300184426E-5</v>
      </c>
      <c r="F322" s="36">
        <v>5.8116222779693507E-5</v>
      </c>
      <c r="G322" s="36">
        <v>3.84202354125762E-5</v>
      </c>
      <c r="H322" s="36">
        <v>5.5614735513081491E-5</v>
      </c>
      <c r="I322" s="36">
        <v>2.21026583823247E-4</v>
      </c>
      <c r="J322" s="36">
        <v>9.8754074993299992E-5</v>
      </c>
      <c r="K322" s="36">
        <v>1.4987014570043354E-4</v>
      </c>
      <c r="L322" s="36">
        <v>4.2100405525654387E-3</v>
      </c>
      <c r="M322" s="36">
        <v>1.0401363588479643E-4</v>
      </c>
      <c r="N322" s="36">
        <v>1.067381369846612E-4</v>
      </c>
      <c r="O322" s="36">
        <v>6.2140313018982355E-5</v>
      </c>
    </row>
    <row r="323" spans="3:15">
      <c r="C323" s="36" t="s">
        <v>18</v>
      </c>
      <c r="D323" s="36">
        <v>1.3784758726358996E-3</v>
      </c>
      <c r="E323" s="36">
        <v>1.8967169805591485E-3</v>
      </c>
      <c r="F323" s="36">
        <v>1.4256914599591419E-3</v>
      </c>
      <c r="G323" s="36">
        <v>1.7390024092435771E-3</v>
      </c>
      <c r="H323" s="36">
        <v>1.6450588871148399E-3</v>
      </c>
      <c r="I323" s="36">
        <v>2.3565765189013446E-3</v>
      </c>
      <c r="J323" s="36">
        <v>1.6499637405041358E-3</v>
      </c>
      <c r="K323" s="36">
        <v>3.1145808353174589E-3</v>
      </c>
      <c r="L323" s="36">
        <v>6.3857988408430415E-4</v>
      </c>
      <c r="M323" s="36">
        <v>1.9170040203970909E-2</v>
      </c>
      <c r="N323" s="36">
        <v>1.1441337103175035E-3</v>
      </c>
      <c r="O323" s="36">
        <v>1.3693242657800235E-3</v>
      </c>
    </row>
    <row r="324" spans="3:15">
      <c r="C324" s="36" t="s">
        <v>19</v>
      </c>
      <c r="D324" s="36">
        <v>1.4164441839237439E-4</v>
      </c>
      <c r="E324" s="36">
        <v>1.1338487418925061E-4</v>
      </c>
      <c r="F324" s="36">
        <v>1.359821979465416E-4</v>
      </c>
      <c r="G324" s="36">
        <v>1.1079472921472912E-4</v>
      </c>
      <c r="H324" s="36">
        <v>2.0234951826714954E-4</v>
      </c>
      <c r="I324" s="36">
        <v>2.3203258713788664E-4</v>
      </c>
      <c r="J324" s="36">
        <v>3.4236441294235463E-4</v>
      </c>
      <c r="K324" s="36">
        <v>2.8374739071060741E-4</v>
      </c>
      <c r="L324" s="36">
        <v>5.5532057441844659E-5</v>
      </c>
      <c r="M324" s="36">
        <v>1.7442485646689831E-4</v>
      </c>
      <c r="N324" s="36">
        <v>4.7810651239342146E-2</v>
      </c>
      <c r="O324" s="36">
        <v>2.1272098824771392E-4</v>
      </c>
    </row>
    <row r="325" spans="3:15">
      <c r="C325" s="36" t="s">
        <v>20</v>
      </c>
      <c r="D325" s="36">
        <v>1.1068585222325644E-4</v>
      </c>
      <c r="E325" s="36">
        <v>8.0972003438838837E-5</v>
      </c>
      <c r="F325" s="36">
        <v>9.9259448618551209E-5</v>
      </c>
      <c r="G325" s="36">
        <v>6.529684922235248E-5</v>
      </c>
      <c r="H325" s="36">
        <v>6.0279679306816449E-5</v>
      </c>
      <c r="I325" s="36">
        <v>1.0197973448082896E-4</v>
      </c>
      <c r="J325" s="36">
        <v>1.4331282493140702E-4</v>
      </c>
      <c r="K325" s="36">
        <v>4.798391012470814E-5</v>
      </c>
      <c r="L325" s="36">
        <v>1.673435281432527E-5</v>
      </c>
      <c r="M325" s="36">
        <v>3.7552919353486652E-5</v>
      </c>
      <c r="N325" s="36">
        <v>4.072392767126497E-5</v>
      </c>
      <c r="O325" s="36">
        <v>3.0191816013413079E-2</v>
      </c>
    </row>
    <row r="326" spans="3:15">
      <c r="D326" s="36">
        <f>SUM(D314:D325)</f>
        <v>3.9081490480466129E-2</v>
      </c>
      <c r="E326" s="36">
        <f>SUM(E314:E325)</f>
        <v>1.1820802285645957E-2</v>
      </c>
      <c r="F326" s="36">
        <f>SUM(F314:F325)</f>
        <v>2.3124415773174513E-2</v>
      </c>
      <c r="G326" s="36">
        <f>SUM(G314:G325)</f>
        <v>1.3013174807662283E-2</v>
      </c>
      <c r="H326" s="68">
        <f>SUM(H314:H325)</f>
        <v>3.5200627962364686E-2</v>
      </c>
      <c r="I326" s="68">
        <f>SUM(I314:I325)</f>
        <v>4.5889959387585645E-2</v>
      </c>
      <c r="J326" s="68">
        <f>SUM(J314:J325)</f>
        <v>2.6605058190445206E-2</v>
      </c>
      <c r="K326" s="68">
        <f>SUM(K314:K325)</f>
        <v>1.8142464990836531E-2</v>
      </c>
      <c r="L326" s="68">
        <f>SUM(L314:L325)</f>
        <v>9.496896567982643E-3</v>
      </c>
      <c r="M326" s="68">
        <f>SUM(M314:M325)</f>
        <v>2.3225445865040252E-2</v>
      </c>
      <c r="N326" s="68">
        <f>SUM(N314:N325)</f>
        <v>5.2987865786889909E-2</v>
      </c>
      <c r="O326" s="68">
        <f>SUM(O314:O325)</f>
        <v>3.5034473094064641E-2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24"/>
  <sheetViews>
    <sheetView showGridLines="0" zoomScale="80" zoomScaleNormal="80" workbookViewId="0"/>
  </sheetViews>
  <sheetFormatPr defaultColWidth="11.42578125" defaultRowHeight="15"/>
  <cols>
    <col min="1" max="1" width="9.28515625" customWidth="1"/>
  </cols>
  <sheetData>
    <row r="2" spans="2:15">
      <c r="B2" s="17" t="s">
        <v>5</v>
      </c>
    </row>
    <row r="3" spans="2:15">
      <c r="B3" s="17"/>
    </row>
    <row r="4" spans="2:15">
      <c r="B4" s="2"/>
    </row>
    <row r="5" spans="2: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>
      <c r="B6" s="6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2"/>
    </row>
    <row r="7" spans="2:15">
      <c r="B7" s="5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/>
    </row>
    <row r="8" spans="2:15" ht="15.75" thickBot="1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2"/>
    </row>
    <row r="9" spans="2:1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>
      <c r="B10" s="10">
        <v>1</v>
      </c>
      <c r="C10" s="13">
        <v>0.17590314796250076</v>
      </c>
      <c r="D10" s="13">
        <v>1.0786668883123751E-5</v>
      </c>
      <c r="E10" s="13">
        <v>0.12801334285603208</v>
      </c>
      <c r="F10" s="13">
        <v>2.5943662425045627E-3</v>
      </c>
      <c r="G10" s="13">
        <v>3.6452297272673444E-4</v>
      </c>
      <c r="H10" s="13">
        <v>5.2620419923153795E-3</v>
      </c>
      <c r="I10" s="13">
        <v>7.8847752301845655E-5</v>
      </c>
      <c r="J10" s="13">
        <v>5.383419389652034E-5</v>
      </c>
      <c r="K10" s="13">
        <v>1.8163517242991399E-6</v>
      </c>
      <c r="L10" s="13">
        <v>1.6559812653757429E-4</v>
      </c>
      <c r="M10" s="13">
        <v>1.2990126845394967E-3</v>
      </c>
      <c r="N10" s="13">
        <v>3.8017517799059475E-3</v>
      </c>
      <c r="O10" s="13"/>
    </row>
    <row r="11" spans="2:15">
      <c r="B11" s="10">
        <v>2</v>
      </c>
      <c r="C11" s="13">
        <v>7.3880651334622518E-4</v>
      </c>
      <c r="D11" s="13">
        <v>8.6947573114772206E-2</v>
      </c>
      <c r="E11" s="13">
        <v>3.5051802784080995E-2</v>
      </c>
      <c r="F11" s="13">
        <v>4.3475258101941345E-3</v>
      </c>
      <c r="G11" s="13">
        <v>5.2229037356886897E-3</v>
      </c>
      <c r="H11" s="13">
        <v>7.646761133410523E-4</v>
      </c>
      <c r="I11" s="13">
        <v>5.6892709937345152E-4</v>
      </c>
      <c r="J11" s="13">
        <v>1.2214717991170046E-3</v>
      </c>
      <c r="K11" s="13">
        <v>2.3327123824152152E-4</v>
      </c>
      <c r="L11" s="13">
        <v>1.3136507892304813E-3</v>
      </c>
      <c r="M11" s="13">
        <v>6.2870478295427423E-4</v>
      </c>
      <c r="N11" s="13">
        <v>5.8310593063538461E-4</v>
      </c>
      <c r="O11" s="13"/>
    </row>
    <row r="12" spans="2:15">
      <c r="B12" s="10">
        <v>3</v>
      </c>
      <c r="C12" s="13">
        <v>0.19873180665022092</v>
      </c>
      <c r="D12" s="13">
        <v>6.0458069399651322E-2</v>
      </c>
      <c r="E12" s="13">
        <v>0.13308165267503116</v>
      </c>
      <c r="F12" s="13">
        <v>3.942801616477204E-2</v>
      </c>
      <c r="G12" s="13">
        <v>0.17765309404719301</v>
      </c>
      <c r="H12" s="13">
        <v>7.8048884322392223E-2</v>
      </c>
      <c r="I12" s="13">
        <v>6.0415672021314953E-2</v>
      </c>
      <c r="J12" s="13">
        <v>8.0308458128443474E-3</v>
      </c>
      <c r="K12" s="13">
        <v>2.4202686656461421E-3</v>
      </c>
      <c r="L12" s="13">
        <v>1.9689251979851961E-2</v>
      </c>
      <c r="M12" s="13">
        <v>4.6909136648561514E-2</v>
      </c>
      <c r="N12" s="13">
        <v>2.2007973790722259E-2</v>
      </c>
      <c r="O12" s="13"/>
    </row>
    <row r="13" spans="2:15">
      <c r="B13" s="10">
        <v>4</v>
      </c>
      <c r="C13" s="13">
        <v>1.0489058189950329E-2</v>
      </c>
      <c r="D13" s="13">
        <v>5.6783900256796499E-2</v>
      </c>
      <c r="E13" s="13">
        <v>3.1722628877337559E-2</v>
      </c>
      <c r="F13" s="13">
        <v>0.12563906712673859</v>
      </c>
      <c r="G13" s="13">
        <v>7.2205572484241006E-3</v>
      </c>
      <c r="H13" s="13">
        <v>1.6065125302908986E-2</v>
      </c>
      <c r="I13" s="13">
        <v>1.0563663712970954E-2</v>
      </c>
      <c r="J13" s="13">
        <v>6.1876068073153968E-3</v>
      </c>
      <c r="K13" s="13">
        <v>8.4628518342937612E-3</v>
      </c>
      <c r="L13" s="13">
        <v>6.2975570089906863E-3</v>
      </c>
      <c r="M13" s="13">
        <v>1.0660171232758085E-2</v>
      </c>
      <c r="N13" s="13">
        <v>3.5089022185559114E-2</v>
      </c>
      <c r="O13" s="13"/>
    </row>
    <row r="14" spans="2:15">
      <c r="B14" s="10">
        <v>5</v>
      </c>
      <c r="C14" s="13">
        <v>4.4166354400725242E-5</v>
      </c>
      <c r="D14" s="13">
        <v>5.0984753827586492E-5</v>
      </c>
      <c r="E14" s="13">
        <v>1.1659928166361118E-4</v>
      </c>
      <c r="F14" s="13">
        <v>1.0458003599471978E-4</v>
      </c>
      <c r="G14" s="13">
        <v>0.14248009244206208</v>
      </c>
      <c r="H14" s="13">
        <v>9.6627456163662592E-4</v>
      </c>
      <c r="I14" s="13">
        <v>6.4247030263694298E-4</v>
      </c>
      <c r="J14" s="13">
        <v>6.9154451257381541E-4</v>
      </c>
      <c r="K14" s="13">
        <v>0.11363303869736334</v>
      </c>
      <c r="L14" s="13">
        <v>4.891808769232703E-4</v>
      </c>
      <c r="M14" s="13">
        <v>4.5371727288415708E-4</v>
      </c>
      <c r="N14" s="13">
        <v>3.601252651363605E-4</v>
      </c>
      <c r="O14" s="13"/>
    </row>
    <row r="15" spans="2:15">
      <c r="B15" s="10">
        <v>6</v>
      </c>
      <c r="C15" s="13">
        <v>4.1326289824179116E-2</v>
      </c>
      <c r="D15" s="13">
        <v>2.9741099053086237E-2</v>
      </c>
      <c r="E15" s="13">
        <v>4.8215909955346033E-2</v>
      </c>
      <c r="F15" s="13">
        <v>1.9740175585063351E-2</v>
      </c>
      <c r="G15" s="13">
        <v>6.324094442080111E-2</v>
      </c>
      <c r="H15" s="13">
        <v>7.5596528073405792E-2</v>
      </c>
      <c r="I15" s="13">
        <v>5.3626354239690366E-2</v>
      </c>
      <c r="J15" s="13">
        <v>1.6083006533811839E-2</v>
      </c>
      <c r="K15" s="13">
        <v>2.3423618506753052E-3</v>
      </c>
      <c r="L15" s="13">
        <v>3.0807472263854371E-2</v>
      </c>
      <c r="M15" s="13">
        <v>3.9398318722141987E-2</v>
      </c>
      <c r="N15" s="13">
        <v>1.8501617541305439E-2</v>
      </c>
      <c r="O15" s="13"/>
    </row>
    <row r="16" spans="2:15">
      <c r="B16" s="10">
        <v>7</v>
      </c>
      <c r="C16" s="13">
        <v>4.5411994328833159E-2</v>
      </c>
      <c r="D16" s="13">
        <v>3.0795608871095139E-2</v>
      </c>
      <c r="E16" s="13">
        <v>5.1187418859597253E-2</v>
      </c>
      <c r="F16" s="13">
        <v>3.3236096210057048E-2</v>
      </c>
      <c r="G16" s="13">
        <v>2.7781536479267128E-2</v>
      </c>
      <c r="H16" s="13">
        <v>0.11889022094068859</v>
      </c>
      <c r="I16" s="13">
        <v>0.16961452658902995</v>
      </c>
      <c r="J16" s="13">
        <v>4.146136944903786E-2</v>
      </c>
      <c r="K16" s="13">
        <v>3.013168957637776E-3</v>
      </c>
      <c r="L16" s="13">
        <v>3.9985189105653331E-2</v>
      </c>
      <c r="M16" s="13">
        <v>1.8902147646585186E-2</v>
      </c>
      <c r="N16" s="13">
        <v>3.6023546810045798E-2</v>
      </c>
      <c r="O16" s="13"/>
    </row>
    <row r="17" spans="2:15">
      <c r="B17" s="10">
        <v>8</v>
      </c>
      <c r="C17" s="13">
        <v>1.3254820499211126E-2</v>
      </c>
      <c r="D17" s="13">
        <v>4.6131306339656951E-3</v>
      </c>
      <c r="E17" s="13">
        <v>8.7405166371596968E-3</v>
      </c>
      <c r="F17" s="13">
        <v>2.2748859931992892E-2</v>
      </c>
      <c r="G17" s="13">
        <v>1.5734793621898488E-2</v>
      </c>
      <c r="H17" s="13">
        <v>2.8475503515043427E-2</v>
      </c>
      <c r="I17" s="13">
        <v>1.3478916404769371E-2</v>
      </c>
      <c r="J17" s="13">
        <v>0.2743637023073795</v>
      </c>
      <c r="K17" s="13">
        <v>2.4044176973779609E-2</v>
      </c>
      <c r="L17" s="13">
        <v>2.4421573498447709E-2</v>
      </c>
      <c r="M17" s="13">
        <v>7.175359469679685E-3</v>
      </c>
      <c r="N17" s="13">
        <v>1.504963257665224E-2</v>
      </c>
      <c r="O17" s="13"/>
    </row>
    <row r="18" spans="2:15">
      <c r="B18" s="10">
        <v>9</v>
      </c>
      <c r="C18" s="13">
        <v>2.2235205856057775E-3</v>
      </c>
      <c r="D18" s="13">
        <v>9.5407418301918538E-4</v>
      </c>
      <c r="E18" s="13">
        <v>4.9199941411182842E-3</v>
      </c>
      <c r="F18" s="13">
        <v>3.0525949419055853E-3</v>
      </c>
      <c r="G18" s="13">
        <v>3.0262502651035024E-3</v>
      </c>
      <c r="H18" s="13">
        <v>4.1117238150961154E-2</v>
      </c>
      <c r="I18" s="13">
        <v>1.3671064835530466E-2</v>
      </c>
      <c r="J18" s="13">
        <v>2.1011525230545596E-2</v>
      </c>
      <c r="K18" s="13">
        <v>1.2956005285870561E-2</v>
      </c>
      <c r="L18" s="13">
        <v>1.7781194774473694E-2</v>
      </c>
      <c r="M18" s="13">
        <v>1.9548695165157691E-2</v>
      </c>
      <c r="N18" s="13">
        <v>1.0162386653714892E-2</v>
      </c>
      <c r="O18" s="13"/>
    </row>
    <row r="19" spans="2:15">
      <c r="B19" s="10">
        <v>10</v>
      </c>
      <c r="C19" s="13">
        <v>3.2030159239655333E-2</v>
      </c>
      <c r="D19" s="13">
        <v>7.3400165071961107E-2</v>
      </c>
      <c r="E19" s="13">
        <v>3.6803337847921822E-2</v>
      </c>
      <c r="F19" s="13">
        <v>6.6504680594510604E-2</v>
      </c>
      <c r="G19" s="13">
        <v>4.6168534420803563E-2</v>
      </c>
      <c r="H19" s="13">
        <v>8.9294783357806787E-2</v>
      </c>
      <c r="I19" s="13">
        <v>5.6111483595771797E-2</v>
      </c>
      <c r="J19" s="13">
        <v>0.11005005540458562</v>
      </c>
      <c r="K19" s="13">
        <v>1.7665015221002119E-2</v>
      </c>
      <c r="L19" s="13">
        <v>0.12464864315417486</v>
      </c>
      <c r="M19" s="13">
        <v>4.3935778064462395E-2</v>
      </c>
      <c r="N19" s="13">
        <v>5.7617818811893144E-2</v>
      </c>
      <c r="O19" s="13"/>
    </row>
    <row r="20" spans="2:15">
      <c r="B20" s="10">
        <v>11</v>
      </c>
      <c r="C20" s="13">
        <v>1.1175899207105601E-3</v>
      </c>
      <c r="D20" s="13">
        <v>1.1925034459970539E-3</v>
      </c>
      <c r="E20" s="13">
        <v>1.1291087385591799E-3</v>
      </c>
      <c r="F20" s="13">
        <v>1.1744526603361346E-3</v>
      </c>
      <c r="G20" s="13">
        <v>2.3196684756262103E-3</v>
      </c>
      <c r="H20" s="13">
        <v>2.8025233708538389E-3</v>
      </c>
      <c r="I20" s="13">
        <v>5.1695414964443957E-3</v>
      </c>
      <c r="J20" s="13">
        <v>3.4593749491464085E-3</v>
      </c>
      <c r="K20" s="13">
        <v>3.9744249004190687E-4</v>
      </c>
      <c r="L20" s="13">
        <v>2.512859019900711E-3</v>
      </c>
      <c r="M20" s="13">
        <v>4.6125959497201774E-2</v>
      </c>
      <c r="N20" s="13">
        <v>3.6161162869200124E-3</v>
      </c>
      <c r="O20" s="13"/>
    </row>
    <row r="21" spans="2:15">
      <c r="B21" s="10">
        <v>12</v>
      </c>
      <c r="C21" s="13">
        <v>1.9243073748611804E-3</v>
      </c>
      <c r="D21" s="13">
        <v>1.7796180823408812E-3</v>
      </c>
      <c r="E21" s="13">
        <v>1.7481985616807116E-3</v>
      </c>
      <c r="F21" s="13">
        <v>1.3934149203317196E-3</v>
      </c>
      <c r="G21" s="13">
        <v>6.6434913973207818E-4</v>
      </c>
      <c r="H21" s="13">
        <v>2.0605382689332461E-3</v>
      </c>
      <c r="I21" s="13">
        <v>3.4301594288031921E-3</v>
      </c>
      <c r="J21" s="13">
        <v>7.042924267329899E-4</v>
      </c>
      <c r="K21" s="13">
        <v>2.1038372140988416E-4</v>
      </c>
      <c r="L21" s="13">
        <v>6.5939713236793003E-4</v>
      </c>
      <c r="M21" s="13">
        <v>8.023069394361449E-4</v>
      </c>
      <c r="N21" s="13">
        <v>3.589152826943851E-3</v>
      </c>
      <c r="O21" s="13"/>
    </row>
    <row r="22" spans="2:15"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>
      <c r="B23" s="11" t="s">
        <v>36</v>
      </c>
      <c r="C23" s="15">
        <v>0.4913048574232331</v>
      </c>
      <c r="D23" s="15">
        <v>0.41790427803079649</v>
      </c>
      <c r="E23" s="15">
        <v>0.49918953898913165</v>
      </c>
      <c r="F23" s="15">
        <v>0.28409068954819616</v>
      </c>
      <c r="G23" s="15">
        <v>0.45832836472819521</v>
      </c>
      <c r="H23" s="15">
        <v>0.43992367524624926</v>
      </c>
      <c r="I23" s="15">
        <v>0.36238511660945349</v>
      </c>
      <c r="J23" s="15">
        <v>0.48556792520083647</v>
      </c>
      <c r="K23" s="15">
        <v>0.18959997477463086</v>
      </c>
      <c r="L23" s="15">
        <v>0.26778485059461826</v>
      </c>
      <c r="M23" s="15">
        <v>0.22662671290376701</v>
      </c>
      <c r="N23" s="15">
        <v>0.20096615053285469</v>
      </c>
      <c r="O23" s="16"/>
    </row>
    <row r="24" spans="2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3"/>
  <sheetViews>
    <sheetView showGridLines="0" zoomScale="80" zoomScaleNormal="80" workbookViewId="0"/>
  </sheetViews>
  <sheetFormatPr defaultColWidth="11.42578125" defaultRowHeight="15"/>
  <cols>
    <col min="1" max="1" width="9.28515625" customWidth="1"/>
  </cols>
  <sheetData>
    <row r="2" spans="2:15">
      <c r="B2" s="17" t="s">
        <v>68</v>
      </c>
    </row>
    <row r="3" spans="2:15">
      <c r="B3" s="18" t="s">
        <v>69</v>
      </c>
    </row>
    <row r="4" spans="2:15">
      <c r="B4" s="2"/>
    </row>
    <row r="5" spans="2: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>
      <c r="B6" s="6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2"/>
    </row>
    <row r="7" spans="2:15">
      <c r="B7" s="5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/>
    </row>
    <row r="8" spans="2:15" ht="15.75" thickBot="1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2"/>
    </row>
    <row r="9" spans="2:1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>
      <c r="B10" s="10">
        <v>1</v>
      </c>
      <c r="C10" s="13">
        <v>1.2622442815371047</v>
      </c>
      <c r="D10" s="13">
        <v>1.556797624597466E-2</v>
      </c>
      <c r="E10" s="13">
        <v>0.19043957995655308</v>
      </c>
      <c r="F10" s="13">
        <v>1.4357362509676569E-2</v>
      </c>
      <c r="G10" s="13">
        <v>4.3248601013991458E-2</v>
      </c>
      <c r="H10" s="13">
        <v>2.685589162231266E-2</v>
      </c>
      <c r="I10" s="13">
        <v>1.6699747139903132E-2</v>
      </c>
      <c r="J10" s="13">
        <v>5.2016043878789714E-3</v>
      </c>
      <c r="K10" s="13">
        <v>5.9439619667673556E-3</v>
      </c>
      <c r="L10" s="13">
        <v>6.6933680530118986E-3</v>
      </c>
      <c r="M10" s="13">
        <v>1.3194441880426785E-2</v>
      </c>
      <c r="N10" s="13">
        <v>1.1229189045674794E-2</v>
      </c>
      <c r="O10" s="13"/>
    </row>
    <row r="11" spans="2:15">
      <c r="B11" s="10">
        <v>2</v>
      </c>
      <c r="C11" s="13">
        <v>1.3384818224199154E-2</v>
      </c>
      <c r="D11" s="13">
        <v>1.0995876037032728</v>
      </c>
      <c r="E11" s="13">
        <v>4.7608186129281596E-2</v>
      </c>
      <c r="F11" s="13">
        <v>8.3650694712639959E-3</v>
      </c>
      <c r="G11" s="13">
        <v>1.7544460452171617E-2</v>
      </c>
      <c r="H11" s="13">
        <v>6.4009668050851228E-3</v>
      </c>
      <c r="I11" s="13">
        <v>5.1179152172900529E-3</v>
      </c>
      <c r="J11" s="13">
        <v>3.516778967344431E-3</v>
      </c>
      <c r="K11" s="13">
        <v>2.6478833434809882E-3</v>
      </c>
      <c r="L11" s="13">
        <v>3.41737059715321E-3</v>
      </c>
      <c r="M11" s="13">
        <v>3.79220281434603E-3</v>
      </c>
      <c r="N11" s="13">
        <v>2.6423890017501215E-3</v>
      </c>
      <c r="O11" s="13"/>
    </row>
    <row r="12" spans="2:15">
      <c r="B12" s="10">
        <v>3</v>
      </c>
      <c r="C12" s="13">
        <v>0.30970659676538537</v>
      </c>
      <c r="D12" s="13">
        <v>9.6149173426184287E-2</v>
      </c>
      <c r="E12" s="13">
        <v>1.2210638854908327</v>
      </c>
      <c r="F12" s="13">
        <v>6.7309284694798452E-2</v>
      </c>
      <c r="G12" s="13">
        <v>0.26991459468636542</v>
      </c>
      <c r="H12" s="13">
        <v>0.12625262856790526</v>
      </c>
      <c r="I12" s="13">
        <v>0.10251940720221603</v>
      </c>
      <c r="J12" s="13">
        <v>3.0585210399641596E-2</v>
      </c>
      <c r="K12" s="13">
        <v>3.6765980207803063E-2</v>
      </c>
      <c r="L12" s="13">
        <v>3.9265246227012621E-2</v>
      </c>
      <c r="M12" s="13">
        <v>7.1486681504526084E-2</v>
      </c>
      <c r="N12" s="13">
        <v>4.0093354766963227E-2</v>
      </c>
      <c r="O12" s="13"/>
    </row>
    <row r="13" spans="2:15">
      <c r="B13" s="10">
        <v>4</v>
      </c>
      <c r="C13" s="13">
        <v>3.1267951005763683E-2</v>
      </c>
      <c r="D13" s="13">
        <v>7.7979829202011575E-2</v>
      </c>
      <c r="E13" s="13">
        <v>5.3689849489889377E-2</v>
      </c>
      <c r="F13" s="13">
        <v>1.1495964047489433</v>
      </c>
      <c r="G13" s="13">
        <v>2.5301920669117805E-2</v>
      </c>
      <c r="H13" s="13">
        <v>3.0055061124173617E-2</v>
      </c>
      <c r="I13" s="13">
        <v>2.2153733754484945E-2</v>
      </c>
      <c r="J13" s="13">
        <v>1.4902720999141904E-2</v>
      </c>
      <c r="K13" s="13">
        <v>1.3661439026245786E-2</v>
      </c>
      <c r="L13" s="13">
        <v>1.2464181014018708E-2</v>
      </c>
      <c r="M13" s="13">
        <v>1.827771658887492E-2</v>
      </c>
      <c r="N13" s="13">
        <v>4.4353956915112659E-2</v>
      </c>
      <c r="O13" s="13"/>
    </row>
    <row r="14" spans="2:15">
      <c r="B14" s="10">
        <v>5</v>
      </c>
      <c r="C14" s="13">
        <v>1.9399749537060134E-3</v>
      </c>
      <c r="D14" s="13">
        <v>1.2546133975651734E-3</v>
      </c>
      <c r="E14" s="13">
        <v>2.2963305799296404E-3</v>
      </c>
      <c r="F14" s="13">
        <v>1.5672048781295094E-3</v>
      </c>
      <c r="G14" s="13">
        <v>1.1682489444258073</v>
      </c>
      <c r="H14" s="13">
        <v>8.6071250732131441E-3</v>
      </c>
      <c r="I14" s="13">
        <v>4.2823733891175133E-3</v>
      </c>
      <c r="J14" s="13">
        <v>6.1423112387414009E-3</v>
      </c>
      <c r="K14" s="13">
        <v>0.13477297094762805</v>
      </c>
      <c r="L14" s="13">
        <v>4.1394106212570966E-3</v>
      </c>
      <c r="M14" s="13">
        <v>4.1310304221195086E-3</v>
      </c>
      <c r="N14" s="13">
        <v>2.5725942209640237E-3</v>
      </c>
      <c r="O14" s="13"/>
    </row>
    <row r="15" spans="2:15">
      <c r="B15" s="10">
        <v>6</v>
      </c>
      <c r="C15" s="13">
        <v>8.3736453971452185E-2</v>
      </c>
      <c r="D15" s="13">
        <v>5.0916326678817174E-2</v>
      </c>
      <c r="E15" s="13">
        <v>8.4898412443482854E-2</v>
      </c>
      <c r="F15" s="13">
        <v>3.7238466139988359E-2</v>
      </c>
      <c r="G15" s="13">
        <v>0.10607236777635617</v>
      </c>
      <c r="H15" s="13">
        <v>1.1075905896624805</v>
      </c>
      <c r="I15" s="13">
        <v>8.2843398729847278E-2</v>
      </c>
      <c r="J15" s="13">
        <v>3.8612890476085335E-2</v>
      </c>
      <c r="K15" s="13">
        <v>1.7437729765635911E-2</v>
      </c>
      <c r="L15" s="13">
        <v>4.6706831777845167E-2</v>
      </c>
      <c r="M15" s="13">
        <v>5.5003356055209597E-2</v>
      </c>
      <c r="N15" s="13">
        <v>3.0796765466137608E-2</v>
      </c>
      <c r="O15" s="13"/>
    </row>
    <row r="16" spans="2:15">
      <c r="B16" s="10">
        <v>7</v>
      </c>
      <c r="C16" s="13">
        <v>0.10803912341889073</v>
      </c>
      <c r="D16" s="13">
        <v>6.4656795289314284E-2</v>
      </c>
      <c r="E16" s="13">
        <v>0.10770118059129066</v>
      </c>
      <c r="F16" s="13">
        <v>6.4082377192434412E-2</v>
      </c>
      <c r="G16" s="13">
        <v>8.1963725921051056E-2</v>
      </c>
      <c r="H16" s="13">
        <v>0.17971895480992117</v>
      </c>
      <c r="I16" s="13">
        <v>1.2314891242542367</v>
      </c>
      <c r="J16" s="13">
        <v>8.7459325048388631E-2</v>
      </c>
      <c r="K16" s="13">
        <v>1.7838544989968837E-2</v>
      </c>
      <c r="L16" s="13">
        <v>6.8593108837578604E-2</v>
      </c>
      <c r="M16" s="13">
        <v>4.2300000274943517E-2</v>
      </c>
      <c r="N16" s="13">
        <v>5.8597502421272187E-2</v>
      </c>
      <c r="O16" s="13"/>
    </row>
    <row r="17" spans="2:15">
      <c r="B17" s="10">
        <v>8</v>
      </c>
      <c r="C17" s="13">
        <v>3.6498186660512723E-2</v>
      </c>
      <c r="D17" s="13">
        <v>1.8295645071395673E-2</v>
      </c>
      <c r="E17" s="13">
        <v>2.9023993919407777E-2</v>
      </c>
      <c r="F17" s="13">
        <v>4.3773676338526218E-2</v>
      </c>
      <c r="G17" s="13">
        <v>3.9847579015122508E-2</v>
      </c>
      <c r="H17" s="13">
        <v>5.6676479665952594E-2</v>
      </c>
      <c r="I17" s="13">
        <v>3.2812957216563465E-2</v>
      </c>
      <c r="J17" s="13">
        <v>1.389970070364297</v>
      </c>
      <c r="K17" s="13">
        <v>3.9936546141961918E-2</v>
      </c>
      <c r="L17" s="13">
        <v>4.4182338681026487E-2</v>
      </c>
      <c r="M17" s="13">
        <v>1.8321803451877103E-2</v>
      </c>
      <c r="N17" s="13">
        <v>2.8608168233103477E-2</v>
      </c>
      <c r="O17" s="13"/>
    </row>
    <row r="18" spans="2:15">
      <c r="B18" s="10">
        <v>9</v>
      </c>
      <c r="C18" s="13">
        <v>1.1868082016808616E-2</v>
      </c>
      <c r="D18" s="13">
        <v>7.3750145710824591E-3</v>
      </c>
      <c r="E18" s="13">
        <v>1.4029632801031424E-2</v>
      </c>
      <c r="F18" s="13">
        <v>9.2748938108201916E-3</v>
      </c>
      <c r="G18" s="13">
        <v>1.3425757563990256E-2</v>
      </c>
      <c r="H18" s="13">
        <v>5.3357249697067843E-2</v>
      </c>
      <c r="I18" s="13">
        <v>2.3839873678879554E-2</v>
      </c>
      <c r="J18" s="13">
        <v>3.6179624405129715E-2</v>
      </c>
      <c r="K18" s="13">
        <v>1.0163310725449022</v>
      </c>
      <c r="L18" s="13">
        <v>2.510956576265596E-2</v>
      </c>
      <c r="M18" s="13">
        <v>2.5767277984284669E-2</v>
      </c>
      <c r="N18" s="13">
        <v>1.5001074262900715E-2</v>
      </c>
      <c r="O18" s="13"/>
    </row>
    <row r="19" spans="2:15">
      <c r="B19" s="10">
        <v>10</v>
      </c>
      <c r="C19" s="13">
        <v>8.3502474451998654E-2</v>
      </c>
      <c r="D19" s="13">
        <v>0.11489541772607281</v>
      </c>
      <c r="E19" s="13">
        <v>8.6362603129229706E-2</v>
      </c>
      <c r="F19" s="13">
        <v>0.10534170900804934</v>
      </c>
      <c r="G19" s="13">
        <v>9.9650991664200897E-2</v>
      </c>
      <c r="H19" s="13">
        <v>0.14275184242975678</v>
      </c>
      <c r="I19" s="13">
        <v>9.9948107778425915E-2</v>
      </c>
      <c r="J19" s="13">
        <v>0.18866866790528039</v>
      </c>
      <c r="K19" s="13">
        <v>3.8682577994163365E-2</v>
      </c>
      <c r="L19" s="13">
        <v>1.1612432427380601</v>
      </c>
      <c r="M19" s="13">
        <v>6.9306977228968503E-2</v>
      </c>
      <c r="N19" s="13">
        <v>8.2948107246270303E-2</v>
      </c>
      <c r="O19" s="13"/>
    </row>
    <row r="20" spans="2:15">
      <c r="B20" s="10">
        <v>11</v>
      </c>
      <c r="C20" s="13">
        <v>3.1082232882817837E-3</v>
      </c>
      <c r="D20" s="13">
        <v>2.488100205386611E-3</v>
      </c>
      <c r="E20" s="13">
        <v>2.9839723954272336E-3</v>
      </c>
      <c r="F20" s="13">
        <v>2.4312624632347665E-3</v>
      </c>
      <c r="G20" s="13">
        <v>4.4403266446284718E-3</v>
      </c>
      <c r="H20" s="13">
        <v>5.0916873334493941E-3</v>
      </c>
      <c r="I20" s="13">
        <v>7.5127919155877762E-3</v>
      </c>
      <c r="J20" s="13">
        <v>6.2265090132446275E-3</v>
      </c>
      <c r="K20" s="13">
        <v>1.2185869104196078E-3</v>
      </c>
      <c r="L20" s="13">
        <v>3.8275521695729383E-3</v>
      </c>
      <c r="M20" s="13">
        <v>1.0491495626632048</v>
      </c>
      <c r="N20" s="13">
        <v>4.667916583527435E-3</v>
      </c>
      <c r="O20" s="13"/>
    </row>
    <row r="21" spans="2:15">
      <c r="B21" s="10">
        <v>12</v>
      </c>
      <c r="C21" s="13">
        <v>3.6811556264773736E-3</v>
      </c>
      <c r="D21" s="13">
        <v>2.6929416909110861E-3</v>
      </c>
      <c r="E21" s="13">
        <v>3.3011398514258767E-3</v>
      </c>
      <c r="F21" s="13">
        <v>2.171622290275023E-3</v>
      </c>
      <c r="G21" s="13">
        <v>2.0047628146275275E-3</v>
      </c>
      <c r="H21" s="13">
        <v>3.3916102720479326E-3</v>
      </c>
      <c r="I21" s="13">
        <v>4.7662533309001994E-3</v>
      </c>
      <c r="J21" s="13">
        <v>1.5958339497596874E-3</v>
      </c>
      <c r="K21" s="13">
        <v>5.5654589796769486E-4</v>
      </c>
      <c r="L21" s="13">
        <v>1.2489233049397365E-3</v>
      </c>
      <c r="M21" s="13">
        <v>1.3543837127166117E-3</v>
      </c>
      <c r="N21" s="13">
        <v>1.0041100209191387</v>
      </c>
      <c r="O21" s="13"/>
    </row>
    <row r="22" spans="2:15">
      <c r="B22" s="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2:15">
      <c r="B23" s="11" t="s">
        <v>36</v>
      </c>
      <c r="C23" s="15">
        <v>1.8785780478094218</v>
      </c>
      <c r="D23" s="15">
        <v>1.6621600986044356</v>
      </c>
      <c r="E23" s="15">
        <v>1.8648725971876523</v>
      </c>
      <c r="F23" s="15">
        <v>1.4344761048484991</v>
      </c>
      <c r="G23" s="15">
        <v>1.7981680469703902</v>
      </c>
      <c r="H23" s="15">
        <v>1.7012854364852763</v>
      </c>
      <c r="I23" s="15">
        <v>1.5782859606228368</v>
      </c>
      <c r="J23" s="15">
        <v>1.80831924324239</v>
      </c>
      <c r="K23" s="15">
        <v>1.3228808602645181</v>
      </c>
      <c r="L23" s="15">
        <v>1.4094678647357453</v>
      </c>
      <c r="M23" s="15">
        <v>1.3524134098887499</v>
      </c>
      <c r="N23" s="15">
        <v>1.311788867980842</v>
      </c>
      <c r="O23" s="1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Peraita B.</dc:creator>
  <cp:keywords/>
  <dc:description/>
  <cp:lastModifiedBy/>
  <cp:revision/>
  <dcterms:created xsi:type="dcterms:W3CDTF">2016-12-21T19:41:14Z</dcterms:created>
  <dcterms:modified xsi:type="dcterms:W3CDTF">2025-08-05T19:41:16Z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2021-03-26T15:06:45Z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f654ed19-24f6-48ea-a2ca-6ec66cef7bbf</vt:lpwstr>
  </property>
  <property fmtid="{D5CDD505-2E9C-101B-9397-08002B2CF9AE}" pid="8" name="MSIP_Label_6f509eeb-56d7-4078-8c25-542621925144_ContentBits">
    <vt:lpwstr>0</vt:lpwstr>
  </property>
</Properties>
</file>