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C405128C-284D-4DA0-AD7A-F2539A16299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CNN detail" sheetId="2" r:id="rId2"/>
    <sheet name="比较" sheetId="3" r:id="rId3"/>
  </sheets>
  <definedNames>
    <definedName name="_xlnm._FilterDatabase" localSheetId="1" hidden="1">'CNN detail'!$L$41:$U$41</definedName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D23" i="1"/>
  <c r="E22" i="1"/>
  <c r="F22" i="1"/>
  <c r="G22" i="1"/>
  <c r="H22" i="1"/>
  <c r="I22" i="1"/>
  <c r="D22" i="1"/>
  <c r="E21" i="1" l="1"/>
  <c r="F21" i="1"/>
  <c r="G21" i="1"/>
  <c r="H21" i="1"/>
  <c r="I21" i="1"/>
  <c r="D21" i="1"/>
  <c r="E20" i="1"/>
  <c r="F20" i="1"/>
  <c r="G20" i="1"/>
  <c r="H20" i="1"/>
  <c r="I20" i="1"/>
  <c r="D20" i="1"/>
  <c r="E19" i="1"/>
  <c r="F19" i="1"/>
  <c r="G19" i="1"/>
  <c r="H19" i="1"/>
  <c r="I19" i="1"/>
  <c r="D19" i="1"/>
  <c r="B53" i="2"/>
  <c r="B62" i="2"/>
  <c r="B71" i="2"/>
  <c r="B77" i="2"/>
  <c r="B83" i="2"/>
  <c r="B55" i="2"/>
  <c r="B56" i="2"/>
  <c r="B64" i="2"/>
  <c r="B65" i="2"/>
  <c r="B73" i="2"/>
  <c r="B79" i="2"/>
  <c r="B85" i="2"/>
  <c r="B54" i="2"/>
  <c r="B63" i="2"/>
  <c r="B72" i="2"/>
  <c r="B78" i="2"/>
  <c r="B84" i="2"/>
  <c r="B57" i="2"/>
  <c r="B66" i="2"/>
  <c r="B58" i="2"/>
  <c r="B67" i="2"/>
  <c r="B59" i="2"/>
  <c r="B60" i="2"/>
  <c r="B68" i="2"/>
  <c r="B69" i="2"/>
  <c r="B74" i="2"/>
  <c r="B75" i="2"/>
  <c r="B80" i="2"/>
  <c r="B81" i="2"/>
  <c r="B52" i="2"/>
  <c r="B61" i="2"/>
  <c r="B70" i="2"/>
  <c r="B76" i="2"/>
  <c r="B82" i="2"/>
  <c r="B51" i="2"/>
  <c r="E29" i="1" l="1"/>
  <c r="F29" i="1"/>
  <c r="G29" i="1"/>
  <c r="H29" i="1"/>
  <c r="I29" i="1"/>
  <c r="D29" i="1"/>
  <c r="E11" i="1"/>
  <c r="F11" i="1"/>
  <c r="G11" i="1"/>
  <c r="H11" i="1"/>
  <c r="I11" i="1"/>
  <c r="D11" i="1"/>
  <c r="U36" i="2"/>
  <c r="T36" i="2"/>
  <c r="S36" i="2"/>
  <c r="R36" i="2"/>
  <c r="Q36" i="2"/>
  <c r="P36" i="2"/>
  <c r="O36" i="2"/>
  <c r="U29" i="2"/>
  <c r="T29" i="2"/>
  <c r="S29" i="2"/>
  <c r="R29" i="2"/>
  <c r="Q29" i="2"/>
  <c r="P29" i="2"/>
  <c r="O29" i="2"/>
  <c r="U22" i="2"/>
  <c r="T22" i="2"/>
  <c r="S22" i="2"/>
  <c r="R22" i="2"/>
  <c r="Q22" i="2"/>
  <c r="P22" i="2"/>
  <c r="O22" i="2"/>
  <c r="U12" i="2"/>
  <c r="T12" i="2"/>
  <c r="S12" i="2"/>
  <c r="R12" i="2"/>
  <c r="Q12" i="2"/>
  <c r="P12" i="2"/>
  <c r="O12" i="2"/>
  <c r="U2" i="2"/>
  <c r="T2" i="2"/>
  <c r="S2" i="2"/>
  <c r="R2" i="2"/>
  <c r="Q2" i="2"/>
  <c r="P2" i="2"/>
  <c r="O2" i="2"/>
  <c r="J36" i="2"/>
  <c r="I36" i="2"/>
  <c r="H36" i="2"/>
  <c r="G36" i="2"/>
  <c r="F36" i="2"/>
  <c r="E36" i="2"/>
  <c r="D36" i="2"/>
  <c r="J29" i="2"/>
  <c r="I29" i="2"/>
  <c r="H29" i="2"/>
  <c r="G29" i="2"/>
  <c r="F29" i="2"/>
  <c r="E29" i="2"/>
  <c r="D29" i="2"/>
  <c r="J22" i="2"/>
  <c r="I22" i="2"/>
  <c r="H22" i="2"/>
  <c r="G22" i="2"/>
  <c r="F22" i="2"/>
  <c r="E22" i="2"/>
  <c r="D22" i="2"/>
  <c r="J12" i="2"/>
  <c r="I12" i="2"/>
  <c r="H12" i="2"/>
  <c r="G12" i="2"/>
  <c r="F12" i="2"/>
  <c r="E12" i="2"/>
  <c r="D1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<sst xmlns="http://schemas.openxmlformats.org/spreadsheetml/2006/main" count="321" uniqueCount="153">
  <si>
    <t>APUF</t>
    <phoneticPr fontId="1" type="noConversion"/>
  </si>
  <si>
    <t>APUF+</t>
    <phoneticPr fontId="1" type="noConversion"/>
  </si>
  <si>
    <t>CNN+</t>
    <phoneticPr fontId="1" type="noConversion"/>
  </si>
  <si>
    <t>CNN</t>
    <phoneticPr fontId="1" type="noConversion"/>
  </si>
  <si>
    <t>CNN_APUF+</t>
    <phoneticPr fontId="1" type="noConversion"/>
  </si>
  <si>
    <t>CNN_APUF</t>
    <phoneticPr fontId="1" type="noConversion"/>
  </si>
  <si>
    <t>Slice</t>
  </si>
  <si>
    <t>LUT as Logic</t>
  </si>
  <si>
    <t>ALL</t>
    <phoneticPr fontId="1" type="noConversion"/>
  </si>
  <si>
    <t>Name</t>
  </si>
  <si>
    <t>Slice LUTs</t>
  </si>
  <si>
    <t>Slice Registers</t>
  </si>
  <si>
    <t>LUT as Memory</t>
  </si>
  <si>
    <t>Block RAM Tile</t>
  </si>
  <si>
    <t>DSPs</t>
  </si>
  <si>
    <t>wieght_fc3_rom</t>
  </si>
  <si>
    <t>wieght_fc2_rom</t>
  </si>
  <si>
    <t>wieght_fc1_rom</t>
  </si>
  <si>
    <t>wieght_conv2_rom</t>
  </si>
  <si>
    <t>wieght_conv1_rom</t>
  </si>
  <si>
    <t>relu_fc2_buf</t>
  </si>
  <si>
    <t>relu_fc2</t>
  </si>
  <si>
    <t>relu_fc1_buf</t>
  </si>
  <si>
    <t>relu_fc1</t>
  </si>
  <si>
    <t>relu2_buf</t>
  </si>
  <si>
    <t>relu2</t>
  </si>
  <si>
    <t>relu1_buf</t>
  </si>
  <si>
    <t>relu1</t>
  </si>
  <si>
    <t>max_pooling2</t>
  </si>
  <si>
    <t>max_pooling1</t>
  </si>
  <si>
    <t>iterator_pooling2</t>
  </si>
  <si>
    <t>iterator_pooling1</t>
  </si>
  <si>
    <t>iterator_fc3</t>
  </si>
  <si>
    <t>iterator_fc2</t>
  </si>
  <si>
    <t>iterator_conv2</t>
  </si>
  <si>
    <t>iterator_conv1</t>
  </si>
  <si>
    <t>conv_fc3</t>
  </si>
  <si>
    <t>conv_fc2</t>
  </si>
  <si>
    <t>conv_fc1</t>
  </si>
  <si>
    <t>conv2_buf</t>
  </si>
  <si>
    <t>conv2</t>
  </si>
  <si>
    <t>conv1_buf</t>
  </si>
  <si>
    <t>conv1</t>
  </si>
  <si>
    <t>bias_fc3_rom</t>
  </si>
  <si>
    <t>bias_fc2_rom</t>
  </si>
  <si>
    <t>bias_fc1_rom</t>
  </si>
  <si>
    <t>bias_conv2_rom</t>
  </si>
  <si>
    <t>bias_conv1_rom</t>
  </si>
  <si>
    <t>fc2_wieght_rom</t>
  </si>
  <si>
    <t>fc1_wieght_rom</t>
  </si>
  <si>
    <t>conv2_wieght_rom</t>
  </si>
  <si>
    <t>conv1_wieght_rom</t>
  </si>
  <si>
    <t>fc2_relu_buf</t>
  </si>
  <si>
    <t>fc1_relu_buf</t>
  </si>
  <si>
    <t>fc3_bias_rom</t>
  </si>
  <si>
    <t>conv2_bias_rom</t>
  </si>
  <si>
    <t>conv1_bias_rom</t>
  </si>
  <si>
    <t>bias_conv1_rom</t>
    <phoneticPr fontId="1" type="noConversion"/>
  </si>
  <si>
    <t>conv1_bias_rom</t>
    <phoneticPr fontId="1" type="noConversion"/>
  </si>
  <si>
    <t>fc1_bias_rom</t>
  </si>
  <si>
    <t>fc2_bias_rom</t>
  </si>
  <si>
    <t>fc3_wieght_rom</t>
  </si>
  <si>
    <t>iterator_fc1</t>
    <phoneticPr fontId="1" type="noConversion"/>
  </si>
  <si>
    <t>conv1_iterator</t>
  </si>
  <si>
    <t>conv1_iterator</t>
    <phoneticPr fontId="1" type="noConversion"/>
  </si>
  <si>
    <t>conv2_iterator</t>
  </si>
  <si>
    <t>conv2_iterator</t>
    <phoneticPr fontId="1" type="noConversion"/>
  </si>
  <si>
    <t>fc1_iterator</t>
  </si>
  <si>
    <t>fc2_iterator</t>
  </si>
  <si>
    <t>fc3_iterator</t>
  </si>
  <si>
    <t>pooling1_iterator</t>
  </si>
  <si>
    <t>pooling2_iterator</t>
  </si>
  <si>
    <t>pooling1_max</t>
  </si>
  <si>
    <t>pooling2_max</t>
  </si>
  <si>
    <t>fc1_relu</t>
  </si>
  <si>
    <t>fc2_relu</t>
  </si>
  <si>
    <t>others</t>
    <phoneticPr fontId="1" type="noConversion"/>
  </si>
  <si>
    <t>module_name</t>
    <phoneticPr fontId="1" type="noConversion"/>
  </si>
  <si>
    <t>序号</t>
    <phoneticPr fontId="1" type="noConversion"/>
  </si>
  <si>
    <t>conv1_sum</t>
  </si>
  <si>
    <t>conv1_sum</t>
    <phoneticPr fontId="1" type="noConversion"/>
  </si>
  <si>
    <t>conv2_sum</t>
  </si>
  <si>
    <t>conv2_sum</t>
    <phoneticPr fontId="1" type="noConversion"/>
  </si>
  <si>
    <t>fc1_sum</t>
  </si>
  <si>
    <t>fc1_sum</t>
    <phoneticPr fontId="1" type="noConversion"/>
  </si>
  <si>
    <t>fc1_relu_buf</t>
    <phoneticPr fontId="1" type="noConversion"/>
  </si>
  <si>
    <t>fc2_relu_buf</t>
    <phoneticPr fontId="1" type="noConversion"/>
  </si>
  <si>
    <t>fc1_conv</t>
  </si>
  <si>
    <t>fc1_conv</t>
    <phoneticPr fontId="1" type="noConversion"/>
  </si>
  <si>
    <t>fc2_conv</t>
  </si>
  <si>
    <t>fc2_conv</t>
    <phoneticPr fontId="1" type="noConversion"/>
  </si>
  <si>
    <t>fc3_conv</t>
  </si>
  <si>
    <t>fc3_conv</t>
    <phoneticPr fontId="1" type="noConversion"/>
  </si>
  <si>
    <t>fc2_sum</t>
  </si>
  <si>
    <t>fc2_sum</t>
    <phoneticPr fontId="1" type="noConversion"/>
  </si>
  <si>
    <t>fc3_sum</t>
  </si>
  <si>
    <t>fc3_sum</t>
    <phoneticPr fontId="1" type="noConversion"/>
  </si>
  <si>
    <t>Name</t>
    <phoneticPr fontId="1" type="noConversion"/>
  </si>
  <si>
    <t>64x64 APUF</t>
    <phoneticPr fontId="1" type="noConversion"/>
  </si>
  <si>
    <t>64x12 APUF</t>
    <phoneticPr fontId="1" type="noConversion"/>
  </si>
  <si>
    <t>64x64 APUF+</t>
    <phoneticPr fontId="1" type="noConversion"/>
  </si>
  <si>
    <t>64x12 APUF+</t>
    <phoneticPr fontId="1" type="noConversion"/>
  </si>
  <si>
    <t>占比</t>
    <phoneticPr fontId="1" type="noConversion"/>
  </si>
  <si>
    <t>ap</t>
    <phoneticPr fontId="1" type="noConversion"/>
  </si>
  <si>
    <t>after</t>
    <phoneticPr fontId="1" type="noConversion"/>
  </si>
  <si>
    <t>before</t>
    <phoneticPr fontId="1" type="noConversion"/>
  </si>
  <si>
    <t>Block RAM</t>
    <phoneticPr fontId="1" type="noConversion"/>
  </si>
  <si>
    <t>lenet_top</t>
  </si>
  <si>
    <t>lenet (lenet)</t>
  </si>
  <si>
    <t>bias_conv2_rom (bias_conv2_rom)</t>
  </si>
  <si>
    <t>bias_fc1_rom (bias_fc1_rom)</t>
  </si>
  <si>
    <t>bias_fc2_rom (bias_fc2_rom)</t>
  </si>
  <si>
    <t>bias_fc3_rom (bias_fc3_rom)</t>
  </si>
  <si>
    <t>conv1 (conv)</t>
  </si>
  <si>
    <t>conv2 (conv_apuf)</t>
  </si>
  <si>
    <t>conv2_buf (rfdp128x256)</t>
  </si>
  <si>
    <t>conv_fc1 (conv__parameterized0)</t>
  </si>
  <si>
    <t>conv_fc2 (conv__parameterized1)</t>
  </si>
  <si>
    <t>conv_fc3 (conv__parameterized1_0)</t>
  </si>
  <si>
    <t>iterator_conv1 (iterator)</t>
  </si>
  <si>
    <t>iterator_conv2 (iterator__parameterized1)</t>
  </si>
  <si>
    <t>iterator_fc1 (iterator__parameterized3)</t>
  </si>
  <si>
    <t>iterator_fc2 (iterator__parameterized4)</t>
  </si>
  <si>
    <t>iterator_fc3 (iterator__parameterized5)</t>
  </si>
  <si>
    <t>iterator_pooling1 (iterator__parameterized0)</t>
  </si>
  <si>
    <t>iterator_pooling2 (iterator__parameterized2)</t>
  </si>
  <si>
    <t>max_pooling1 (max_pool)</t>
  </si>
  <si>
    <t>max_pooling2 (max_pool__parameterized0)</t>
  </si>
  <si>
    <t>relu1 (relu)</t>
  </si>
  <si>
    <t>relu1_buf (rfdp256x192)</t>
  </si>
  <si>
    <t>relu2 (relu__parameterized0)</t>
  </si>
  <si>
    <t>relu2_buf (rfdp32x256)</t>
  </si>
  <si>
    <t>relu_fc1 (relu__parameterized1)</t>
  </si>
  <si>
    <t>relu_fc1_buf (rfdp128x16__xdcDup__1)</t>
  </si>
  <si>
    <t>relu_fc2 (relu__parameterized1_1)</t>
  </si>
  <si>
    <t>relu_fc2_buf (rfdp128x16)</t>
  </si>
  <si>
    <t>wieght_conv1_rom (wieght_conv1_rom)</t>
  </si>
  <si>
    <t>wieght_conv2_rom (wieght_conv2_rom)</t>
  </si>
  <si>
    <t>wieght_fc1_rom (wieght_fc1_rom)</t>
  </si>
  <si>
    <t>wieght_fc2_rom (wieght_fc2_rom)</t>
  </si>
  <si>
    <t>wieght_fc3_rom (wieght_fc3_rom)</t>
  </si>
  <si>
    <t>ap (arbiterpuf)</t>
    <phoneticPr fontId="1" type="noConversion"/>
  </si>
  <si>
    <t>arbiterpuf</t>
  </si>
  <si>
    <t>bias_conv1_rom (bias_conv1_rom)</t>
    <phoneticPr fontId="1" type="noConversion"/>
  </si>
  <si>
    <t>conv1</t>
    <phoneticPr fontId="1" type="noConversion"/>
  </si>
  <si>
    <t>conv1_buf (rfdp1024x192)</t>
    <phoneticPr fontId="1" type="noConversion"/>
  </si>
  <si>
    <t>conv1_buf</t>
    <phoneticPr fontId="1" type="noConversion"/>
  </si>
  <si>
    <t>conv2</t>
    <phoneticPr fontId="1" type="noConversion"/>
  </si>
  <si>
    <t>iterator_fc1</t>
  </si>
  <si>
    <t xml:space="preserve">CNN_APUF-APUF </t>
    <phoneticPr fontId="1" type="noConversion"/>
  </si>
  <si>
    <t>CNN_APUF-APUF-CNN</t>
    <phoneticPr fontId="1" type="noConversion"/>
  </si>
  <si>
    <t>CNN_APUF/CNN</t>
    <phoneticPr fontId="1" type="noConversion"/>
  </si>
  <si>
    <t>APUF/CNN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</si>
</sst>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0" fillId="2" borderId="0" xfId="0" applyNumberFormat="1" applyFill="1" applyAlignment="1">
      <alignment horizontal="center" vertical="center"/>
    </xf>
    <xf numFmtId="0" fontId="0" fillId="0" borderId="0" xfId="0" applyNumberFormat="1"/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CONV1_SUM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比较!$C$2:$G$2</c:f>
              <c:numCache>
                <c:formatCode>General</c:formatCode>
                <c:ptCount val="5"/>
                <c:pt idx="0">
                  <c:v>735</c:v>
                </c:pt>
                <c:pt idx="1">
                  <c:v>735</c:v>
                </c:pt>
                <c:pt idx="2">
                  <c:v>1252</c:v>
                </c:pt>
                <c:pt idx="3">
                  <c:v>8.5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4-49FF-9E4F-153CCED8A815}"/>
            </c:ext>
          </c:extLst>
        </c:ser>
        <c:ser>
          <c:idx val="1"/>
          <c:order val="1"/>
          <c:tx>
            <c:strRef>
              <c:f>比较!$B$3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比较!$C$3:$G$3</c:f>
              <c:numCache>
                <c:formatCode>General</c:formatCode>
                <c:ptCount val="5"/>
                <c:pt idx="0">
                  <c:v>450</c:v>
                </c:pt>
                <c:pt idx="1">
                  <c:v>450</c:v>
                </c:pt>
                <c:pt idx="2">
                  <c:v>762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4-49FF-9E4F-153CCED8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611600"/>
        <c:axId val="462311536"/>
      </c:barChart>
      <c:catAx>
        <c:axId val="204361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2311536"/>
        <c:crosses val="autoZero"/>
        <c:auto val="1"/>
        <c:lblAlgn val="ctr"/>
        <c:lblOffset val="100"/>
        <c:noMultiLvlLbl val="0"/>
      </c:catAx>
      <c:valAx>
        <c:axId val="4623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36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CONV1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5-4372-8846-27A1EE274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比较!$C$4:$G$4</c:f>
              <c:numCache>
                <c:formatCode>General</c:formatCode>
                <c:ptCount val="5"/>
                <c:pt idx="0">
                  <c:v>374</c:v>
                </c:pt>
                <c:pt idx="1">
                  <c:v>374</c:v>
                </c:pt>
                <c:pt idx="2">
                  <c:v>509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372-8846-27A1EE274BB2}"/>
            </c:ext>
          </c:extLst>
        </c:ser>
        <c:ser>
          <c:idx val="1"/>
          <c:order val="1"/>
          <c:tx>
            <c:strRef>
              <c:f>比较!$B$5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5-4372-8846-27A1EE274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比较!$C$5:$G$5</c:f>
              <c:numCache>
                <c:formatCode>General</c:formatCode>
                <c:ptCount val="5"/>
                <c:pt idx="0">
                  <c:v>188</c:v>
                </c:pt>
                <c:pt idx="1">
                  <c:v>188</c:v>
                </c:pt>
                <c:pt idx="2">
                  <c:v>301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5-4372-8846-27A1EE27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469616"/>
        <c:axId val="1136392432"/>
      </c:barChart>
      <c:catAx>
        <c:axId val="11734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6392432"/>
        <c:crosses val="autoZero"/>
        <c:auto val="1"/>
        <c:lblAlgn val="ctr"/>
        <c:lblOffset val="100"/>
        <c:noMultiLvlLbl val="0"/>
      </c:catAx>
      <c:valAx>
        <c:axId val="11363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34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CONV1_BUF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F4-4F12-9C01-35DEE02A5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F12-9C01-35DEE02A5258}"/>
            </c:ext>
          </c:extLst>
        </c:ser>
        <c:ser>
          <c:idx val="1"/>
          <c:order val="1"/>
          <c:tx>
            <c:strRef>
              <c:f>比较!$B$7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F4-4F12-9C01-35DEE02A5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4-4F12-9C01-35DEE02A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8996720"/>
        <c:axId val="1169408544"/>
      </c:barChart>
      <c:catAx>
        <c:axId val="113899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9408544"/>
        <c:crosses val="autoZero"/>
        <c:auto val="1"/>
        <c:lblAlgn val="ctr"/>
        <c:lblOffset val="100"/>
        <c:noMultiLvlLbl val="0"/>
      </c:catAx>
      <c:valAx>
        <c:axId val="11694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89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MAX_POOL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比较!$B$8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07-4D95-88DC-8A8E8C1F86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07-4D95-88DC-8A8E8C1F8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比较!$C$8:$G$8</c:f>
              <c:numCache>
                <c:formatCode>General</c:formatCode>
                <c:ptCount val="5"/>
                <c:pt idx="0">
                  <c:v>104</c:v>
                </c:pt>
                <c:pt idx="1">
                  <c:v>104</c:v>
                </c:pt>
                <c:pt idx="2">
                  <c:v>388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7-4D95-88DC-8A8E8C1F86D2}"/>
            </c:ext>
          </c:extLst>
        </c:ser>
        <c:ser>
          <c:idx val="1"/>
          <c:order val="1"/>
          <c:tx>
            <c:strRef>
              <c:f>比较!$B$9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07-4D95-88DC-8A8E8C1F86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07-4D95-88DC-8A8E8C1F8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比较!$C$9:$G$9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196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7-4D95-88DC-8A8E8C1F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477216"/>
        <c:axId val="1164854992"/>
      </c:barChart>
      <c:catAx>
        <c:axId val="117347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4854992"/>
        <c:crosses val="autoZero"/>
        <c:auto val="1"/>
        <c:lblAlgn val="ctr"/>
        <c:lblOffset val="100"/>
        <c:noMultiLvlLbl val="0"/>
      </c:catAx>
      <c:valAx>
        <c:axId val="11648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3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RELU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比较!$B$10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6E-42A2-9516-9D97A9B0491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6E-42A2-9516-9D97A9B049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比较!$C$10:$G$10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181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E-42A2-9516-9D97A9B04910}"/>
            </c:ext>
          </c:extLst>
        </c:ser>
        <c:ser>
          <c:idx val="1"/>
          <c:order val="1"/>
          <c:tx>
            <c:strRef>
              <c:f>比较!$B$11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6E-42A2-9516-9D97A9B0491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6E-42A2-9516-9D97A9B049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比较!$C$11:$G$11</c:f>
              <c:numCache>
                <c:formatCode>General</c:formatCode>
                <c:ptCount val="5"/>
                <c:pt idx="0">
                  <c:v>49</c:v>
                </c:pt>
                <c:pt idx="1">
                  <c:v>49</c:v>
                </c:pt>
                <c:pt idx="2">
                  <c:v>91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E-42A2-9516-9D97A9B0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8981520"/>
        <c:axId val="1136398672"/>
      </c:barChart>
      <c:catAx>
        <c:axId val="11389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6398672"/>
        <c:crosses val="autoZero"/>
        <c:auto val="1"/>
        <c:lblAlgn val="ctr"/>
        <c:lblOffset val="100"/>
        <c:noMultiLvlLbl val="0"/>
      </c:catAx>
      <c:valAx>
        <c:axId val="1136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89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RELU_BUF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比较!$B$12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0B-4A52-81D4-0D6067616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B-4A52-81D4-0D60676164DA}"/>
            </c:ext>
          </c:extLst>
        </c:ser>
        <c:ser>
          <c:idx val="1"/>
          <c:order val="1"/>
          <c:tx>
            <c:strRef>
              <c:f>比较!$B$13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0B-4A52-81D4-0D6067616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比较!$C$1:$G$1</c:f>
              <c:strCache>
                <c:ptCount val="5"/>
                <c:pt idx="0">
                  <c:v>Slice LUTs</c:v>
                </c:pt>
                <c:pt idx="1">
                  <c:v>LUT as Logic</c:v>
                </c:pt>
                <c:pt idx="2">
                  <c:v>Slice Registers</c:v>
                </c:pt>
                <c:pt idx="3">
                  <c:v>Block RAM</c:v>
                </c:pt>
                <c:pt idx="4">
                  <c:v>DSPs</c:v>
                </c:pt>
              </c:strCache>
            </c:strRef>
          </c:cat>
          <c:val>
            <c:numRef>
              <c:f>比较!$C$13:$G$13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B-4A52-81D4-0D606761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220736"/>
        <c:axId val="1164858320"/>
      </c:barChart>
      <c:catAx>
        <c:axId val="11662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4858320"/>
        <c:crosses val="autoZero"/>
        <c:auto val="1"/>
        <c:lblAlgn val="ctr"/>
        <c:lblOffset val="100"/>
        <c:noMultiLvlLbl val="0"/>
      </c:catAx>
      <c:valAx>
        <c:axId val="11648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62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23</xdr:row>
      <xdr:rowOff>155575</xdr:rowOff>
    </xdr:from>
    <xdr:to>
      <xdr:col>14</xdr:col>
      <xdr:colOff>622850</xdr:colOff>
      <xdr:row>44</xdr:row>
      <xdr:rowOff>21775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8F113C-9DCC-4DC8-85A6-A3BDF24ED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641350</xdr:colOff>
      <xdr:row>23</xdr:row>
      <xdr:rowOff>155575</xdr:rowOff>
    </xdr:from>
    <xdr:to>
      <xdr:col>23</xdr:col>
      <xdr:colOff>457750</xdr:colOff>
      <xdr:row>44</xdr:row>
      <xdr:rowOff>21775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2E90F-7F3F-4018-AC2E-DF5CD042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23</xdr:row>
      <xdr:rowOff>149225</xdr:rowOff>
    </xdr:from>
    <xdr:to>
      <xdr:col>32</xdr:col>
      <xdr:colOff>292650</xdr:colOff>
      <xdr:row>44</xdr:row>
      <xdr:rowOff>15425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4D8D0C-C811-4342-8338-038E5FCCB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850900</xdr:colOff>
      <xdr:row>44</xdr:row>
      <xdr:rowOff>79375</xdr:rowOff>
    </xdr:from>
    <xdr:to>
      <xdr:col>14</xdr:col>
      <xdr:colOff>622850</xdr:colOff>
      <xdr:row>64</xdr:row>
      <xdr:rowOff>123375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9661B2F-F9D5-47E0-83AB-0A3AC6CC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641350</xdr:colOff>
      <xdr:row>44</xdr:row>
      <xdr:rowOff>79375</xdr:rowOff>
    </xdr:from>
    <xdr:to>
      <xdr:col>23</xdr:col>
      <xdr:colOff>457750</xdr:colOff>
      <xdr:row>64</xdr:row>
      <xdr:rowOff>123375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CD363E-E03C-4432-A381-75F89607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476250</xdr:colOff>
      <xdr:row>44</xdr:row>
      <xdr:rowOff>79375</xdr:rowOff>
    </xdr:from>
    <xdr:to>
      <xdr:col>32</xdr:col>
      <xdr:colOff>292650</xdr:colOff>
      <xdr:row>64</xdr:row>
      <xdr:rowOff>123375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9756BCC-5729-4930-9714-57FFAC66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H47" sqref="H47"/>
    </sheetView>
  </sheetViews>
  <sheetFormatPr defaultRowHeight="14" x14ac:dyDescent="0.3"/>
  <cols>
    <col min="1" max="1" width="16.33203125" style="1" bestFit="1" customWidth="1"/>
    <col min="2" max="2" width="4.83203125" style="1" bestFit="1" customWidth="1"/>
    <col min="3" max="3" width="20.6640625" style="1" bestFit="1" customWidth="1"/>
    <col min="4" max="4" width="8.9140625" style="1" bestFit="1" customWidth="1"/>
    <col min="5" max="5" width="11.1640625" style="1" bestFit="1" customWidth="1"/>
    <col min="6" max="6" width="13.6640625" style="1" bestFit="1" customWidth="1"/>
    <col min="7" max="7" width="12.4140625" style="1" bestFit="1" customWidth="1"/>
    <col min="8" max="8" width="13.08203125" style="1" bestFit="1" customWidth="1"/>
    <col min="9" max="9" width="5.08203125" style="1" bestFit="1" customWidth="1"/>
    <col min="10" max="10" width="6.1640625" style="1" bestFit="1" customWidth="1"/>
    <col min="11" max="11" width="13.08203125" bestFit="1" customWidth="1"/>
    <col min="12" max="12" width="5.08203125" bestFit="1" customWidth="1"/>
  </cols>
  <sheetData>
    <row r="1" spans="1:10" x14ac:dyDescent="0.3">
      <c r="A1" s="1" t="s">
        <v>77</v>
      </c>
      <c r="B1" s="1" t="s">
        <v>78</v>
      </c>
      <c r="C1" s="1" t="s">
        <v>9</v>
      </c>
      <c r="D1" s="1" t="s">
        <v>10</v>
      </c>
      <c r="E1" s="1" t="s">
        <v>7</v>
      </c>
      <c r="F1" s="1" t="s">
        <v>12</v>
      </c>
      <c r="G1" s="1" t="s">
        <v>11</v>
      </c>
      <c r="H1" s="1" t="s">
        <v>13</v>
      </c>
      <c r="I1" s="1" t="s">
        <v>14</v>
      </c>
      <c r="J1" s="1" t="s">
        <v>6</v>
      </c>
    </row>
    <row r="2" spans="1:10" x14ac:dyDescent="0.3">
      <c r="A2" s="1" t="s">
        <v>8</v>
      </c>
      <c r="B2" s="1">
        <v>1</v>
      </c>
      <c r="C2" s="1" t="s">
        <v>8</v>
      </c>
      <c r="D2" s="1">
        <v>203800</v>
      </c>
      <c r="E2" s="1">
        <v>203800</v>
      </c>
      <c r="F2" s="1">
        <v>64000</v>
      </c>
      <c r="G2" s="1">
        <v>407600</v>
      </c>
      <c r="H2" s="1">
        <v>445</v>
      </c>
      <c r="I2" s="1">
        <v>840</v>
      </c>
      <c r="J2" s="1">
        <v>50950</v>
      </c>
    </row>
    <row r="3" spans="1:10" x14ac:dyDescent="0.3">
      <c r="A3" s="1" t="s">
        <v>0</v>
      </c>
      <c r="B3" s="1">
        <v>3</v>
      </c>
      <c r="C3" s="1" t="s">
        <v>98</v>
      </c>
      <c r="D3" s="1">
        <v>16015</v>
      </c>
      <c r="E3" s="1">
        <v>16015</v>
      </c>
      <c r="F3" s="1">
        <v>0</v>
      </c>
      <c r="G3" s="1">
        <v>98</v>
      </c>
      <c r="H3" s="1">
        <v>0</v>
      </c>
      <c r="I3" s="1">
        <v>0</v>
      </c>
      <c r="J3" s="1">
        <v>4510</v>
      </c>
    </row>
    <row r="4" spans="1:10" x14ac:dyDescent="0.3">
      <c r="C4" s="1" t="s">
        <v>99</v>
      </c>
      <c r="D4" s="1">
        <v>3287</v>
      </c>
      <c r="E4" s="1">
        <v>3287</v>
      </c>
      <c r="F4" s="1">
        <v>0</v>
      </c>
      <c r="G4" s="1">
        <v>46</v>
      </c>
      <c r="H4" s="1">
        <v>0</v>
      </c>
      <c r="I4" s="1">
        <v>0</v>
      </c>
      <c r="J4" s="1">
        <v>1019</v>
      </c>
    </row>
    <row r="5" spans="1:10" x14ac:dyDescent="0.3">
      <c r="A5" s="6" t="s">
        <v>3</v>
      </c>
      <c r="B5" s="6">
        <v>5</v>
      </c>
      <c r="C5" s="6" t="s">
        <v>3</v>
      </c>
      <c r="D5" s="6">
        <v>20998</v>
      </c>
      <c r="E5" s="6">
        <v>20687</v>
      </c>
      <c r="F5" s="6">
        <v>311</v>
      </c>
      <c r="G5" s="6">
        <v>11573</v>
      </c>
      <c r="H5" s="6">
        <v>22</v>
      </c>
      <c r="I5" s="6">
        <v>120</v>
      </c>
      <c r="J5" s="6">
        <v>6623</v>
      </c>
    </row>
    <row r="6" spans="1:10" x14ac:dyDescent="0.3">
      <c r="A6" s="6"/>
      <c r="B6" s="6"/>
      <c r="C6" s="7" t="s">
        <v>79</v>
      </c>
      <c r="D6" s="7">
        <v>450</v>
      </c>
      <c r="E6" s="7">
        <v>450</v>
      </c>
      <c r="F6" s="7">
        <v>0</v>
      </c>
      <c r="G6" s="7">
        <v>762</v>
      </c>
      <c r="H6" s="7">
        <v>4.5</v>
      </c>
      <c r="I6" s="7">
        <v>6</v>
      </c>
      <c r="J6" s="7">
        <v>259</v>
      </c>
    </row>
    <row r="7" spans="1:10" x14ac:dyDescent="0.3">
      <c r="A7" s="6"/>
      <c r="B7" s="6"/>
      <c r="C7" s="7" t="s">
        <v>81</v>
      </c>
      <c r="D7" s="7">
        <v>4373</v>
      </c>
      <c r="E7" s="7">
        <v>4170</v>
      </c>
      <c r="F7" s="7">
        <v>203</v>
      </c>
      <c r="G7" s="7">
        <v>8005</v>
      </c>
      <c r="H7" s="7">
        <v>8</v>
      </c>
      <c r="I7" s="7">
        <v>96</v>
      </c>
      <c r="J7" s="7">
        <v>2313</v>
      </c>
    </row>
    <row r="8" spans="1:10" x14ac:dyDescent="0.3">
      <c r="A8" s="6"/>
      <c r="B8" s="6"/>
      <c r="C8" s="7" t="s">
        <v>83</v>
      </c>
      <c r="D8" s="7">
        <v>15828</v>
      </c>
      <c r="E8" s="7">
        <v>15761</v>
      </c>
      <c r="F8" s="7">
        <v>67</v>
      </c>
      <c r="G8" s="7">
        <v>1486</v>
      </c>
      <c r="H8" s="7">
        <v>0.5</v>
      </c>
      <c r="I8" s="7">
        <v>16</v>
      </c>
      <c r="J8" s="7">
        <v>4822</v>
      </c>
    </row>
    <row r="9" spans="1:10" x14ac:dyDescent="0.3">
      <c r="A9" s="6"/>
      <c r="B9" s="6"/>
      <c r="C9" s="7" t="s">
        <v>93</v>
      </c>
      <c r="D9" s="7">
        <v>190</v>
      </c>
      <c r="E9" s="7">
        <v>150</v>
      </c>
      <c r="F9" s="7">
        <v>40</v>
      </c>
      <c r="G9" s="7">
        <v>206</v>
      </c>
      <c r="H9" s="7">
        <v>8.5</v>
      </c>
      <c r="I9" s="7">
        <v>1</v>
      </c>
      <c r="J9" s="7">
        <v>100</v>
      </c>
    </row>
    <row r="10" spans="1:10" x14ac:dyDescent="0.3">
      <c r="A10" s="6"/>
      <c r="B10" s="6"/>
      <c r="C10" s="7" t="s">
        <v>95</v>
      </c>
      <c r="D10" s="7">
        <v>143</v>
      </c>
      <c r="E10" s="7">
        <v>143</v>
      </c>
      <c r="F10" s="7">
        <v>0</v>
      </c>
      <c r="G10" s="7">
        <v>180</v>
      </c>
      <c r="H10" s="7">
        <v>0.5</v>
      </c>
      <c r="I10" s="7">
        <v>1</v>
      </c>
      <c r="J10" s="7">
        <v>71</v>
      </c>
    </row>
    <row r="11" spans="1:10" x14ac:dyDescent="0.3">
      <c r="A11" s="6"/>
      <c r="B11" s="6"/>
      <c r="C11" s="7" t="s">
        <v>76</v>
      </c>
      <c r="D11" s="7">
        <f>D5-SUM(D6:D10)</f>
        <v>14</v>
      </c>
      <c r="E11" s="7">
        <f t="shared" ref="E11:I11" si="0">E5-SUM(E6:E10)</f>
        <v>13</v>
      </c>
      <c r="F11" s="7">
        <f t="shared" si="0"/>
        <v>1</v>
      </c>
      <c r="G11" s="7">
        <f t="shared" si="0"/>
        <v>934</v>
      </c>
      <c r="H11" s="7">
        <f t="shared" si="0"/>
        <v>0</v>
      </c>
      <c r="I11" s="7">
        <f t="shared" si="0"/>
        <v>0</v>
      </c>
      <c r="J11" s="7"/>
    </row>
    <row r="12" spans="1:10" x14ac:dyDescent="0.3">
      <c r="A12" s="4" t="s">
        <v>5</v>
      </c>
      <c r="B12" s="4">
        <v>7</v>
      </c>
      <c r="C12" s="4" t="s">
        <v>5</v>
      </c>
      <c r="D12" s="9">
        <v>24085</v>
      </c>
      <c r="E12" s="9">
        <v>23774</v>
      </c>
      <c r="F12" s="9">
        <v>311</v>
      </c>
      <c r="G12" s="9">
        <v>12369</v>
      </c>
      <c r="H12" s="9">
        <v>26</v>
      </c>
      <c r="I12" s="9">
        <v>126</v>
      </c>
      <c r="J12" s="9">
        <v>7343</v>
      </c>
    </row>
    <row r="13" spans="1:10" x14ac:dyDescent="0.3">
      <c r="A13" s="4"/>
      <c r="B13" s="4">
        <v>8</v>
      </c>
      <c r="C13" s="4" t="s">
        <v>79</v>
      </c>
      <c r="D13" s="4">
        <v>749</v>
      </c>
      <c r="E13" s="4">
        <v>749</v>
      </c>
      <c r="F13" s="4">
        <v>0</v>
      </c>
      <c r="G13" s="4">
        <v>1231</v>
      </c>
      <c r="H13" s="4">
        <v>8.5</v>
      </c>
      <c r="I13" s="4">
        <v>12</v>
      </c>
      <c r="J13" s="4">
        <v>411</v>
      </c>
    </row>
    <row r="14" spans="1:10" x14ac:dyDescent="0.3">
      <c r="A14" s="4"/>
      <c r="B14" s="4">
        <v>9</v>
      </c>
      <c r="C14" s="4" t="s">
        <v>81</v>
      </c>
      <c r="D14" s="4">
        <v>4362</v>
      </c>
      <c r="E14" s="4">
        <v>4159</v>
      </c>
      <c r="F14" s="4">
        <v>203</v>
      </c>
      <c r="G14" s="4">
        <v>8095</v>
      </c>
      <c r="H14" s="4">
        <v>8</v>
      </c>
      <c r="I14" s="4">
        <v>96</v>
      </c>
      <c r="J14" s="4">
        <v>2415</v>
      </c>
    </row>
    <row r="15" spans="1:10" x14ac:dyDescent="0.3">
      <c r="A15" s="4"/>
      <c r="B15" s="4">
        <v>10</v>
      </c>
      <c r="C15" s="4" t="s">
        <v>83</v>
      </c>
      <c r="D15" s="4">
        <v>15829</v>
      </c>
      <c r="E15" s="4">
        <v>15762</v>
      </c>
      <c r="F15" s="4">
        <v>67</v>
      </c>
      <c r="G15" s="4">
        <v>1486</v>
      </c>
      <c r="H15" s="4">
        <v>0.5</v>
      </c>
      <c r="I15" s="4">
        <v>16</v>
      </c>
      <c r="J15" s="4">
        <v>4837</v>
      </c>
    </row>
    <row r="16" spans="1:10" x14ac:dyDescent="0.3">
      <c r="A16" s="4"/>
      <c r="B16" s="4">
        <v>11</v>
      </c>
      <c r="C16" s="4" t="s">
        <v>93</v>
      </c>
      <c r="D16" s="4">
        <v>191</v>
      </c>
      <c r="E16" s="4">
        <v>151</v>
      </c>
      <c r="F16" s="4">
        <v>40</v>
      </c>
      <c r="G16" s="4">
        <v>206</v>
      </c>
      <c r="H16" s="4">
        <v>8.5</v>
      </c>
      <c r="I16" s="4">
        <v>1</v>
      </c>
      <c r="J16" s="4">
        <v>101</v>
      </c>
    </row>
    <row r="17" spans="1:10" x14ac:dyDescent="0.3">
      <c r="A17" s="4"/>
      <c r="B17" s="4">
        <v>12</v>
      </c>
      <c r="C17" s="4" t="s">
        <v>95</v>
      </c>
      <c r="D17" s="4">
        <v>143</v>
      </c>
      <c r="E17" s="4">
        <v>143</v>
      </c>
      <c r="F17" s="4">
        <v>0</v>
      </c>
      <c r="G17" s="4">
        <v>180</v>
      </c>
      <c r="H17" s="4">
        <v>0.5</v>
      </c>
      <c r="I17" s="4">
        <v>1</v>
      </c>
      <c r="J17" s="4">
        <v>75</v>
      </c>
    </row>
    <row r="18" spans="1:10" x14ac:dyDescent="0.3">
      <c r="A18" s="4"/>
      <c r="B18" s="4">
        <v>13</v>
      </c>
      <c r="C18" s="4" t="s">
        <v>99</v>
      </c>
      <c r="D18" s="9">
        <v>2800</v>
      </c>
      <c r="E18" s="9">
        <v>2800</v>
      </c>
      <c r="F18" s="9">
        <v>0</v>
      </c>
      <c r="G18" s="9">
        <v>45</v>
      </c>
      <c r="H18" s="9">
        <v>0</v>
      </c>
      <c r="I18" s="9">
        <v>0</v>
      </c>
      <c r="J18" s="9">
        <v>787</v>
      </c>
    </row>
    <row r="19" spans="1:10" x14ac:dyDescent="0.3">
      <c r="A19" s="4"/>
      <c r="B19" s="4">
        <v>14</v>
      </c>
      <c r="C19" s="4" t="s">
        <v>76</v>
      </c>
      <c r="D19" s="4">
        <f>D12-SUM(D13:D18)</f>
        <v>11</v>
      </c>
      <c r="E19" s="4">
        <f t="shared" ref="E19:I19" si="1">E12-SUM(E13:E18)</f>
        <v>10</v>
      </c>
      <c r="F19" s="4">
        <f t="shared" si="1"/>
        <v>1</v>
      </c>
      <c r="G19" s="4">
        <f t="shared" si="1"/>
        <v>1126</v>
      </c>
      <c r="H19" s="4">
        <f t="shared" si="1"/>
        <v>0</v>
      </c>
      <c r="I19" s="4">
        <f t="shared" si="1"/>
        <v>0</v>
      </c>
      <c r="J19" s="4"/>
    </row>
    <row r="20" spans="1:10" x14ac:dyDescent="0.3">
      <c r="A20" s="4"/>
      <c r="B20" s="4"/>
      <c r="C20" s="4" t="s">
        <v>149</v>
      </c>
      <c r="D20" s="4">
        <f>D12-D18</f>
        <v>21285</v>
      </c>
      <c r="E20" s="4">
        <f t="shared" ref="E20:I20" si="2">E12-E18</f>
        <v>20974</v>
      </c>
      <c r="F20" s="4">
        <f t="shared" si="2"/>
        <v>311</v>
      </c>
      <c r="G20" s="4">
        <f t="shared" si="2"/>
        <v>12324</v>
      </c>
      <c r="H20" s="4">
        <f t="shared" si="2"/>
        <v>26</v>
      </c>
      <c r="I20" s="4">
        <f t="shared" si="2"/>
        <v>126</v>
      </c>
      <c r="J20" s="4"/>
    </row>
    <row r="21" spans="1:10" x14ac:dyDescent="0.3">
      <c r="A21" s="11"/>
      <c r="B21" s="11"/>
      <c r="C21" s="11" t="s">
        <v>150</v>
      </c>
      <c r="D21" s="11">
        <f>D20-D5</f>
        <v>287</v>
      </c>
      <c r="E21" s="11">
        <f t="shared" ref="E21:I21" si="3">E20-E5</f>
        <v>287</v>
      </c>
      <c r="F21" s="11">
        <f t="shared" si="3"/>
        <v>0</v>
      </c>
      <c r="G21" s="11">
        <f t="shared" si="3"/>
        <v>751</v>
      </c>
      <c r="H21" s="11">
        <f t="shared" si="3"/>
        <v>4</v>
      </c>
      <c r="I21" s="11">
        <f t="shared" si="3"/>
        <v>6</v>
      </c>
      <c r="J21" s="11"/>
    </row>
    <row r="22" spans="1:10" x14ac:dyDescent="0.3">
      <c r="A22" s="11"/>
      <c r="B22" s="11"/>
      <c r="C22" s="11" t="s">
        <v>151</v>
      </c>
      <c r="D22" s="11">
        <f>D12/D5-1</f>
        <v>0.14701400133346043</v>
      </c>
      <c r="E22" s="11">
        <f t="shared" ref="E22:I22" si="4">E12/E5-1</f>
        <v>0.14922415043263881</v>
      </c>
      <c r="F22" s="11">
        <f t="shared" si="4"/>
        <v>0</v>
      </c>
      <c r="G22" s="11">
        <f t="shared" si="4"/>
        <v>6.8780782856649125E-2</v>
      </c>
      <c r="H22" s="11">
        <f t="shared" si="4"/>
        <v>0.18181818181818188</v>
      </c>
      <c r="I22" s="11">
        <f t="shared" si="4"/>
        <v>5.0000000000000044E-2</v>
      </c>
      <c r="J22" s="11"/>
    </row>
    <row r="23" spans="1:10" x14ac:dyDescent="0.3">
      <c r="A23" s="11"/>
      <c r="B23" s="11"/>
      <c r="C23" s="11" t="s">
        <v>152</v>
      </c>
      <c r="D23" s="11">
        <f>D18/D5</f>
        <v>0.13334603295551958</v>
      </c>
      <c r="E23" s="11">
        <f t="shared" ref="E23:I23" si="5">E18/E5</f>
        <v>0.135350703340262</v>
      </c>
      <c r="F23" s="11">
        <f t="shared" si="5"/>
        <v>0</v>
      </c>
      <c r="G23" s="11">
        <f t="shared" si="5"/>
        <v>3.8883608398859416E-3</v>
      </c>
      <c r="H23" s="11">
        <f t="shared" si="5"/>
        <v>0</v>
      </c>
      <c r="I23" s="11">
        <f t="shared" si="5"/>
        <v>0</v>
      </c>
      <c r="J23" s="11"/>
    </row>
    <row r="24" spans="1:10" x14ac:dyDescent="0.3">
      <c r="A24" s="1" t="s">
        <v>1</v>
      </c>
      <c r="B24" s="1">
        <v>2</v>
      </c>
      <c r="C24" s="1" t="s">
        <v>100</v>
      </c>
      <c r="D24" s="1">
        <v>17400</v>
      </c>
      <c r="E24" s="1">
        <v>17179</v>
      </c>
      <c r="F24" s="1">
        <v>221</v>
      </c>
      <c r="G24" s="1">
        <v>2544</v>
      </c>
      <c r="H24" s="1">
        <v>4</v>
      </c>
      <c r="I24" s="1">
        <v>0</v>
      </c>
      <c r="J24" s="1">
        <v>5074</v>
      </c>
    </row>
    <row r="25" spans="1:10" x14ac:dyDescent="0.3">
      <c r="C25" s="1" t="s">
        <v>101</v>
      </c>
      <c r="D25" s="1">
        <v>4670</v>
      </c>
      <c r="E25" s="1">
        <v>4449</v>
      </c>
      <c r="F25" s="1">
        <v>221</v>
      </c>
      <c r="G25" s="1">
        <v>2492</v>
      </c>
      <c r="H25" s="1">
        <v>4</v>
      </c>
      <c r="I25" s="1">
        <v>0</v>
      </c>
      <c r="J25" s="1">
        <v>1582</v>
      </c>
    </row>
    <row r="26" spans="1:10" x14ac:dyDescent="0.3">
      <c r="A26" s="1" t="s">
        <v>2</v>
      </c>
      <c r="B26" s="1">
        <v>4</v>
      </c>
      <c r="C26" s="1" t="s">
        <v>2</v>
      </c>
      <c r="D26" s="1">
        <v>22327</v>
      </c>
      <c r="E26" s="1">
        <v>21875</v>
      </c>
      <c r="F26" s="1">
        <v>452</v>
      </c>
      <c r="G26" s="1">
        <v>13762</v>
      </c>
      <c r="H26" s="1">
        <v>24</v>
      </c>
      <c r="I26" s="1">
        <v>120</v>
      </c>
      <c r="J26" s="1">
        <v>7238</v>
      </c>
    </row>
    <row r="27" spans="1:10" x14ac:dyDescent="0.3">
      <c r="A27" s="1" t="s">
        <v>4</v>
      </c>
      <c r="B27" s="1">
        <v>6</v>
      </c>
      <c r="C27" s="1" t="s">
        <v>4</v>
      </c>
      <c r="D27" s="2">
        <v>25431</v>
      </c>
      <c r="E27" s="2">
        <v>24979</v>
      </c>
      <c r="F27" s="2">
        <v>452</v>
      </c>
      <c r="G27" s="2">
        <v>14558</v>
      </c>
      <c r="H27" s="2">
        <v>28</v>
      </c>
      <c r="I27" s="2">
        <v>126</v>
      </c>
      <c r="J27" s="2">
        <v>8026</v>
      </c>
    </row>
    <row r="29" spans="1:10" x14ac:dyDescent="0.3">
      <c r="C29" s="1" t="s">
        <v>102</v>
      </c>
      <c r="D29" s="1">
        <f>(D4+D12-D5)/D5</f>
        <v>0.3035527193066006</v>
      </c>
      <c r="E29" s="1">
        <f t="shared" ref="E29:I29" si="6">(E4+E12-E5)/E5</f>
        <v>0.30811620824672498</v>
      </c>
      <c r="F29" s="1">
        <f t="shared" si="6"/>
        <v>0</v>
      </c>
      <c r="G29" s="1">
        <f t="shared" si="6"/>
        <v>7.2755551715199165E-2</v>
      </c>
      <c r="H29" s="1">
        <f t="shared" si="6"/>
        <v>0.18181818181818182</v>
      </c>
      <c r="I29" s="1">
        <f t="shared" si="6"/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C54-D920-4A20-8CD6-875C058A2C72}">
  <dimension ref="A1:U85"/>
  <sheetViews>
    <sheetView workbookViewId="0">
      <selection activeCell="A61" sqref="A61"/>
    </sheetView>
  </sheetViews>
  <sheetFormatPr defaultRowHeight="14" x14ac:dyDescent="0.3"/>
  <cols>
    <col min="1" max="1" width="37.6640625" bestFit="1" customWidth="1"/>
    <col min="2" max="2" width="5.4140625" bestFit="1" customWidth="1"/>
    <col min="3" max="3" width="16.33203125" bestFit="1" customWidth="1"/>
    <col min="4" max="4" width="8.9140625" bestFit="1" customWidth="1"/>
    <col min="5" max="5" width="11.1640625" bestFit="1" customWidth="1"/>
    <col min="6" max="6" width="13.6640625" bestFit="1" customWidth="1"/>
    <col min="7" max="7" width="12.4140625" bestFit="1" customWidth="1"/>
    <col min="8" max="8" width="13.08203125" bestFit="1" customWidth="1"/>
    <col min="9" max="9" width="5.08203125" bestFit="1" customWidth="1"/>
    <col min="10" max="10" width="5.1640625" bestFit="1" customWidth="1"/>
    <col min="12" max="12" width="16.33203125" bestFit="1" customWidth="1"/>
    <col min="13" max="13" width="5.33203125" bestFit="1" customWidth="1"/>
    <col min="14" max="14" width="16.33203125" bestFit="1" customWidth="1"/>
    <col min="15" max="15" width="8.9140625" bestFit="1" customWidth="1"/>
    <col min="16" max="16" width="11.1640625" bestFit="1" customWidth="1"/>
    <col min="17" max="17" width="13.6640625" bestFit="1" customWidth="1"/>
    <col min="18" max="18" width="12.4140625" bestFit="1" customWidth="1"/>
    <col min="19" max="19" width="13.08203125" bestFit="1" customWidth="1"/>
    <col min="20" max="20" width="5.08203125" bestFit="1" customWidth="1"/>
    <col min="21" max="21" width="5.1640625" bestFit="1" customWidth="1"/>
  </cols>
  <sheetData>
    <row r="1" spans="1:21" x14ac:dyDescent="0.3">
      <c r="A1" s="5" t="s">
        <v>5</v>
      </c>
      <c r="B1" s="1" t="s">
        <v>78</v>
      </c>
      <c r="C1" s="1" t="s">
        <v>9</v>
      </c>
      <c r="D1" s="1" t="s">
        <v>10</v>
      </c>
      <c r="E1" s="1" t="s">
        <v>7</v>
      </c>
      <c r="F1" s="1" t="s">
        <v>12</v>
      </c>
      <c r="G1" s="1" t="s">
        <v>11</v>
      </c>
      <c r="H1" s="1" t="s">
        <v>13</v>
      </c>
      <c r="I1" s="1" t="s">
        <v>14</v>
      </c>
      <c r="J1" s="1" t="s">
        <v>6</v>
      </c>
      <c r="L1" s="5" t="s">
        <v>3</v>
      </c>
      <c r="M1" s="1" t="s">
        <v>78</v>
      </c>
      <c r="N1" s="1" t="s">
        <v>97</v>
      </c>
      <c r="O1" s="2" t="s">
        <v>10</v>
      </c>
      <c r="P1" s="2" t="s">
        <v>7</v>
      </c>
      <c r="Q1" s="2" t="s">
        <v>12</v>
      </c>
      <c r="R1" s="2" t="s">
        <v>11</v>
      </c>
      <c r="S1" s="2" t="s">
        <v>13</v>
      </c>
      <c r="T1" s="3" t="s">
        <v>14</v>
      </c>
      <c r="U1" s="2" t="s">
        <v>6</v>
      </c>
    </row>
    <row r="2" spans="1:21" x14ac:dyDescent="0.3">
      <c r="A2" s="4"/>
      <c r="B2" s="4"/>
      <c r="C2" s="4" t="s">
        <v>80</v>
      </c>
      <c r="D2" s="4">
        <f t="shared" ref="D2:J2" si="0">SUM(D3:D11)</f>
        <v>749</v>
      </c>
      <c r="E2" s="4">
        <f t="shared" si="0"/>
        <v>749</v>
      </c>
      <c r="F2" s="4">
        <f t="shared" si="0"/>
        <v>0</v>
      </c>
      <c r="G2" s="4">
        <f t="shared" si="0"/>
        <v>1231</v>
      </c>
      <c r="H2" s="4">
        <f t="shared" si="0"/>
        <v>8.5</v>
      </c>
      <c r="I2" s="4">
        <f t="shared" si="0"/>
        <v>12</v>
      </c>
      <c r="J2" s="4">
        <f t="shared" si="0"/>
        <v>411</v>
      </c>
      <c r="L2" s="6"/>
      <c r="M2" s="6"/>
      <c r="N2" s="6" t="s">
        <v>80</v>
      </c>
      <c r="O2" s="6">
        <f t="shared" ref="O2:U2" si="1">SUM(O3:O11)</f>
        <v>450</v>
      </c>
      <c r="P2" s="6">
        <f t="shared" si="1"/>
        <v>450</v>
      </c>
      <c r="Q2" s="6">
        <f t="shared" si="1"/>
        <v>0</v>
      </c>
      <c r="R2" s="6">
        <f t="shared" si="1"/>
        <v>762</v>
      </c>
      <c r="S2" s="6">
        <f t="shared" si="1"/>
        <v>4.5</v>
      </c>
      <c r="T2" s="6">
        <f t="shared" si="1"/>
        <v>6</v>
      </c>
      <c r="U2" s="6">
        <f t="shared" si="1"/>
        <v>259</v>
      </c>
    </row>
    <row r="3" spans="1:21" x14ac:dyDescent="0.3">
      <c r="A3" s="1" t="s">
        <v>19</v>
      </c>
      <c r="B3" s="1">
        <v>9</v>
      </c>
      <c r="C3" s="1" t="s">
        <v>51</v>
      </c>
      <c r="D3" s="2">
        <v>0</v>
      </c>
      <c r="E3" s="3">
        <v>0</v>
      </c>
      <c r="F3" s="3">
        <v>0</v>
      </c>
      <c r="G3" s="2">
        <v>90</v>
      </c>
      <c r="H3" s="2">
        <v>0</v>
      </c>
      <c r="I3" s="3">
        <v>0</v>
      </c>
      <c r="J3" s="2">
        <v>20</v>
      </c>
      <c r="L3" s="1" t="s">
        <v>19</v>
      </c>
      <c r="M3" s="1">
        <v>9</v>
      </c>
      <c r="N3" s="1" t="s">
        <v>51</v>
      </c>
      <c r="O3" s="2">
        <v>0</v>
      </c>
      <c r="P3" s="2">
        <v>0</v>
      </c>
      <c r="Q3" s="2">
        <v>0</v>
      </c>
      <c r="R3" s="2">
        <v>90</v>
      </c>
      <c r="S3" s="2">
        <v>0</v>
      </c>
      <c r="T3" s="3">
        <v>0</v>
      </c>
      <c r="U3" s="2">
        <v>22</v>
      </c>
    </row>
    <row r="4" spans="1:21" x14ac:dyDescent="0.3">
      <c r="A4" s="1" t="s">
        <v>57</v>
      </c>
      <c r="B4" s="1">
        <v>10</v>
      </c>
      <c r="C4" s="1" t="s">
        <v>58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3">
        <v>0</v>
      </c>
      <c r="J4" s="2">
        <v>1</v>
      </c>
      <c r="L4" s="1" t="s">
        <v>47</v>
      </c>
      <c r="M4" s="1">
        <v>10</v>
      </c>
      <c r="N4" s="1" t="s">
        <v>56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3">
        <v>0</v>
      </c>
      <c r="U4" s="2">
        <v>1</v>
      </c>
    </row>
    <row r="5" spans="1:21" x14ac:dyDescent="0.3">
      <c r="A5" s="1" t="s">
        <v>35</v>
      </c>
      <c r="B5" s="1">
        <v>11</v>
      </c>
      <c r="C5" s="1" t="s">
        <v>64</v>
      </c>
      <c r="D5" s="2">
        <v>93</v>
      </c>
      <c r="E5" s="2">
        <v>93</v>
      </c>
      <c r="F5" s="2">
        <v>0</v>
      </c>
      <c r="G5" s="2">
        <v>38</v>
      </c>
      <c r="H5" s="2">
        <v>0</v>
      </c>
      <c r="I5" s="3">
        <v>0</v>
      </c>
      <c r="J5" s="2">
        <v>39</v>
      </c>
      <c r="L5" s="1" t="s">
        <v>35</v>
      </c>
      <c r="M5" s="1">
        <v>11</v>
      </c>
      <c r="N5" s="1" t="s">
        <v>63</v>
      </c>
      <c r="O5" s="2">
        <v>109</v>
      </c>
      <c r="P5" s="2">
        <v>109</v>
      </c>
      <c r="Q5" s="2">
        <v>0</v>
      </c>
      <c r="R5" s="2">
        <v>45</v>
      </c>
      <c r="S5" s="2">
        <v>0</v>
      </c>
      <c r="T5" s="3">
        <v>0</v>
      </c>
      <c r="U5" s="2">
        <v>45</v>
      </c>
    </row>
    <row r="6" spans="1:21" x14ac:dyDescent="0.3">
      <c r="A6" s="1" t="s">
        <v>42</v>
      </c>
      <c r="B6" s="1">
        <v>12</v>
      </c>
      <c r="C6" s="1" t="s">
        <v>42</v>
      </c>
      <c r="D6" s="2">
        <v>374</v>
      </c>
      <c r="E6" s="2">
        <v>374</v>
      </c>
      <c r="F6" s="2">
        <v>0</v>
      </c>
      <c r="G6" s="2">
        <v>508</v>
      </c>
      <c r="H6" s="2">
        <v>0</v>
      </c>
      <c r="I6" s="3">
        <v>12</v>
      </c>
      <c r="J6" s="2">
        <v>144</v>
      </c>
      <c r="L6" s="1" t="s">
        <v>42</v>
      </c>
      <c r="M6" s="1">
        <v>12</v>
      </c>
      <c r="N6" s="1" t="s">
        <v>42</v>
      </c>
      <c r="O6" s="2">
        <v>188</v>
      </c>
      <c r="P6" s="2">
        <v>188</v>
      </c>
      <c r="Q6" s="2">
        <v>0</v>
      </c>
      <c r="R6" s="2">
        <v>301</v>
      </c>
      <c r="S6" s="2">
        <v>0</v>
      </c>
      <c r="T6" s="3">
        <v>6</v>
      </c>
      <c r="U6" s="2">
        <v>77</v>
      </c>
    </row>
    <row r="7" spans="1:21" x14ac:dyDescent="0.3">
      <c r="A7" s="1" t="s">
        <v>41</v>
      </c>
      <c r="B7" s="1">
        <v>13</v>
      </c>
      <c r="C7" s="1" t="s">
        <v>41</v>
      </c>
      <c r="D7" s="2">
        <v>0</v>
      </c>
      <c r="E7" s="2">
        <v>0</v>
      </c>
      <c r="F7" s="2">
        <v>0</v>
      </c>
      <c r="G7" s="2">
        <v>0</v>
      </c>
      <c r="H7" s="2">
        <v>5.5</v>
      </c>
      <c r="I7" s="3">
        <v>0</v>
      </c>
      <c r="J7" s="2">
        <v>0</v>
      </c>
      <c r="L7" s="1" t="s">
        <v>41</v>
      </c>
      <c r="M7" s="1">
        <v>13</v>
      </c>
      <c r="N7" s="1" t="s">
        <v>41</v>
      </c>
      <c r="O7" s="2">
        <v>0</v>
      </c>
      <c r="P7" s="2">
        <v>0</v>
      </c>
      <c r="Q7" s="2">
        <v>0</v>
      </c>
      <c r="R7" s="2">
        <v>0</v>
      </c>
      <c r="S7" s="2">
        <v>3</v>
      </c>
      <c r="T7" s="3">
        <v>0</v>
      </c>
      <c r="U7" s="2">
        <v>0</v>
      </c>
    </row>
    <row r="8" spans="1:21" x14ac:dyDescent="0.3">
      <c r="A8" s="1" t="s">
        <v>31</v>
      </c>
      <c r="B8" s="1">
        <v>14</v>
      </c>
      <c r="C8" s="1" t="s">
        <v>70</v>
      </c>
      <c r="D8" s="2">
        <v>28</v>
      </c>
      <c r="E8" s="3">
        <v>28</v>
      </c>
      <c r="F8" s="3">
        <v>0</v>
      </c>
      <c r="G8" s="2">
        <v>25</v>
      </c>
      <c r="H8" s="2">
        <v>0</v>
      </c>
      <c r="I8" s="3">
        <v>0</v>
      </c>
      <c r="J8" s="2">
        <v>14</v>
      </c>
      <c r="L8" s="1" t="s">
        <v>31</v>
      </c>
      <c r="M8" s="1">
        <v>14</v>
      </c>
      <c r="N8" s="1" t="s">
        <v>70</v>
      </c>
      <c r="O8" s="2">
        <v>51</v>
      </c>
      <c r="P8" s="2">
        <v>51</v>
      </c>
      <c r="Q8" s="2">
        <v>0</v>
      </c>
      <c r="R8" s="2">
        <v>38</v>
      </c>
      <c r="S8" s="2">
        <v>0</v>
      </c>
      <c r="T8" s="3">
        <v>0</v>
      </c>
      <c r="U8" s="2">
        <v>21</v>
      </c>
    </row>
    <row r="9" spans="1:21" x14ac:dyDescent="0.3">
      <c r="A9" s="1" t="s">
        <v>29</v>
      </c>
      <c r="B9" s="1">
        <v>15</v>
      </c>
      <c r="C9" s="1" t="s">
        <v>72</v>
      </c>
      <c r="D9" s="2">
        <v>104</v>
      </c>
      <c r="E9" s="3">
        <v>104</v>
      </c>
      <c r="F9" s="3">
        <v>0</v>
      </c>
      <c r="G9" s="2">
        <v>388</v>
      </c>
      <c r="H9" s="2">
        <v>0</v>
      </c>
      <c r="I9" s="3">
        <v>0</v>
      </c>
      <c r="J9" s="2">
        <v>114</v>
      </c>
      <c r="L9" s="1" t="s">
        <v>29</v>
      </c>
      <c r="M9" s="1">
        <v>15</v>
      </c>
      <c r="N9" s="1" t="s">
        <v>72</v>
      </c>
      <c r="O9" s="2">
        <v>53</v>
      </c>
      <c r="P9" s="2">
        <v>53</v>
      </c>
      <c r="Q9" s="2">
        <v>0</v>
      </c>
      <c r="R9" s="2">
        <v>196</v>
      </c>
      <c r="S9" s="2">
        <v>0</v>
      </c>
      <c r="T9" s="3">
        <v>0</v>
      </c>
      <c r="U9" s="2">
        <v>69</v>
      </c>
    </row>
    <row r="10" spans="1:21" x14ac:dyDescent="0.3">
      <c r="A10" s="1" t="s">
        <v>27</v>
      </c>
      <c r="B10" s="1">
        <v>16</v>
      </c>
      <c r="C10" s="1" t="s">
        <v>27</v>
      </c>
      <c r="D10" s="2">
        <v>97</v>
      </c>
      <c r="E10" s="3">
        <v>97</v>
      </c>
      <c r="F10" s="3">
        <v>0</v>
      </c>
      <c r="G10" s="2">
        <v>181</v>
      </c>
      <c r="H10" s="2">
        <v>0</v>
      </c>
      <c r="I10" s="3">
        <v>0</v>
      </c>
      <c r="J10" s="2">
        <v>41</v>
      </c>
      <c r="L10" s="1" t="s">
        <v>27</v>
      </c>
      <c r="M10" s="1">
        <v>16</v>
      </c>
      <c r="N10" s="1" t="s">
        <v>27</v>
      </c>
      <c r="O10" s="2">
        <v>49</v>
      </c>
      <c r="P10" s="2">
        <v>49</v>
      </c>
      <c r="Q10" s="2">
        <v>0</v>
      </c>
      <c r="R10" s="2">
        <v>91</v>
      </c>
      <c r="S10" s="2">
        <v>0</v>
      </c>
      <c r="T10" s="3">
        <v>0</v>
      </c>
      <c r="U10" s="2">
        <v>24</v>
      </c>
    </row>
    <row r="11" spans="1:21" x14ac:dyDescent="0.3">
      <c r="A11" s="1" t="s">
        <v>26</v>
      </c>
      <c r="B11" s="1">
        <v>17</v>
      </c>
      <c r="C11" s="1" t="s">
        <v>26</v>
      </c>
      <c r="D11" s="2">
        <v>52</v>
      </c>
      <c r="E11" s="3">
        <v>52</v>
      </c>
      <c r="F11" s="3">
        <v>0</v>
      </c>
      <c r="G11" s="2">
        <v>0</v>
      </c>
      <c r="H11" s="2">
        <v>3</v>
      </c>
      <c r="I11" s="3">
        <v>0</v>
      </c>
      <c r="J11" s="2">
        <v>38</v>
      </c>
      <c r="L11" s="1" t="s">
        <v>26</v>
      </c>
      <c r="M11" s="1">
        <v>17</v>
      </c>
      <c r="N11" s="1" t="s">
        <v>26</v>
      </c>
      <c r="O11" s="2">
        <v>0</v>
      </c>
      <c r="P11" s="2">
        <v>0</v>
      </c>
      <c r="Q11" s="2">
        <v>0</v>
      </c>
      <c r="R11" s="2">
        <v>0</v>
      </c>
      <c r="S11" s="2">
        <v>1.5</v>
      </c>
      <c r="T11" s="3">
        <v>0</v>
      </c>
      <c r="U11" s="2">
        <v>0</v>
      </c>
    </row>
    <row r="12" spans="1:21" x14ac:dyDescent="0.3">
      <c r="A12" s="4"/>
      <c r="B12" s="4"/>
      <c r="C12" s="4" t="s">
        <v>82</v>
      </c>
      <c r="D12" s="4">
        <f t="shared" ref="D12:J12" si="2">SUM(D13:D21)</f>
        <v>4362</v>
      </c>
      <c r="E12" s="4">
        <f t="shared" si="2"/>
        <v>4159</v>
      </c>
      <c r="F12" s="4">
        <f t="shared" si="2"/>
        <v>203</v>
      </c>
      <c r="G12" s="4">
        <f t="shared" si="2"/>
        <v>8095</v>
      </c>
      <c r="H12" s="4">
        <f t="shared" si="2"/>
        <v>8</v>
      </c>
      <c r="I12" s="4">
        <f t="shared" si="2"/>
        <v>96</v>
      </c>
      <c r="J12" s="4">
        <f t="shared" si="2"/>
        <v>2415</v>
      </c>
      <c r="L12" s="6"/>
      <c r="M12" s="6"/>
      <c r="N12" s="6" t="s">
        <v>82</v>
      </c>
      <c r="O12" s="6">
        <f t="shared" ref="O12:U12" si="3">SUM(O13:O21)</f>
        <v>4373</v>
      </c>
      <c r="P12" s="6">
        <f t="shared" si="3"/>
        <v>4170</v>
      </c>
      <c r="Q12" s="6">
        <f t="shared" si="3"/>
        <v>203</v>
      </c>
      <c r="R12" s="6">
        <f t="shared" si="3"/>
        <v>8005</v>
      </c>
      <c r="S12" s="6">
        <f t="shared" si="3"/>
        <v>8</v>
      </c>
      <c r="T12" s="6">
        <f t="shared" si="3"/>
        <v>96</v>
      </c>
      <c r="U12" s="6">
        <f t="shared" si="3"/>
        <v>2313</v>
      </c>
    </row>
    <row r="13" spans="1:21" x14ac:dyDescent="0.3">
      <c r="A13" s="1" t="s">
        <v>18</v>
      </c>
      <c r="B13" s="1">
        <v>18</v>
      </c>
      <c r="C13" s="1" t="s">
        <v>50</v>
      </c>
      <c r="D13" s="2">
        <v>0</v>
      </c>
      <c r="E13" s="2">
        <v>0</v>
      </c>
      <c r="F13" s="2">
        <v>0</v>
      </c>
      <c r="G13" s="2">
        <v>1404</v>
      </c>
      <c r="H13" s="2">
        <v>0</v>
      </c>
      <c r="I13" s="3">
        <v>0</v>
      </c>
      <c r="J13" s="2">
        <v>335</v>
      </c>
      <c r="L13" s="1" t="s">
        <v>18</v>
      </c>
      <c r="M13" s="1">
        <v>18</v>
      </c>
      <c r="N13" s="1" t="s">
        <v>50</v>
      </c>
      <c r="O13" s="2">
        <v>0</v>
      </c>
      <c r="P13" s="2">
        <v>0</v>
      </c>
      <c r="Q13" s="2">
        <v>0</v>
      </c>
      <c r="R13" s="2">
        <v>1404</v>
      </c>
      <c r="S13" s="2">
        <v>0</v>
      </c>
      <c r="T13" s="3">
        <v>0</v>
      </c>
      <c r="U13" s="2">
        <v>334</v>
      </c>
    </row>
    <row r="14" spans="1:21" x14ac:dyDescent="0.3">
      <c r="A14" s="1" t="s">
        <v>46</v>
      </c>
      <c r="B14" s="1">
        <v>19</v>
      </c>
      <c r="C14" s="1" t="s">
        <v>55</v>
      </c>
      <c r="D14" s="2">
        <v>0</v>
      </c>
      <c r="E14" s="2">
        <v>0</v>
      </c>
      <c r="F14" s="2">
        <v>0</v>
      </c>
      <c r="G14" s="2">
        <v>200</v>
      </c>
      <c r="H14" s="2">
        <v>0</v>
      </c>
      <c r="I14" s="3">
        <v>0</v>
      </c>
      <c r="J14" s="2">
        <v>60</v>
      </c>
      <c r="L14" s="1" t="s">
        <v>46</v>
      </c>
      <c r="M14" s="1">
        <v>19</v>
      </c>
      <c r="N14" s="1" t="s">
        <v>55</v>
      </c>
      <c r="O14" s="2">
        <v>0</v>
      </c>
      <c r="P14" s="2">
        <v>0</v>
      </c>
      <c r="Q14" s="2">
        <v>0</v>
      </c>
      <c r="R14" s="2">
        <v>200</v>
      </c>
      <c r="S14" s="2">
        <v>0</v>
      </c>
      <c r="T14" s="3">
        <v>0</v>
      </c>
      <c r="U14" s="2">
        <v>61</v>
      </c>
    </row>
    <row r="15" spans="1:21" x14ac:dyDescent="0.3">
      <c r="A15" s="1" t="s">
        <v>34</v>
      </c>
      <c r="B15" s="1">
        <v>20</v>
      </c>
      <c r="C15" s="1" t="s">
        <v>66</v>
      </c>
      <c r="D15" s="2">
        <v>760</v>
      </c>
      <c r="E15" s="3">
        <v>760</v>
      </c>
      <c r="F15" s="3">
        <v>0</v>
      </c>
      <c r="G15" s="2">
        <v>81</v>
      </c>
      <c r="H15" s="2">
        <v>0</v>
      </c>
      <c r="I15" s="3">
        <v>0</v>
      </c>
      <c r="J15" s="2">
        <v>383</v>
      </c>
      <c r="L15" s="1" t="s">
        <v>34</v>
      </c>
      <c r="M15" s="1">
        <v>20</v>
      </c>
      <c r="N15" s="1" t="s">
        <v>65</v>
      </c>
      <c r="O15" s="2">
        <v>772</v>
      </c>
      <c r="P15" s="2">
        <v>772</v>
      </c>
      <c r="Q15" s="2">
        <v>0</v>
      </c>
      <c r="R15" s="2">
        <v>88</v>
      </c>
      <c r="S15" s="2">
        <v>0</v>
      </c>
      <c r="T15" s="3">
        <v>0</v>
      </c>
      <c r="U15" s="2">
        <v>382</v>
      </c>
    </row>
    <row r="16" spans="1:21" x14ac:dyDescent="0.3">
      <c r="A16" s="1" t="s">
        <v>40</v>
      </c>
      <c r="B16" s="1">
        <v>21</v>
      </c>
      <c r="C16" s="1" t="s">
        <v>40</v>
      </c>
      <c r="D16" s="2">
        <v>3288</v>
      </c>
      <c r="E16" s="2">
        <v>3085</v>
      </c>
      <c r="F16" s="2">
        <v>203</v>
      </c>
      <c r="G16" s="2">
        <v>5618</v>
      </c>
      <c r="H16" s="2">
        <v>0</v>
      </c>
      <c r="I16" s="3">
        <v>96</v>
      </c>
      <c r="J16" s="2">
        <v>1417</v>
      </c>
      <c r="L16" s="1" t="s">
        <v>40</v>
      </c>
      <c r="M16" s="1">
        <v>21</v>
      </c>
      <c r="N16" s="1" t="s">
        <v>40</v>
      </c>
      <c r="O16" s="2">
        <v>3287</v>
      </c>
      <c r="P16" s="2">
        <v>3084</v>
      </c>
      <c r="Q16" s="2">
        <v>203</v>
      </c>
      <c r="R16" s="2">
        <v>5521</v>
      </c>
      <c r="S16" s="2">
        <v>0</v>
      </c>
      <c r="T16" s="3">
        <v>96</v>
      </c>
      <c r="U16" s="2">
        <v>1306</v>
      </c>
    </row>
    <row r="17" spans="1:21" x14ac:dyDescent="0.3">
      <c r="A17" s="1" t="s">
        <v>39</v>
      </c>
      <c r="B17" s="1">
        <v>22</v>
      </c>
      <c r="C17" s="1" t="s">
        <v>39</v>
      </c>
      <c r="D17" s="2">
        <v>0</v>
      </c>
      <c r="E17" s="2">
        <v>0</v>
      </c>
      <c r="F17" s="2">
        <v>0</v>
      </c>
      <c r="G17" s="2">
        <v>0</v>
      </c>
      <c r="H17" s="2">
        <v>4</v>
      </c>
      <c r="I17" s="3">
        <v>0</v>
      </c>
      <c r="J17" s="2">
        <v>0</v>
      </c>
      <c r="L17" s="1" t="s">
        <v>39</v>
      </c>
      <c r="M17" s="1">
        <v>22</v>
      </c>
      <c r="N17" s="1" t="s">
        <v>39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3">
        <v>0</v>
      </c>
      <c r="U17" s="2">
        <v>0</v>
      </c>
    </row>
    <row r="18" spans="1:21" x14ac:dyDescent="0.3">
      <c r="A18" s="1" t="s">
        <v>30</v>
      </c>
      <c r="B18" s="1">
        <v>23</v>
      </c>
      <c r="C18" s="1" t="s">
        <v>71</v>
      </c>
      <c r="D18" s="2">
        <v>46</v>
      </c>
      <c r="E18" s="3">
        <v>46</v>
      </c>
      <c r="F18" s="3">
        <v>0</v>
      </c>
      <c r="G18" s="2">
        <v>35</v>
      </c>
      <c r="H18" s="2">
        <v>0</v>
      </c>
      <c r="I18" s="3">
        <v>0</v>
      </c>
      <c r="J18" s="2">
        <v>17</v>
      </c>
      <c r="L18" s="1" t="s">
        <v>30</v>
      </c>
      <c r="M18" s="1">
        <v>23</v>
      </c>
      <c r="N18" s="1" t="s">
        <v>71</v>
      </c>
      <c r="O18" s="2">
        <v>46</v>
      </c>
      <c r="P18" s="2">
        <v>46</v>
      </c>
      <c r="Q18" s="2">
        <v>0</v>
      </c>
      <c r="R18" s="2">
        <v>35</v>
      </c>
      <c r="S18" s="2">
        <v>0</v>
      </c>
      <c r="T18" s="3">
        <v>0</v>
      </c>
      <c r="U18" s="2">
        <v>19</v>
      </c>
    </row>
    <row r="19" spans="1:21" x14ac:dyDescent="0.3">
      <c r="A19" s="1" t="s">
        <v>28</v>
      </c>
      <c r="B19" s="1">
        <v>24</v>
      </c>
      <c r="C19" s="1" t="s">
        <v>73</v>
      </c>
      <c r="D19" s="2">
        <v>139</v>
      </c>
      <c r="E19" s="3">
        <v>139</v>
      </c>
      <c r="F19" s="3">
        <v>0</v>
      </c>
      <c r="G19" s="2">
        <v>516</v>
      </c>
      <c r="H19" s="2">
        <v>0</v>
      </c>
      <c r="I19" s="3">
        <v>0</v>
      </c>
      <c r="J19" s="2">
        <v>154</v>
      </c>
      <c r="L19" s="1" t="s">
        <v>28</v>
      </c>
      <c r="M19" s="1">
        <v>24</v>
      </c>
      <c r="N19" s="1" t="s">
        <v>73</v>
      </c>
      <c r="O19" s="2">
        <v>139</v>
      </c>
      <c r="P19" s="2">
        <v>139</v>
      </c>
      <c r="Q19" s="2">
        <v>0</v>
      </c>
      <c r="R19" s="2">
        <v>516</v>
      </c>
      <c r="S19" s="2">
        <v>0</v>
      </c>
      <c r="T19" s="3">
        <v>0</v>
      </c>
      <c r="U19" s="2">
        <v>157</v>
      </c>
    </row>
    <row r="20" spans="1:21" x14ac:dyDescent="0.3">
      <c r="A20" s="1" t="s">
        <v>25</v>
      </c>
      <c r="B20" s="1">
        <v>25</v>
      </c>
      <c r="C20" s="1" t="s">
        <v>25</v>
      </c>
      <c r="D20" s="2">
        <v>129</v>
      </c>
      <c r="E20" s="3">
        <v>129</v>
      </c>
      <c r="F20" s="3">
        <v>0</v>
      </c>
      <c r="G20" s="2">
        <v>241</v>
      </c>
      <c r="H20" s="2">
        <v>0</v>
      </c>
      <c r="I20" s="3">
        <v>0</v>
      </c>
      <c r="J20" s="2">
        <v>49</v>
      </c>
      <c r="L20" s="1" t="s">
        <v>25</v>
      </c>
      <c r="M20" s="1">
        <v>25</v>
      </c>
      <c r="N20" s="1" t="s">
        <v>25</v>
      </c>
      <c r="O20" s="2">
        <v>129</v>
      </c>
      <c r="P20" s="2">
        <v>129</v>
      </c>
      <c r="Q20" s="2">
        <v>0</v>
      </c>
      <c r="R20" s="2">
        <v>241</v>
      </c>
      <c r="S20" s="2">
        <v>0</v>
      </c>
      <c r="T20" s="3">
        <v>0</v>
      </c>
      <c r="U20" s="2">
        <v>54</v>
      </c>
    </row>
    <row r="21" spans="1:21" x14ac:dyDescent="0.3">
      <c r="A21" s="1" t="s">
        <v>24</v>
      </c>
      <c r="B21" s="1">
        <v>26</v>
      </c>
      <c r="C21" s="1" t="s">
        <v>24</v>
      </c>
      <c r="D21" s="2">
        <v>0</v>
      </c>
      <c r="E21" s="3">
        <v>0</v>
      </c>
      <c r="F21" s="3">
        <v>0</v>
      </c>
      <c r="G21" s="2">
        <v>0</v>
      </c>
      <c r="H21" s="2">
        <v>4</v>
      </c>
      <c r="I21" s="3">
        <v>0</v>
      </c>
      <c r="J21" s="2">
        <v>0</v>
      </c>
      <c r="L21" s="1" t="s">
        <v>24</v>
      </c>
      <c r="M21" s="1">
        <v>26</v>
      </c>
      <c r="N21" s="1" t="s">
        <v>24</v>
      </c>
      <c r="O21" s="2">
        <v>0</v>
      </c>
      <c r="P21" s="2">
        <v>0</v>
      </c>
      <c r="Q21" s="2">
        <v>0</v>
      </c>
      <c r="R21" s="2">
        <v>0</v>
      </c>
      <c r="S21" s="2">
        <v>4</v>
      </c>
      <c r="T21" s="3">
        <v>0</v>
      </c>
      <c r="U21" s="2">
        <v>0</v>
      </c>
    </row>
    <row r="22" spans="1:21" x14ac:dyDescent="0.3">
      <c r="A22" s="4"/>
      <c r="B22" s="4"/>
      <c r="C22" s="4" t="s">
        <v>84</v>
      </c>
      <c r="D22" s="4">
        <f t="shared" ref="D22:J22" si="4">SUM(D23:D28)</f>
        <v>15829</v>
      </c>
      <c r="E22" s="4">
        <f t="shared" si="4"/>
        <v>15762</v>
      </c>
      <c r="F22" s="4">
        <f t="shared" si="4"/>
        <v>67</v>
      </c>
      <c r="G22" s="4">
        <f t="shared" si="4"/>
        <v>1486</v>
      </c>
      <c r="H22" s="4">
        <f t="shared" si="4"/>
        <v>0.5</v>
      </c>
      <c r="I22" s="4">
        <f t="shared" si="4"/>
        <v>16</v>
      </c>
      <c r="J22" s="4">
        <f t="shared" si="4"/>
        <v>4837</v>
      </c>
      <c r="L22" s="6"/>
      <c r="M22" s="6"/>
      <c r="N22" s="6" t="s">
        <v>84</v>
      </c>
      <c r="O22" s="6">
        <f t="shared" ref="O22:U22" si="5">SUM(O23:O28)</f>
        <v>15828</v>
      </c>
      <c r="P22" s="6">
        <f t="shared" si="5"/>
        <v>15761</v>
      </c>
      <c r="Q22" s="6">
        <f t="shared" si="5"/>
        <v>67</v>
      </c>
      <c r="R22" s="6">
        <f t="shared" si="5"/>
        <v>1486</v>
      </c>
      <c r="S22" s="6">
        <f t="shared" si="5"/>
        <v>0.5</v>
      </c>
      <c r="T22" s="6">
        <f t="shared" si="5"/>
        <v>16</v>
      </c>
      <c r="U22" s="6">
        <f t="shared" si="5"/>
        <v>4822</v>
      </c>
    </row>
    <row r="23" spans="1:21" x14ac:dyDescent="0.3">
      <c r="A23" s="1" t="s">
        <v>17</v>
      </c>
      <c r="B23" s="1">
        <v>27</v>
      </c>
      <c r="C23" s="1" t="s">
        <v>49</v>
      </c>
      <c r="D23" s="2">
        <v>0</v>
      </c>
      <c r="E23" s="3">
        <v>0</v>
      </c>
      <c r="F23" s="3">
        <v>0</v>
      </c>
      <c r="G23" s="2">
        <v>243</v>
      </c>
      <c r="H23" s="2">
        <v>0</v>
      </c>
      <c r="I23" s="3">
        <v>0</v>
      </c>
      <c r="J23" s="2">
        <v>239</v>
      </c>
      <c r="L23" s="1" t="s">
        <v>17</v>
      </c>
      <c r="M23" s="1">
        <v>27</v>
      </c>
      <c r="N23" s="1" t="s">
        <v>49</v>
      </c>
      <c r="O23" s="2">
        <v>0</v>
      </c>
      <c r="P23" s="2">
        <v>0</v>
      </c>
      <c r="Q23" s="2">
        <v>0</v>
      </c>
      <c r="R23" s="2">
        <v>243</v>
      </c>
      <c r="S23" s="2">
        <v>0</v>
      </c>
      <c r="T23" s="3">
        <v>0</v>
      </c>
      <c r="U23" s="2">
        <v>241</v>
      </c>
    </row>
    <row r="24" spans="1:21" x14ac:dyDescent="0.3">
      <c r="A24" s="1" t="s">
        <v>45</v>
      </c>
      <c r="B24" s="1">
        <v>28</v>
      </c>
      <c r="C24" s="1" t="s">
        <v>59</v>
      </c>
      <c r="D24" s="2">
        <v>12</v>
      </c>
      <c r="E24" s="2">
        <v>12</v>
      </c>
      <c r="F24" s="2">
        <v>0</v>
      </c>
      <c r="G24" s="2">
        <v>0</v>
      </c>
      <c r="H24" s="2">
        <v>0.5</v>
      </c>
      <c r="I24" s="3">
        <v>0</v>
      </c>
      <c r="J24" s="2">
        <v>7</v>
      </c>
      <c r="L24" s="1" t="s">
        <v>45</v>
      </c>
      <c r="M24" s="1">
        <v>28</v>
      </c>
      <c r="N24" s="1" t="s">
        <v>59</v>
      </c>
      <c r="O24" s="2">
        <v>12</v>
      </c>
      <c r="P24" s="2">
        <v>12</v>
      </c>
      <c r="Q24" s="2">
        <v>0</v>
      </c>
      <c r="R24" s="2">
        <v>0</v>
      </c>
      <c r="S24" s="2">
        <v>0.5</v>
      </c>
      <c r="T24" s="3">
        <v>0</v>
      </c>
      <c r="U24" s="2">
        <v>5</v>
      </c>
    </row>
    <row r="25" spans="1:21" x14ac:dyDescent="0.3">
      <c r="A25" s="1" t="s">
        <v>62</v>
      </c>
      <c r="B25" s="1">
        <v>29</v>
      </c>
      <c r="C25" s="1" t="s">
        <v>67</v>
      </c>
      <c r="D25" s="2">
        <v>15219</v>
      </c>
      <c r="E25" s="2">
        <v>15219</v>
      </c>
      <c r="F25" s="2">
        <v>0</v>
      </c>
      <c r="G25" s="2">
        <v>162</v>
      </c>
      <c r="H25" s="2">
        <v>0</v>
      </c>
      <c r="I25" s="3">
        <v>0</v>
      </c>
      <c r="J25" s="2">
        <v>4137</v>
      </c>
      <c r="L25" s="1" t="s">
        <v>62</v>
      </c>
      <c r="M25" s="1">
        <v>29</v>
      </c>
      <c r="N25" s="1" t="s">
        <v>67</v>
      </c>
      <c r="O25" s="2">
        <v>15218</v>
      </c>
      <c r="P25" s="2">
        <v>15218</v>
      </c>
      <c r="Q25" s="2">
        <v>0</v>
      </c>
      <c r="R25" s="2">
        <v>162</v>
      </c>
      <c r="S25" s="2">
        <v>0</v>
      </c>
      <c r="T25" s="3">
        <v>0</v>
      </c>
      <c r="U25" s="2">
        <v>4135</v>
      </c>
    </row>
    <row r="26" spans="1:21" x14ac:dyDescent="0.3">
      <c r="A26" s="1" t="s">
        <v>38</v>
      </c>
      <c r="B26" s="1">
        <v>30</v>
      </c>
      <c r="C26" s="1" t="s">
        <v>88</v>
      </c>
      <c r="D26" s="2">
        <v>547</v>
      </c>
      <c r="E26" s="2">
        <v>520</v>
      </c>
      <c r="F26" s="2">
        <v>27</v>
      </c>
      <c r="G26" s="2">
        <v>1050</v>
      </c>
      <c r="H26" s="2">
        <v>0</v>
      </c>
      <c r="I26" s="3">
        <v>16</v>
      </c>
      <c r="J26" s="2">
        <v>436</v>
      </c>
      <c r="L26" s="1" t="s">
        <v>38</v>
      </c>
      <c r="M26" s="1">
        <v>30</v>
      </c>
      <c r="N26" s="1" t="s">
        <v>87</v>
      </c>
      <c r="O26" s="2">
        <v>539</v>
      </c>
      <c r="P26" s="2">
        <v>512</v>
      </c>
      <c r="Q26" s="2">
        <v>27</v>
      </c>
      <c r="R26" s="2">
        <v>1050</v>
      </c>
      <c r="S26" s="2">
        <v>0</v>
      </c>
      <c r="T26" s="3">
        <v>16</v>
      </c>
      <c r="U26" s="2">
        <v>421</v>
      </c>
    </row>
    <row r="27" spans="1:21" x14ac:dyDescent="0.3">
      <c r="A27" s="1" t="s">
        <v>23</v>
      </c>
      <c r="B27" s="1">
        <v>31</v>
      </c>
      <c r="C27" s="1" t="s">
        <v>74</v>
      </c>
      <c r="D27" s="2">
        <v>1</v>
      </c>
      <c r="E27" s="3">
        <v>1</v>
      </c>
      <c r="F27" s="3">
        <v>0</v>
      </c>
      <c r="G27" s="2">
        <v>16</v>
      </c>
      <c r="H27" s="2">
        <v>0</v>
      </c>
      <c r="I27" s="3">
        <v>0</v>
      </c>
      <c r="J27" s="2">
        <v>4</v>
      </c>
      <c r="L27" s="1" t="s">
        <v>23</v>
      </c>
      <c r="M27" s="1">
        <v>31</v>
      </c>
      <c r="N27" s="1" t="s">
        <v>74</v>
      </c>
      <c r="O27" s="2">
        <v>9</v>
      </c>
      <c r="P27" s="2">
        <v>9</v>
      </c>
      <c r="Q27" s="2">
        <v>0</v>
      </c>
      <c r="R27" s="2">
        <v>16</v>
      </c>
      <c r="S27" s="2">
        <v>0</v>
      </c>
      <c r="T27" s="3">
        <v>0</v>
      </c>
      <c r="U27" s="2">
        <v>5</v>
      </c>
    </row>
    <row r="28" spans="1:21" x14ac:dyDescent="0.3">
      <c r="A28" s="1" t="s">
        <v>22</v>
      </c>
      <c r="B28" s="1">
        <v>32</v>
      </c>
      <c r="C28" s="1" t="s">
        <v>85</v>
      </c>
      <c r="D28" s="2">
        <v>50</v>
      </c>
      <c r="E28" s="3">
        <v>10</v>
      </c>
      <c r="F28" s="3">
        <v>40</v>
      </c>
      <c r="G28" s="2">
        <v>15</v>
      </c>
      <c r="H28" s="2">
        <v>0</v>
      </c>
      <c r="I28" s="3">
        <v>0</v>
      </c>
      <c r="J28" s="2">
        <v>14</v>
      </c>
      <c r="L28" s="1" t="s">
        <v>22</v>
      </c>
      <c r="M28" s="1">
        <v>32</v>
      </c>
      <c r="N28" s="1" t="s">
        <v>53</v>
      </c>
      <c r="O28" s="2">
        <v>50</v>
      </c>
      <c r="P28" s="2">
        <v>10</v>
      </c>
      <c r="Q28" s="2">
        <v>40</v>
      </c>
      <c r="R28" s="2">
        <v>15</v>
      </c>
      <c r="S28" s="2">
        <v>0</v>
      </c>
      <c r="T28" s="3">
        <v>0</v>
      </c>
      <c r="U28" s="2">
        <v>15</v>
      </c>
    </row>
    <row r="29" spans="1:21" x14ac:dyDescent="0.3">
      <c r="A29" s="4"/>
      <c r="B29" s="4"/>
      <c r="C29" s="4" t="s">
        <v>94</v>
      </c>
      <c r="D29" s="4">
        <f t="shared" ref="D29:J29" si="6">SUM(D30:D35)</f>
        <v>191</v>
      </c>
      <c r="E29" s="4">
        <f t="shared" si="6"/>
        <v>151</v>
      </c>
      <c r="F29" s="4">
        <f t="shared" si="6"/>
        <v>40</v>
      </c>
      <c r="G29" s="4">
        <f t="shared" si="6"/>
        <v>206</v>
      </c>
      <c r="H29" s="4">
        <f t="shared" si="6"/>
        <v>8.5</v>
      </c>
      <c r="I29" s="4">
        <f t="shared" si="6"/>
        <v>1</v>
      </c>
      <c r="J29" s="4">
        <f t="shared" si="6"/>
        <v>101</v>
      </c>
      <c r="L29" s="6"/>
      <c r="M29" s="6"/>
      <c r="N29" s="6" t="s">
        <v>94</v>
      </c>
      <c r="O29" s="6">
        <f t="shared" ref="O29:U29" si="7">SUM(O30:O35)</f>
        <v>190</v>
      </c>
      <c r="P29" s="6">
        <f t="shared" si="7"/>
        <v>150</v>
      </c>
      <c r="Q29" s="6">
        <f t="shared" si="7"/>
        <v>40</v>
      </c>
      <c r="R29" s="6">
        <f t="shared" si="7"/>
        <v>206</v>
      </c>
      <c r="S29" s="6">
        <f t="shared" si="7"/>
        <v>8.5</v>
      </c>
      <c r="T29" s="6">
        <f t="shared" si="7"/>
        <v>1</v>
      </c>
      <c r="U29" s="6">
        <f t="shared" si="7"/>
        <v>100</v>
      </c>
    </row>
    <row r="30" spans="1:21" x14ac:dyDescent="0.3">
      <c r="A30" s="1" t="s">
        <v>16</v>
      </c>
      <c r="B30" s="1">
        <v>33</v>
      </c>
      <c r="C30" s="1" t="s">
        <v>48</v>
      </c>
      <c r="D30" s="2">
        <v>8</v>
      </c>
      <c r="E30" s="2">
        <v>8</v>
      </c>
      <c r="F30" s="2">
        <v>0</v>
      </c>
      <c r="G30" s="2">
        <v>0</v>
      </c>
      <c r="H30" s="2">
        <v>8</v>
      </c>
      <c r="I30" s="3">
        <v>0</v>
      </c>
      <c r="J30" s="2">
        <v>4</v>
      </c>
      <c r="L30" s="1" t="s">
        <v>16</v>
      </c>
      <c r="M30" s="1">
        <v>33</v>
      </c>
      <c r="N30" s="1" t="s">
        <v>48</v>
      </c>
      <c r="O30" s="2">
        <v>8</v>
      </c>
      <c r="P30" s="2">
        <v>8</v>
      </c>
      <c r="Q30" s="2">
        <v>0</v>
      </c>
      <c r="R30" s="2">
        <v>0</v>
      </c>
      <c r="S30" s="2">
        <v>8</v>
      </c>
      <c r="T30" s="3">
        <v>0</v>
      </c>
      <c r="U30" s="2">
        <v>5</v>
      </c>
    </row>
    <row r="31" spans="1:21" x14ac:dyDescent="0.3">
      <c r="A31" s="1" t="s">
        <v>44</v>
      </c>
      <c r="B31" s="1">
        <v>34</v>
      </c>
      <c r="C31" s="1" t="s">
        <v>60</v>
      </c>
      <c r="D31" s="2">
        <v>12</v>
      </c>
      <c r="E31" s="2">
        <v>12</v>
      </c>
      <c r="F31" s="2">
        <v>0</v>
      </c>
      <c r="G31" s="2">
        <v>0</v>
      </c>
      <c r="H31" s="2">
        <v>0.5</v>
      </c>
      <c r="I31" s="3">
        <v>0</v>
      </c>
      <c r="J31" s="2">
        <v>8</v>
      </c>
      <c r="L31" s="1" t="s">
        <v>44</v>
      </c>
      <c r="M31" s="1">
        <v>34</v>
      </c>
      <c r="N31" s="1" t="s">
        <v>60</v>
      </c>
      <c r="O31" s="2">
        <v>12</v>
      </c>
      <c r="P31" s="2">
        <v>12</v>
      </c>
      <c r="Q31" s="2">
        <v>0</v>
      </c>
      <c r="R31" s="2">
        <v>0</v>
      </c>
      <c r="S31" s="2">
        <v>0.5</v>
      </c>
      <c r="T31" s="3">
        <v>0</v>
      </c>
      <c r="U31" s="2">
        <v>6</v>
      </c>
    </row>
    <row r="32" spans="1:21" x14ac:dyDescent="0.3">
      <c r="A32" s="1" t="s">
        <v>33</v>
      </c>
      <c r="B32" s="1">
        <v>35</v>
      </c>
      <c r="C32" s="1" t="s">
        <v>68</v>
      </c>
      <c r="D32" s="2">
        <v>79</v>
      </c>
      <c r="E32" s="2">
        <v>79</v>
      </c>
      <c r="F32" s="2">
        <v>0</v>
      </c>
      <c r="G32" s="2">
        <v>58</v>
      </c>
      <c r="H32" s="2">
        <v>0</v>
      </c>
      <c r="I32" s="3">
        <v>0</v>
      </c>
      <c r="J32" s="2">
        <v>31</v>
      </c>
      <c r="L32" s="1" t="s">
        <v>33</v>
      </c>
      <c r="M32" s="1">
        <v>35</v>
      </c>
      <c r="N32" s="1" t="s">
        <v>68</v>
      </c>
      <c r="O32" s="2">
        <v>78</v>
      </c>
      <c r="P32" s="2">
        <v>78</v>
      </c>
      <c r="Q32" s="2">
        <v>0</v>
      </c>
      <c r="R32" s="2">
        <v>58</v>
      </c>
      <c r="S32" s="2">
        <v>0</v>
      </c>
      <c r="T32" s="3">
        <v>0</v>
      </c>
      <c r="U32" s="2">
        <v>32</v>
      </c>
    </row>
    <row r="33" spans="1:21" x14ac:dyDescent="0.3">
      <c r="A33" s="1" t="s">
        <v>37</v>
      </c>
      <c r="B33" s="1">
        <v>36</v>
      </c>
      <c r="C33" s="1" t="s">
        <v>90</v>
      </c>
      <c r="D33" s="2">
        <v>41</v>
      </c>
      <c r="E33" s="2">
        <v>41</v>
      </c>
      <c r="F33" s="2">
        <v>0</v>
      </c>
      <c r="G33" s="2">
        <v>117</v>
      </c>
      <c r="H33" s="2">
        <v>0</v>
      </c>
      <c r="I33" s="3">
        <v>1</v>
      </c>
      <c r="J33" s="2">
        <v>36</v>
      </c>
      <c r="L33" s="1" t="s">
        <v>37</v>
      </c>
      <c r="M33" s="1">
        <v>36</v>
      </c>
      <c r="N33" s="1" t="s">
        <v>89</v>
      </c>
      <c r="O33" s="2">
        <v>41</v>
      </c>
      <c r="P33" s="2">
        <v>41</v>
      </c>
      <c r="Q33" s="2">
        <v>0</v>
      </c>
      <c r="R33" s="2">
        <v>117</v>
      </c>
      <c r="S33" s="2">
        <v>0</v>
      </c>
      <c r="T33" s="3">
        <v>1</v>
      </c>
      <c r="U33" s="2">
        <v>37</v>
      </c>
    </row>
    <row r="34" spans="1:21" x14ac:dyDescent="0.3">
      <c r="A34" s="1" t="s">
        <v>21</v>
      </c>
      <c r="B34" s="1">
        <v>37</v>
      </c>
      <c r="C34" s="1" t="s">
        <v>75</v>
      </c>
      <c r="D34" s="2">
        <v>1</v>
      </c>
      <c r="E34" s="2">
        <v>1</v>
      </c>
      <c r="F34" s="2">
        <v>0</v>
      </c>
      <c r="G34" s="2">
        <v>16</v>
      </c>
      <c r="H34" s="2">
        <v>0</v>
      </c>
      <c r="I34" s="3">
        <v>0</v>
      </c>
      <c r="J34" s="2">
        <v>6</v>
      </c>
      <c r="L34" s="1" t="s">
        <v>21</v>
      </c>
      <c r="M34" s="1">
        <v>37</v>
      </c>
      <c r="N34" s="1" t="s">
        <v>75</v>
      </c>
      <c r="O34" s="2">
        <v>1</v>
      </c>
      <c r="P34" s="2">
        <v>1</v>
      </c>
      <c r="Q34" s="2">
        <v>0</v>
      </c>
      <c r="R34" s="2">
        <v>16</v>
      </c>
      <c r="S34" s="2">
        <v>0</v>
      </c>
      <c r="T34" s="3">
        <v>0</v>
      </c>
      <c r="U34" s="2">
        <v>6</v>
      </c>
    </row>
    <row r="35" spans="1:21" x14ac:dyDescent="0.3">
      <c r="A35" s="1" t="s">
        <v>20</v>
      </c>
      <c r="B35" s="1">
        <v>38</v>
      </c>
      <c r="C35" s="1" t="s">
        <v>86</v>
      </c>
      <c r="D35" s="2">
        <v>50</v>
      </c>
      <c r="E35" s="2">
        <v>10</v>
      </c>
      <c r="F35" s="2">
        <v>40</v>
      </c>
      <c r="G35" s="2">
        <v>15</v>
      </c>
      <c r="H35" s="2">
        <v>0</v>
      </c>
      <c r="I35" s="3">
        <v>0</v>
      </c>
      <c r="J35" s="2">
        <v>16</v>
      </c>
      <c r="L35" s="1" t="s">
        <v>20</v>
      </c>
      <c r="M35" s="1">
        <v>38</v>
      </c>
      <c r="N35" s="1" t="s">
        <v>52</v>
      </c>
      <c r="O35" s="2">
        <v>50</v>
      </c>
      <c r="P35" s="2">
        <v>10</v>
      </c>
      <c r="Q35" s="2">
        <v>40</v>
      </c>
      <c r="R35" s="2">
        <v>15</v>
      </c>
      <c r="S35" s="2">
        <v>0</v>
      </c>
      <c r="T35" s="3">
        <v>0</v>
      </c>
      <c r="U35" s="2">
        <v>14</v>
      </c>
    </row>
    <row r="36" spans="1:21" x14ac:dyDescent="0.3">
      <c r="A36" s="4"/>
      <c r="B36" s="4"/>
      <c r="C36" s="4" t="s">
        <v>96</v>
      </c>
      <c r="D36" s="4">
        <f t="shared" ref="D36:J36" si="8">SUM(D37:D40)</f>
        <v>143</v>
      </c>
      <c r="E36" s="4">
        <f t="shared" si="8"/>
        <v>143</v>
      </c>
      <c r="F36" s="4">
        <f t="shared" si="8"/>
        <v>0</v>
      </c>
      <c r="G36" s="4">
        <f t="shared" si="8"/>
        <v>180</v>
      </c>
      <c r="H36" s="4">
        <f t="shared" si="8"/>
        <v>0.5</v>
      </c>
      <c r="I36" s="4">
        <f t="shared" si="8"/>
        <v>1</v>
      </c>
      <c r="J36" s="4">
        <f t="shared" si="8"/>
        <v>75</v>
      </c>
      <c r="L36" s="6"/>
      <c r="M36" s="6"/>
      <c r="N36" s="6" t="s">
        <v>96</v>
      </c>
      <c r="O36" s="6">
        <f t="shared" ref="O36:U36" si="9">SUM(O37:O40)</f>
        <v>143</v>
      </c>
      <c r="P36" s="6">
        <f t="shared" si="9"/>
        <v>143</v>
      </c>
      <c r="Q36" s="6">
        <f t="shared" si="9"/>
        <v>0</v>
      </c>
      <c r="R36" s="6">
        <f t="shared" si="9"/>
        <v>180</v>
      </c>
      <c r="S36" s="6">
        <f t="shared" si="9"/>
        <v>0.5</v>
      </c>
      <c r="T36" s="6">
        <f t="shared" si="9"/>
        <v>1</v>
      </c>
      <c r="U36" s="6">
        <f t="shared" si="9"/>
        <v>71</v>
      </c>
    </row>
    <row r="37" spans="1:21" x14ac:dyDescent="0.3">
      <c r="A37" s="1" t="s">
        <v>15</v>
      </c>
      <c r="B37" s="1">
        <v>39</v>
      </c>
      <c r="C37" s="1" t="s">
        <v>61</v>
      </c>
      <c r="D37" s="2">
        <v>8</v>
      </c>
      <c r="E37" s="3">
        <v>8</v>
      </c>
      <c r="F37" s="3">
        <v>0</v>
      </c>
      <c r="G37" s="2">
        <v>0</v>
      </c>
      <c r="H37" s="2">
        <v>0.5</v>
      </c>
      <c r="I37" s="3">
        <v>0</v>
      </c>
      <c r="J37" s="2">
        <v>4</v>
      </c>
      <c r="L37" s="1" t="s">
        <v>15</v>
      </c>
      <c r="M37" s="1">
        <v>39</v>
      </c>
      <c r="N37" s="1" t="s">
        <v>61</v>
      </c>
      <c r="O37" s="2">
        <v>8</v>
      </c>
      <c r="P37" s="2">
        <v>8</v>
      </c>
      <c r="Q37" s="2">
        <v>0</v>
      </c>
      <c r="R37" s="2">
        <v>0</v>
      </c>
      <c r="S37" s="2">
        <v>0.5</v>
      </c>
      <c r="T37" s="3">
        <v>0</v>
      </c>
      <c r="U37" s="2">
        <v>3</v>
      </c>
    </row>
    <row r="38" spans="1:21" x14ac:dyDescent="0.3">
      <c r="A38" s="1" t="s">
        <v>43</v>
      </c>
      <c r="B38" s="1">
        <v>40</v>
      </c>
      <c r="C38" s="1" t="s">
        <v>54</v>
      </c>
      <c r="D38" s="2">
        <v>7</v>
      </c>
      <c r="E38" s="2">
        <v>7</v>
      </c>
      <c r="F38" s="2">
        <v>0</v>
      </c>
      <c r="G38" s="2">
        <v>20</v>
      </c>
      <c r="H38" s="2">
        <v>0</v>
      </c>
      <c r="I38" s="3">
        <v>0</v>
      </c>
      <c r="J38" s="2">
        <v>4</v>
      </c>
      <c r="L38" s="1" t="s">
        <v>43</v>
      </c>
      <c r="M38" s="1">
        <v>40</v>
      </c>
      <c r="N38" s="1" t="s">
        <v>54</v>
      </c>
      <c r="O38" s="2">
        <v>7</v>
      </c>
      <c r="P38" s="2">
        <v>7</v>
      </c>
      <c r="Q38" s="2">
        <v>0</v>
      </c>
      <c r="R38" s="2">
        <v>20</v>
      </c>
      <c r="S38" s="2">
        <v>0</v>
      </c>
      <c r="T38" s="3">
        <v>0</v>
      </c>
      <c r="U38" s="2">
        <v>5</v>
      </c>
    </row>
    <row r="39" spans="1:21" x14ac:dyDescent="0.3">
      <c r="A39" s="1" t="s">
        <v>32</v>
      </c>
      <c r="B39" s="1">
        <v>41</v>
      </c>
      <c r="C39" s="1" t="s">
        <v>69</v>
      </c>
      <c r="D39" s="2">
        <v>78</v>
      </c>
      <c r="E39" s="3">
        <v>78</v>
      </c>
      <c r="F39" s="3">
        <v>0</v>
      </c>
      <c r="G39" s="2">
        <v>51</v>
      </c>
      <c r="H39" s="2">
        <v>0</v>
      </c>
      <c r="I39" s="3">
        <v>0</v>
      </c>
      <c r="J39" s="2">
        <v>31</v>
      </c>
      <c r="L39" s="1" t="s">
        <v>32</v>
      </c>
      <c r="M39" s="1">
        <v>41</v>
      </c>
      <c r="N39" s="1" t="s">
        <v>69</v>
      </c>
      <c r="O39" s="2">
        <v>78</v>
      </c>
      <c r="P39" s="2">
        <v>78</v>
      </c>
      <c r="Q39" s="2">
        <v>0</v>
      </c>
      <c r="R39" s="2">
        <v>51</v>
      </c>
      <c r="S39" s="2">
        <v>0</v>
      </c>
      <c r="T39" s="3">
        <v>0</v>
      </c>
      <c r="U39" s="2">
        <v>29</v>
      </c>
    </row>
    <row r="40" spans="1:21" x14ac:dyDescent="0.3">
      <c r="A40" s="1" t="s">
        <v>36</v>
      </c>
      <c r="B40" s="1">
        <v>42</v>
      </c>
      <c r="C40" s="1" t="s">
        <v>92</v>
      </c>
      <c r="D40" s="2">
        <v>50</v>
      </c>
      <c r="E40" s="2">
        <v>50</v>
      </c>
      <c r="F40" s="2">
        <v>0</v>
      </c>
      <c r="G40" s="2">
        <v>109</v>
      </c>
      <c r="H40" s="2">
        <v>0</v>
      </c>
      <c r="I40" s="3">
        <v>1</v>
      </c>
      <c r="J40" s="2">
        <v>36</v>
      </c>
      <c r="L40" s="1" t="s">
        <v>36</v>
      </c>
      <c r="M40" s="1">
        <v>42</v>
      </c>
      <c r="N40" s="1" t="s">
        <v>91</v>
      </c>
      <c r="O40" s="2">
        <v>50</v>
      </c>
      <c r="P40" s="2">
        <v>50</v>
      </c>
      <c r="Q40" s="2">
        <v>0</v>
      </c>
      <c r="R40" s="2">
        <v>109</v>
      </c>
      <c r="S40" s="2">
        <v>0</v>
      </c>
      <c r="T40" s="3">
        <v>1</v>
      </c>
      <c r="U40" s="2">
        <v>34</v>
      </c>
    </row>
    <row r="41" spans="1:2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2"/>
      <c r="P41" s="2"/>
      <c r="Q41" s="2"/>
      <c r="R41" s="2"/>
      <c r="S41" s="2"/>
      <c r="T41" s="3"/>
      <c r="U41" s="2"/>
    </row>
    <row r="48" spans="1:21" x14ac:dyDescent="0.3">
      <c r="A48" t="s">
        <v>9</v>
      </c>
      <c r="D48" t="s">
        <v>10</v>
      </c>
      <c r="E48" t="s">
        <v>7</v>
      </c>
      <c r="F48" t="s">
        <v>12</v>
      </c>
      <c r="G48" t="s">
        <v>11</v>
      </c>
      <c r="H48" t="s">
        <v>13</v>
      </c>
      <c r="I48" t="s">
        <v>14</v>
      </c>
      <c r="J48" t="s">
        <v>6</v>
      </c>
    </row>
    <row r="49" spans="1:10" x14ac:dyDescent="0.3">
      <c r="A49" t="s">
        <v>107</v>
      </c>
      <c r="D49" s="10">
        <v>25431</v>
      </c>
      <c r="E49" s="10">
        <v>24979</v>
      </c>
      <c r="F49" s="10">
        <v>452</v>
      </c>
      <c r="G49" s="10">
        <v>14558</v>
      </c>
      <c r="H49" s="10">
        <v>28</v>
      </c>
      <c r="I49" s="10">
        <v>126</v>
      </c>
      <c r="J49" s="10">
        <v>8026</v>
      </c>
    </row>
    <row r="50" spans="1:10" x14ac:dyDescent="0.3">
      <c r="A50" t="s">
        <v>108</v>
      </c>
      <c r="D50" s="10">
        <v>24085</v>
      </c>
      <c r="E50" s="10">
        <v>23774</v>
      </c>
      <c r="F50" s="10">
        <v>311</v>
      </c>
      <c r="G50" s="10">
        <v>12369</v>
      </c>
      <c r="H50" s="10">
        <v>26</v>
      </c>
      <c r="I50" s="10">
        <v>126</v>
      </c>
      <c r="J50" s="10">
        <v>7343</v>
      </c>
    </row>
    <row r="51" spans="1:10" x14ac:dyDescent="0.3">
      <c r="A51" t="s">
        <v>141</v>
      </c>
      <c r="B51" t="e">
        <f t="shared" ref="B51:B85" si="10">VLOOKUP(C51,$A$3:$B$40,2,0)</f>
        <v>#N/A</v>
      </c>
      <c r="C51" t="s">
        <v>142</v>
      </c>
      <c r="D51" s="10">
        <v>2800</v>
      </c>
      <c r="E51" s="10">
        <v>2800</v>
      </c>
      <c r="F51" s="10">
        <v>0</v>
      </c>
      <c r="G51" s="10">
        <v>45</v>
      </c>
      <c r="H51" s="10">
        <v>0</v>
      </c>
      <c r="I51" s="10">
        <v>0</v>
      </c>
      <c r="J51" s="10">
        <v>787</v>
      </c>
    </row>
    <row r="52" spans="1:10" x14ac:dyDescent="0.3">
      <c r="A52" t="s">
        <v>136</v>
      </c>
      <c r="B52">
        <f t="shared" si="10"/>
        <v>9</v>
      </c>
      <c r="C52" t="s">
        <v>19</v>
      </c>
      <c r="D52" s="10">
        <v>0</v>
      </c>
      <c r="E52" s="10">
        <v>0</v>
      </c>
      <c r="F52" s="10">
        <v>0</v>
      </c>
      <c r="G52" s="10">
        <v>90</v>
      </c>
      <c r="H52" s="10">
        <v>0</v>
      </c>
      <c r="I52" s="10">
        <v>0</v>
      </c>
      <c r="J52" s="10">
        <v>20</v>
      </c>
    </row>
    <row r="53" spans="1:10" x14ac:dyDescent="0.3">
      <c r="A53" t="s">
        <v>143</v>
      </c>
      <c r="B53">
        <f t="shared" si="10"/>
        <v>10</v>
      </c>
      <c r="C53" t="s">
        <v>47</v>
      </c>
      <c r="D53" s="10">
        <v>1</v>
      </c>
      <c r="E53" s="10">
        <v>1</v>
      </c>
      <c r="F53" s="10">
        <v>0</v>
      </c>
      <c r="G53" s="10">
        <v>1</v>
      </c>
      <c r="H53" s="10">
        <v>0</v>
      </c>
      <c r="I53" s="10">
        <v>0</v>
      </c>
      <c r="J53" s="10">
        <v>1</v>
      </c>
    </row>
    <row r="54" spans="1:10" x14ac:dyDescent="0.3">
      <c r="A54" t="s">
        <v>119</v>
      </c>
      <c r="B54">
        <f t="shared" si="10"/>
        <v>11</v>
      </c>
      <c r="C54" t="s">
        <v>35</v>
      </c>
      <c r="D54" s="10">
        <v>93</v>
      </c>
      <c r="E54" s="10">
        <v>93</v>
      </c>
      <c r="F54" s="10">
        <v>0</v>
      </c>
      <c r="G54" s="10">
        <v>38</v>
      </c>
      <c r="H54" s="10">
        <v>0</v>
      </c>
      <c r="I54" s="10">
        <v>0</v>
      </c>
      <c r="J54" s="10">
        <v>39</v>
      </c>
    </row>
    <row r="55" spans="1:10" x14ac:dyDescent="0.3">
      <c r="A55" t="s">
        <v>113</v>
      </c>
      <c r="B55">
        <f t="shared" si="10"/>
        <v>12</v>
      </c>
      <c r="C55" t="s">
        <v>144</v>
      </c>
      <c r="D55" s="10">
        <v>374</v>
      </c>
      <c r="E55" s="10">
        <v>374</v>
      </c>
      <c r="F55" s="10">
        <v>0</v>
      </c>
      <c r="G55" s="10">
        <v>508</v>
      </c>
      <c r="H55" s="10">
        <v>0</v>
      </c>
      <c r="I55" s="10">
        <v>12</v>
      </c>
      <c r="J55" s="10">
        <v>144</v>
      </c>
    </row>
    <row r="56" spans="1:10" x14ac:dyDescent="0.3">
      <c r="A56" t="s">
        <v>145</v>
      </c>
      <c r="B56">
        <f t="shared" si="10"/>
        <v>13</v>
      </c>
      <c r="C56" t="s">
        <v>146</v>
      </c>
      <c r="D56" s="10">
        <v>0</v>
      </c>
      <c r="E56" s="10">
        <v>0</v>
      </c>
      <c r="F56" s="10">
        <v>0</v>
      </c>
      <c r="G56" s="10">
        <v>0</v>
      </c>
      <c r="H56" s="10">
        <v>5.5</v>
      </c>
      <c r="I56" s="10">
        <v>0</v>
      </c>
      <c r="J56" s="10">
        <v>0</v>
      </c>
    </row>
    <row r="57" spans="1:10" x14ac:dyDescent="0.3">
      <c r="A57" t="s">
        <v>124</v>
      </c>
      <c r="B57">
        <f t="shared" si="10"/>
        <v>14</v>
      </c>
      <c r="C57" t="s">
        <v>31</v>
      </c>
      <c r="D57" s="10">
        <v>28</v>
      </c>
      <c r="E57" s="10">
        <v>28</v>
      </c>
      <c r="F57" s="10">
        <v>0</v>
      </c>
      <c r="G57" s="10">
        <v>25</v>
      </c>
      <c r="H57" s="10">
        <v>0</v>
      </c>
      <c r="I57" s="10">
        <v>0</v>
      </c>
      <c r="J57" s="10">
        <v>14</v>
      </c>
    </row>
    <row r="58" spans="1:10" x14ac:dyDescent="0.3">
      <c r="A58" t="s">
        <v>126</v>
      </c>
      <c r="B58">
        <f t="shared" si="10"/>
        <v>15</v>
      </c>
      <c r="C58" t="s">
        <v>29</v>
      </c>
      <c r="D58" s="10">
        <v>104</v>
      </c>
      <c r="E58" s="10">
        <v>104</v>
      </c>
      <c r="F58" s="10">
        <v>0</v>
      </c>
      <c r="G58" s="10">
        <v>388</v>
      </c>
      <c r="H58" s="10">
        <v>0</v>
      </c>
      <c r="I58" s="10">
        <v>0</v>
      </c>
      <c r="J58" s="10">
        <v>114</v>
      </c>
    </row>
    <row r="59" spans="1:10" x14ac:dyDescent="0.3">
      <c r="A59" t="s">
        <v>128</v>
      </c>
      <c r="B59">
        <f t="shared" si="10"/>
        <v>16</v>
      </c>
      <c r="C59" t="s">
        <v>27</v>
      </c>
      <c r="D59" s="10">
        <v>97</v>
      </c>
      <c r="E59" s="10">
        <v>97</v>
      </c>
      <c r="F59" s="10">
        <v>0</v>
      </c>
      <c r="G59" s="10">
        <v>181</v>
      </c>
      <c r="H59" s="10">
        <v>0</v>
      </c>
      <c r="I59" s="10">
        <v>0</v>
      </c>
      <c r="J59" s="10">
        <v>41</v>
      </c>
    </row>
    <row r="60" spans="1:10" x14ac:dyDescent="0.3">
      <c r="A60" t="s">
        <v>129</v>
      </c>
      <c r="B60">
        <f t="shared" si="10"/>
        <v>17</v>
      </c>
      <c r="C60" t="s">
        <v>26</v>
      </c>
      <c r="D60" s="10">
        <v>52</v>
      </c>
      <c r="E60" s="10">
        <v>52</v>
      </c>
      <c r="F60" s="10">
        <v>0</v>
      </c>
      <c r="G60" s="10">
        <v>0</v>
      </c>
      <c r="H60" s="10">
        <v>3</v>
      </c>
      <c r="I60" s="10">
        <v>0</v>
      </c>
      <c r="J60" s="10">
        <v>38</v>
      </c>
    </row>
    <row r="61" spans="1:10" x14ac:dyDescent="0.3">
      <c r="A61" t="s">
        <v>137</v>
      </c>
      <c r="B61">
        <f t="shared" si="10"/>
        <v>18</v>
      </c>
      <c r="C61" t="s">
        <v>18</v>
      </c>
      <c r="D61" s="10">
        <v>0</v>
      </c>
      <c r="E61" s="10">
        <v>0</v>
      </c>
      <c r="F61" s="10">
        <v>0</v>
      </c>
      <c r="G61" s="10">
        <v>1404</v>
      </c>
      <c r="H61" s="10">
        <v>0</v>
      </c>
      <c r="I61" s="10">
        <v>0</v>
      </c>
      <c r="J61" s="10">
        <v>335</v>
      </c>
    </row>
    <row r="62" spans="1:10" x14ac:dyDescent="0.3">
      <c r="A62" t="s">
        <v>109</v>
      </c>
      <c r="B62">
        <f t="shared" si="10"/>
        <v>19</v>
      </c>
      <c r="C62" t="s">
        <v>46</v>
      </c>
      <c r="D62" s="10">
        <v>0</v>
      </c>
      <c r="E62" s="10">
        <v>0</v>
      </c>
      <c r="F62" s="10">
        <v>0</v>
      </c>
      <c r="G62" s="10">
        <v>200</v>
      </c>
      <c r="H62" s="10">
        <v>0</v>
      </c>
      <c r="I62" s="10">
        <v>0</v>
      </c>
      <c r="J62" s="10">
        <v>60</v>
      </c>
    </row>
    <row r="63" spans="1:10" x14ac:dyDescent="0.3">
      <c r="A63" t="s">
        <v>120</v>
      </c>
      <c r="B63">
        <f t="shared" si="10"/>
        <v>20</v>
      </c>
      <c r="C63" t="s">
        <v>34</v>
      </c>
      <c r="D63" s="10">
        <v>760</v>
      </c>
      <c r="E63" s="10">
        <v>760</v>
      </c>
      <c r="F63" s="10">
        <v>0</v>
      </c>
      <c r="G63" s="10">
        <v>81</v>
      </c>
      <c r="H63" s="10">
        <v>0</v>
      </c>
      <c r="I63" s="10">
        <v>0</v>
      </c>
      <c r="J63" s="10">
        <v>383</v>
      </c>
    </row>
    <row r="64" spans="1:10" x14ac:dyDescent="0.3">
      <c r="A64" t="s">
        <v>114</v>
      </c>
      <c r="B64">
        <f t="shared" si="10"/>
        <v>21</v>
      </c>
      <c r="C64" t="s">
        <v>147</v>
      </c>
      <c r="D64" s="10">
        <v>3288</v>
      </c>
      <c r="E64" s="10">
        <v>3085</v>
      </c>
      <c r="F64" s="10">
        <v>203</v>
      </c>
      <c r="G64" s="10">
        <v>5618</v>
      </c>
      <c r="H64" s="10">
        <v>0</v>
      </c>
      <c r="I64" s="10">
        <v>96</v>
      </c>
      <c r="J64" s="10">
        <v>1417</v>
      </c>
    </row>
    <row r="65" spans="1:10" x14ac:dyDescent="0.3">
      <c r="A65" t="s">
        <v>115</v>
      </c>
      <c r="B65">
        <f t="shared" si="10"/>
        <v>22</v>
      </c>
      <c r="C65" t="s">
        <v>39</v>
      </c>
      <c r="D65" s="10">
        <v>0</v>
      </c>
      <c r="E65" s="10">
        <v>0</v>
      </c>
      <c r="F65" s="10">
        <v>0</v>
      </c>
      <c r="G65" s="10">
        <v>0</v>
      </c>
      <c r="H65" s="10">
        <v>4</v>
      </c>
      <c r="I65" s="10">
        <v>0</v>
      </c>
      <c r="J65" s="10">
        <v>0</v>
      </c>
    </row>
    <row r="66" spans="1:10" x14ac:dyDescent="0.3">
      <c r="A66" t="s">
        <v>125</v>
      </c>
      <c r="B66">
        <f t="shared" si="10"/>
        <v>23</v>
      </c>
      <c r="C66" t="s">
        <v>30</v>
      </c>
      <c r="D66" s="10">
        <v>46</v>
      </c>
      <c r="E66" s="10">
        <v>46</v>
      </c>
      <c r="F66" s="10">
        <v>0</v>
      </c>
      <c r="G66" s="10">
        <v>35</v>
      </c>
      <c r="H66" s="10">
        <v>0</v>
      </c>
      <c r="I66" s="10">
        <v>0</v>
      </c>
      <c r="J66" s="10">
        <v>17</v>
      </c>
    </row>
    <row r="67" spans="1:10" x14ac:dyDescent="0.3">
      <c r="A67" t="s">
        <v>127</v>
      </c>
      <c r="B67">
        <f t="shared" si="10"/>
        <v>24</v>
      </c>
      <c r="C67" t="s">
        <v>28</v>
      </c>
      <c r="D67" s="10">
        <v>139</v>
      </c>
      <c r="E67" s="10">
        <v>139</v>
      </c>
      <c r="F67" s="10">
        <v>0</v>
      </c>
      <c r="G67" s="10">
        <v>516</v>
      </c>
      <c r="H67" s="10">
        <v>0</v>
      </c>
      <c r="I67" s="10">
        <v>0</v>
      </c>
      <c r="J67" s="10">
        <v>154</v>
      </c>
    </row>
    <row r="68" spans="1:10" x14ac:dyDescent="0.3">
      <c r="A68" t="s">
        <v>130</v>
      </c>
      <c r="B68">
        <f t="shared" si="10"/>
        <v>25</v>
      </c>
      <c r="C68" t="s">
        <v>25</v>
      </c>
      <c r="D68" s="10">
        <v>129</v>
      </c>
      <c r="E68" s="10">
        <v>129</v>
      </c>
      <c r="F68" s="10">
        <v>0</v>
      </c>
      <c r="G68" s="10">
        <v>241</v>
      </c>
      <c r="H68" s="10">
        <v>0</v>
      </c>
      <c r="I68" s="10">
        <v>0</v>
      </c>
      <c r="J68" s="10">
        <v>49</v>
      </c>
    </row>
    <row r="69" spans="1:10" x14ac:dyDescent="0.3">
      <c r="A69" t="s">
        <v>131</v>
      </c>
      <c r="B69">
        <f t="shared" si="10"/>
        <v>26</v>
      </c>
      <c r="C69" t="s">
        <v>24</v>
      </c>
      <c r="D69" s="10">
        <v>0</v>
      </c>
      <c r="E69" s="10">
        <v>0</v>
      </c>
      <c r="F69" s="10">
        <v>0</v>
      </c>
      <c r="G69" s="10">
        <v>0</v>
      </c>
      <c r="H69" s="10">
        <v>4</v>
      </c>
      <c r="I69" s="10">
        <v>0</v>
      </c>
      <c r="J69" s="10">
        <v>0</v>
      </c>
    </row>
    <row r="70" spans="1:10" x14ac:dyDescent="0.3">
      <c r="A70" t="s">
        <v>138</v>
      </c>
      <c r="B70">
        <f t="shared" si="10"/>
        <v>27</v>
      </c>
      <c r="C70" t="s">
        <v>17</v>
      </c>
      <c r="D70" s="10">
        <v>0</v>
      </c>
      <c r="E70" s="10">
        <v>0</v>
      </c>
      <c r="F70" s="10">
        <v>0</v>
      </c>
      <c r="G70" s="10">
        <v>243</v>
      </c>
      <c r="H70" s="10">
        <v>0</v>
      </c>
      <c r="I70" s="10">
        <v>0</v>
      </c>
      <c r="J70" s="10">
        <v>239</v>
      </c>
    </row>
    <row r="71" spans="1:10" x14ac:dyDescent="0.3">
      <c r="A71" t="s">
        <v>110</v>
      </c>
      <c r="B71">
        <f t="shared" si="10"/>
        <v>28</v>
      </c>
      <c r="C71" t="s">
        <v>45</v>
      </c>
      <c r="D71" s="10">
        <v>12</v>
      </c>
      <c r="E71" s="10">
        <v>12</v>
      </c>
      <c r="F71" s="10">
        <v>0</v>
      </c>
      <c r="G71" s="10">
        <v>0</v>
      </c>
      <c r="H71" s="10">
        <v>0.5</v>
      </c>
      <c r="I71" s="10">
        <v>0</v>
      </c>
      <c r="J71" s="10">
        <v>7</v>
      </c>
    </row>
    <row r="72" spans="1:10" x14ac:dyDescent="0.3">
      <c r="A72" t="s">
        <v>121</v>
      </c>
      <c r="B72">
        <f t="shared" si="10"/>
        <v>29</v>
      </c>
      <c r="C72" t="s">
        <v>148</v>
      </c>
      <c r="D72" s="10">
        <v>15219</v>
      </c>
      <c r="E72" s="10">
        <v>15219</v>
      </c>
      <c r="F72" s="10">
        <v>0</v>
      </c>
      <c r="G72" s="10">
        <v>162</v>
      </c>
      <c r="H72" s="10">
        <v>0</v>
      </c>
      <c r="I72" s="10">
        <v>0</v>
      </c>
      <c r="J72" s="10">
        <v>4137</v>
      </c>
    </row>
    <row r="73" spans="1:10" x14ac:dyDescent="0.3">
      <c r="A73" t="s">
        <v>116</v>
      </c>
      <c r="B73">
        <f t="shared" si="10"/>
        <v>30</v>
      </c>
      <c r="C73" t="s">
        <v>38</v>
      </c>
      <c r="D73" s="10">
        <v>547</v>
      </c>
      <c r="E73" s="10">
        <v>520</v>
      </c>
      <c r="F73" s="10">
        <v>27</v>
      </c>
      <c r="G73" s="10">
        <v>1050</v>
      </c>
      <c r="H73" s="10">
        <v>0</v>
      </c>
      <c r="I73" s="10">
        <v>16</v>
      </c>
      <c r="J73" s="10">
        <v>436</v>
      </c>
    </row>
    <row r="74" spans="1:10" x14ac:dyDescent="0.3">
      <c r="A74" t="s">
        <v>132</v>
      </c>
      <c r="B74">
        <f t="shared" si="10"/>
        <v>31</v>
      </c>
      <c r="C74" t="s">
        <v>23</v>
      </c>
      <c r="D74" s="10">
        <v>1</v>
      </c>
      <c r="E74" s="10">
        <v>1</v>
      </c>
      <c r="F74" s="10">
        <v>0</v>
      </c>
      <c r="G74" s="10">
        <v>16</v>
      </c>
      <c r="H74" s="10">
        <v>0</v>
      </c>
      <c r="I74" s="10">
        <v>0</v>
      </c>
      <c r="J74" s="10">
        <v>4</v>
      </c>
    </row>
    <row r="75" spans="1:10" x14ac:dyDescent="0.3">
      <c r="A75" t="s">
        <v>133</v>
      </c>
      <c r="B75">
        <f t="shared" si="10"/>
        <v>32</v>
      </c>
      <c r="C75" t="s">
        <v>22</v>
      </c>
      <c r="D75" s="10">
        <v>50</v>
      </c>
      <c r="E75" s="10">
        <v>10</v>
      </c>
      <c r="F75" s="10">
        <v>40</v>
      </c>
      <c r="G75" s="10">
        <v>15</v>
      </c>
      <c r="H75" s="10">
        <v>0</v>
      </c>
      <c r="I75" s="10">
        <v>0</v>
      </c>
      <c r="J75" s="10">
        <v>14</v>
      </c>
    </row>
    <row r="76" spans="1:10" x14ac:dyDescent="0.3">
      <c r="A76" t="s">
        <v>139</v>
      </c>
      <c r="B76">
        <f t="shared" si="10"/>
        <v>33</v>
      </c>
      <c r="C76" t="s">
        <v>16</v>
      </c>
      <c r="D76" s="10">
        <v>8</v>
      </c>
      <c r="E76" s="10">
        <v>8</v>
      </c>
      <c r="F76" s="10">
        <v>0</v>
      </c>
      <c r="G76" s="10">
        <v>0</v>
      </c>
      <c r="H76" s="10">
        <v>8</v>
      </c>
      <c r="I76" s="10">
        <v>0</v>
      </c>
      <c r="J76" s="10">
        <v>4</v>
      </c>
    </row>
    <row r="77" spans="1:10" x14ac:dyDescent="0.3">
      <c r="A77" t="s">
        <v>111</v>
      </c>
      <c r="B77">
        <f t="shared" si="10"/>
        <v>34</v>
      </c>
      <c r="C77" t="s">
        <v>44</v>
      </c>
      <c r="D77" s="10">
        <v>12</v>
      </c>
      <c r="E77" s="10">
        <v>12</v>
      </c>
      <c r="F77" s="10">
        <v>0</v>
      </c>
      <c r="G77" s="10">
        <v>0</v>
      </c>
      <c r="H77" s="10">
        <v>0.5</v>
      </c>
      <c r="I77" s="10">
        <v>0</v>
      </c>
      <c r="J77" s="10">
        <v>8</v>
      </c>
    </row>
    <row r="78" spans="1:10" x14ac:dyDescent="0.3">
      <c r="A78" t="s">
        <v>122</v>
      </c>
      <c r="B78">
        <f t="shared" si="10"/>
        <v>35</v>
      </c>
      <c r="C78" t="s">
        <v>33</v>
      </c>
      <c r="D78" s="10">
        <v>79</v>
      </c>
      <c r="E78" s="10">
        <v>79</v>
      </c>
      <c r="F78" s="10">
        <v>0</v>
      </c>
      <c r="G78" s="10">
        <v>58</v>
      </c>
      <c r="H78" s="10">
        <v>0</v>
      </c>
      <c r="I78" s="10">
        <v>0</v>
      </c>
      <c r="J78" s="10">
        <v>31</v>
      </c>
    </row>
    <row r="79" spans="1:10" x14ac:dyDescent="0.3">
      <c r="A79" t="s">
        <v>117</v>
      </c>
      <c r="B79">
        <f t="shared" si="10"/>
        <v>36</v>
      </c>
      <c r="C79" t="s">
        <v>37</v>
      </c>
      <c r="D79" s="10">
        <v>41</v>
      </c>
      <c r="E79" s="10">
        <v>41</v>
      </c>
      <c r="F79" s="10">
        <v>0</v>
      </c>
      <c r="G79" s="10">
        <v>117</v>
      </c>
      <c r="H79" s="10">
        <v>0</v>
      </c>
      <c r="I79" s="10">
        <v>1</v>
      </c>
      <c r="J79" s="10">
        <v>36</v>
      </c>
    </row>
    <row r="80" spans="1:10" x14ac:dyDescent="0.3">
      <c r="A80" t="s">
        <v>134</v>
      </c>
      <c r="B80">
        <f t="shared" si="10"/>
        <v>37</v>
      </c>
      <c r="C80" t="s">
        <v>21</v>
      </c>
      <c r="D80" s="10">
        <v>1</v>
      </c>
      <c r="E80" s="10">
        <v>1</v>
      </c>
      <c r="F80" s="10">
        <v>0</v>
      </c>
      <c r="G80" s="10">
        <v>16</v>
      </c>
      <c r="H80" s="10">
        <v>0</v>
      </c>
      <c r="I80" s="10">
        <v>0</v>
      </c>
      <c r="J80" s="10">
        <v>6</v>
      </c>
    </row>
    <row r="81" spans="1:10" x14ac:dyDescent="0.3">
      <c r="A81" t="s">
        <v>135</v>
      </c>
      <c r="B81">
        <f t="shared" si="10"/>
        <v>38</v>
      </c>
      <c r="C81" t="s">
        <v>20</v>
      </c>
      <c r="D81" s="10">
        <v>50</v>
      </c>
      <c r="E81" s="10">
        <v>10</v>
      </c>
      <c r="F81" s="10">
        <v>40</v>
      </c>
      <c r="G81" s="10">
        <v>15</v>
      </c>
      <c r="H81" s="10">
        <v>0</v>
      </c>
      <c r="I81" s="10">
        <v>0</v>
      </c>
      <c r="J81" s="10">
        <v>16</v>
      </c>
    </row>
    <row r="82" spans="1:10" x14ac:dyDescent="0.3">
      <c r="A82" t="s">
        <v>140</v>
      </c>
      <c r="B82">
        <f t="shared" si="10"/>
        <v>39</v>
      </c>
      <c r="C82" t="s">
        <v>15</v>
      </c>
      <c r="D82" s="10">
        <v>8</v>
      </c>
      <c r="E82" s="10">
        <v>8</v>
      </c>
      <c r="F82" s="10">
        <v>0</v>
      </c>
      <c r="G82" s="10">
        <v>0</v>
      </c>
      <c r="H82" s="10">
        <v>0.5</v>
      </c>
      <c r="I82" s="10">
        <v>0</v>
      </c>
      <c r="J82" s="10">
        <v>4</v>
      </c>
    </row>
    <row r="83" spans="1:10" x14ac:dyDescent="0.3">
      <c r="A83" t="s">
        <v>112</v>
      </c>
      <c r="B83">
        <f t="shared" si="10"/>
        <v>40</v>
      </c>
      <c r="C83" t="s">
        <v>43</v>
      </c>
      <c r="D83" s="10">
        <v>7</v>
      </c>
      <c r="E83" s="10">
        <v>7</v>
      </c>
      <c r="F83" s="10">
        <v>0</v>
      </c>
      <c r="G83" s="10">
        <v>20</v>
      </c>
      <c r="H83" s="10">
        <v>0</v>
      </c>
      <c r="I83" s="10">
        <v>0</v>
      </c>
      <c r="J83" s="10">
        <v>4</v>
      </c>
    </row>
    <row r="84" spans="1:10" x14ac:dyDescent="0.3">
      <c r="A84" s="1" t="s">
        <v>123</v>
      </c>
      <c r="B84">
        <f t="shared" si="10"/>
        <v>41</v>
      </c>
      <c r="C84" t="s">
        <v>32</v>
      </c>
      <c r="D84" s="2">
        <v>78</v>
      </c>
      <c r="E84" s="2">
        <v>78</v>
      </c>
      <c r="F84" s="2">
        <v>0</v>
      </c>
      <c r="G84" s="2">
        <v>51</v>
      </c>
      <c r="H84" s="2">
        <v>0</v>
      </c>
      <c r="I84" s="2">
        <v>0</v>
      </c>
      <c r="J84" s="2">
        <v>31</v>
      </c>
    </row>
    <row r="85" spans="1:10" x14ac:dyDescent="0.3">
      <c r="A85" t="s">
        <v>118</v>
      </c>
      <c r="B85">
        <f t="shared" si="10"/>
        <v>42</v>
      </c>
      <c r="C85" t="s">
        <v>36</v>
      </c>
      <c r="D85" s="10">
        <v>50</v>
      </c>
      <c r="E85" s="10">
        <v>50</v>
      </c>
      <c r="F85" s="10">
        <v>0</v>
      </c>
      <c r="G85" s="10">
        <v>109</v>
      </c>
      <c r="H85" s="10">
        <v>0</v>
      </c>
      <c r="I85" s="10">
        <v>1</v>
      </c>
      <c r="J85" s="10">
        <v>36</v>
      </c>
    </row>
  </sheetData>
  <sortState ref="A52:J85">
    <sortCondition ref="B52:B8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A6B2-6570-45F7-9E77-5CBAC324F271}">
  <dimension ref="A1:G14"/>
  <sheetViews>
    <sheetView workbookViewId="0">
      <selection activeCell="A2" sqref="A2"/>
    </sheetView>
  </sheetViews>
  <sheetFormatPr defaultRowHeight="14" x14ac:dyDescent="0.3"/>
  <cols>
    <col min="1" max="1" width="12.58203125" bestFit="1" customWidth="1"/>
    <col min="2" max="2" width="12.58203125" customWidth="1"/>
    <col min="3" max="3" width="8.9140625" bestFit="1" customWidth="1"/>
    <col min="4" max="4" width="11.1640625" bestFit="1" customWidth="1"/>
    <col min="5" max="5" width="13.6640625" bestFit="1" customWidth="1"/>
    <col min="6" max="6" width="12.4140625" bestFit="1" customWidth="1"/>
    <col min="7" max="7" width="13.08203125" bestFit="1" customWidth="1"/>
    <col min="8" max="8" width="5.08203125" bestFit="1" customWidth="1"/>
    <col min="9" max="9" width="4.6640625" bestFit="1" customWidth="1"/>
  </cols>
  <sheetData>
    <row r="1" spans="1:7" x14ac:dyDescent="0.3">
      <c r="A1" s="8" t="s">
        <v>9</v>
      </c>
      <c r="B1" s="8" t="s">
        <v>103</v>
      </c>
      <c r="C1" s="8" t="s">
        <v>10</v>
      </c>
      <c r="D1" s="8" t="s">
        <v>7</v>
      </c>
      <c r="E1" s="8" t="s">
        <v>11</v>
      </c>
      <c r="F1" s="8" t="s">
        <v>106</v>
      </c>
      <c r="G1" s="8" t="s">
        <v>14</v>
      </c>
    </row>
    <row r="2" spans="1:7" x14ac:dyDescent="0.3">
      <c r="A2" s="8" t="s">
        <v>80</v>
      </c>
      <c r="B2" s="8" t="s">
        <v>104</v>
      </c>
      <c r="C2" s="8">
        <v>735</v>
      </c>
      <c r="D2" s="8">
        <v>735</v>
      </c>
      <c r="E2" s="8">
        <v>1252</v>
      </c>
      <c r="F2" s="8">
        <v>8.5</v>
      </c>
      <c r="G2" s="8">
        <v>12</v>
      </c>
    </row>
    <row r="3" spans="1:7" x14ac:dyDescent="0.3">
      <c r="A3" s="8" t="s">
        <v>79</v>
      </c>
      <c r="B3" s="8" t="s">
        <v>105</v>
      </c>
      <c r="C3" s="8">
        <v>450</v>
      </c>
      <c r="D3" s="8">
        <v>450</v>
      </c>
      <c r="E3" s="8">
        <v>762</v>
      </c>
      <c r="F3" s="8">
        <v>4.5</v>
      </c>
      <c r="G3" s="8">
        <v>6</v>
      </c>
    </row>
    <row r="4" spans="1:7" x14ac:dyDescent="0.3">
      <c r="A4" s="8" t="s">
        <v>42</v>
      </c>
      <c r="B4" s="8" t="s">
        <v>104</v>
      </c>
      <c r="C4" s="8">
        <v>374</v>
      </c>
      <c r="D4" s="8">
        <v>374</v>
      </c>
      <c r="E4" s="8">
        <v>509</v>
      </c>
      <c r="F4" s="8">
        <v>0</v>
      </c>
      <c r="G4" s="8">
        <v>12</v>
      </c>
    </row>
    <row r="5" spans="1:7" x14ac:dyDescent="0.3">
      <c r="A5" s="8" t="s">
        <v>42</v>
      </c>
      <c r="B5" s="8" t="s">
        <v>105</v>
      </c>
      <c r="C5" s="8">
        <v>188</v>
      </c>
      <c r="D5" s="8">
        <v>188</v>
      </c>
      <c r="E5" s="8">
        <v>301</v>
      </c>
      <c r="F5" s="8">
        <v>0</v>
      </c>
      <c r="G5" s="8">
        <v>6</v>
      </c>
    </row>
    <row r="6" spans="1:7" x14ac:dyDescent="0.3">
      <c r="A6" s="8" t="s">
        <v>41</v>
      </c>
      <c r="B6" s="8" t="s">
        <v>104</v>
      </c>
      <c r="C6" s="8">
        <v>0</v>
      </c>
      <c r="D6" s="8">
        <v>0</v>
      </c>
      <c r="E6" s="8">
        <v>0</v>
      </c>
      <c r="F6" s="8">
        <v>5.5</v>
      </c>
      <c r="G6" s="8">
        <v>0</v>
      </c>
    </row>
    <row r="7" spans="1:7" x14ac:dyDescent="0.3">
      <c r="A7" s="8" t="s">
        <v>41</v>
      </c>
      <c r="B7" s="8" t="s">
        <v>105</v>
      </c>
      <c r="C7" s="8">
        <v>0</v>
      </c>
      <c r="D7" s="8">
        <v>0</v>
      </c>
      <c r="E7" s="8">
        <v>0</v>
      </c>
      <c r="F7" s="8">
        <v>3</v>
      </c>
      <c r="G7" s="8">
        <v>0</v>
      </c>
    </row>
    <row r="8" spans="1:7" x14ac:dyDescent="0.3">
      <c r="A8" s="8" t="s">
        <v>72</v>
      </c>
      <c r="B8" s="8" t="s">
        <v>104</v>
      </c>
      <c r="C8" s="8">
        <v>104</v>
      </c>
      <c r="D8" s="8">
        <v>104</v>
      </c>
      <c r="E8" s="8">
        <v>388</v>
      </c>
      <c r="F8" s="8">
        <v>0</v>
      </c>
      <c r="G8" s="8">
        <v>0</v>
      </c>
    </row>
    <row r="9" spans="1:7" x14ac:dyDescent="0.3">
      <c r="A9" s="8" t="s">
        <v>72</v>
      </c>
      <c r="B9" s="8" t="s">
        <v>105</v>
      </c>
      <c r="C9" s="8">
        <v>53</v>
      </c>
      <c r="D9" s="8">
        <v>53</v>
      </c>
      <c r="E9" s="8">
        <v>196</v>
      </c>
      <c r="F9" s="8">
        <v>0</v>
      </c>
      <c r="G9" s="8">
        <v>0</v>
      </c>
    </row>
    <row r="10" spans="1:7" x14ac:dyDescent="0.3">
      <c r="A10" s="8" t="s">
        <v>27</v>
      </c>
      <c r="B10" s="8" t="s">
        <v>104</v>
      </c>
      <c r="C10" s="8">
        <v>97</v>
      </c>
      <c r="D10" s="8">
        <v>97</v>
      </c>
      <c r="E10" s="8">
        <v>181</v>
      </c>
      <c r="F10" s="8">
        <v>0</v>
      </c>
      <c r="G10" s="8">
        <v>0</v>
      </c>
    </row>
    <row r="11" spans="1:7" x14ac:dyDescent="0.3">
      <c r="A11" s="8" t="s">
        <v>27</v>
      </c>
      <c r="B11" s="8" t="s">
        <v>105</v>
      </c>
      <c r="C11" s="8">
        <v>49</v>
      </c>
      <c r="D11" s="8">
        <v>49</v>
      </c>
      <c r="E11" s="8">
        <v>91</v>
      </c>
      <c r="F11" s="8">
        <v>0</v>
      </c>
      <c r="G11" s="8">
        <v>0</v>
      </c>
    </row>
    <row r="12" spans="1:7" x14ac:dyDescent="0.3">
      <c r="A12" s="8" t="s">
        <v>26</v>
      </c>
      <c r="B12" s="8" t="s">
        <v>104</v>
      </c>
      <c r="C12" s="8">
        <v>0</v>
      </c>
      <c r="D12" s="8">
        <v>0</v>
      </c>
      <c r="E12" s="8">
        <v>0</v>
      </c>
      <c r="F12" s="8">
        <v>3</v>
      </c>
      <c r="G12" s="8">
        <v>0</v>
      </c>
    </row>
    <row r="13" spans="1:7" x14ac:dyDescent="0.3">
      <c r="A13" s="8" t="s">
        <v>26</v>
      </c>
      <c r="B13" s="8" t="s">
        <v>105</v>
      </c>
      <c r="C13" s="8">
        <v>0</v>
      </c>
      <c r="D13" s="8">
        <v>0</v>
      </c>
      <c r="E13" s="8">
        <v>0</v>
      </c>
      <c r="F13" s="8">
        <v>1.5</v>
      </c>
      <c r="G13" s="8">
        <v>0</v>
      </c>
    </row>
    <row r="14" spans="1:7" x14ac:dyDescent="0.3">
      <c r="A14" s="8"/>
      <c r="B14" s="8"/>
      <c r="C14" s="8"/>
      <c r="D14" s="8"/>
      <c r="E14" s="8"/>
      <c r="F14" s="8"/>
      <c r="G14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CNN detail</vt:lpstr>
      <vt:lpstr>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2022-11-02T08:59:56Z</dcterms:modified>
</cp:coreProperties>
</file>