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" sheetId="1" r:id="rId4"/>
    <sheet state="visible" name="100" sheetId="2" r:id="rId5"/>
    <sheet state="visible" name="150" sheetId="3" r:id="rId6"/>
    <sheet state="visible" name="200" sheetId="4" r:id="rId7"/>
    <sheet state="visible" name="250" sheetId="5" r:id="rId8"/>
    <sheet state="visible" name="300" sheetId="6" r:id="rId9"/>
  </sheets>
  <definedNames/>
  <calcPr/>
</workbook>
</file>

<file path=xl/sharedStrings.xml><?xml version="1.0" encoding="utf-8"?>
<sst xmlns="http://schemas.openxmlformats.org/spreadsheetml/2006/main" count="372" uniqueCount="22">
  <si>
    <t>Nama</t>
  </si>
  <si>
    <t>Harga</t>
  </si>
  <si>
    <t>Volume</t>
  </si>
  <si>
    <t>Satuan</t>
  </si>
  <si>
    <t>Jumlah</t>
  </si>
  <si>
    <t>Iuran Pendaftaran</t>
  </si>
  <si>
    <t>Orang</t>
  </si>
  <si>
    <t>Konsumsi</t>
  </si>
  <si>
    <t>Sewa Lokasi</t>
  </si>
  <si>
    <t>Perlengkapan</t>
  </si>
  <si>
    <t>Keperluan tidak terduga</t>
  </si>
  <si>
    <t>Amal</t>
  </si>
  <si>
    <t>Total</t>
  </si>
  <si>
    <t>Set</t>
  </si>
  <si>
    <t>source</t>
  </si>
  <si>
    <t>target</t>
  </si>
  <si>
    <t>value</t>
  </si>
  <si>
    <t>Iuran</t>
  </si>
  <si>
    <t>Pendapatan</t>
  </si>
  <si>
    <t>Donasi</t>
  </si>
  <si>
    <t>Dekorasi</t>
  </si>
  <si>
    <t>Dekor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</si>
</sst>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164" xfId="0" applyAlignment="1" applyBorder="1" applyFont="1" applyNumberFormat="1">
      <alignment horizontal="left" shrinkToFit="0" vertical="center" wrapText="0"/>
    </xf>
    <xf borderId="8" fillId="0" fontId="1" numFmtId="164" xfId="0" applyAlignment="1" applyBorder="1" applyFont="1" applyNumberFormat="1">
      <alignment horizontal="left" shrinkToFit="0" vertical="center" wrapText="0"/>
    </xf>
    <xf borderId="9" fillId="0" fontId="1" numFmtId="164" xfId="0" applyAlignment="1" applyBorder="1" applyFont="1" applyNumberFormat="1">
      <alignment horizontal="left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3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14" fillId="0" fontId="1" numFmtId="3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164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5" fillId="0" fontId="1" numFmtId="164" xfId="0" applyAlignment="1" applyBorder="1" applyFont="1" applyNumberForma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164" xfId="0" applyAlignment="1" applyBorder="1" applyFont="1" applyNumberFormat="1">
      <alignment shrinkToFit="0" vertical="center" wrapText="0"/>
    </xf>
    <xf borderId="17" fillId="0" fontId="1" numFmtId="3" xfId="0" applyAlignment="1" applyBorder="1" applyFont="1" applyNumberForma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164" xfId="0" applyAlignment="1" applyBorder="1" applyFont="1" applyNumberFormat="1">
      <alignment shrinkToFit="0" vertical="center" wrapText="0"/>
    </xf>
    <xf borderId="0" fillId="0" fontId="1" numFmtId="165" xfId="0" applyFont="1" applyNumberFormat="1"/>
    <xf borderId="7" fillId="0" fontId="1" numFmtId="164" xfId="0" applyAlignment="1" applyBorder="1" applyFont="1" applyNumberFormat="1">
      <alignment horizontal="left" readingOrder="0" shrinkToFit="0" vertical="center" wrapText="0"/>
    </xf>
    <xf borderId="8" fillId="0" fontId="1" numFmtId="164" xfId="0" applyAlignment="1" applyBorder="1" applyFont="1" applyNumberFormat="1">
      <alignment horizontal="left" readingOrder="0" shrinkToFit="0" vertical="center" wrapText="0"/>
    </xf>
    <xf borderId="9" fillId="0" fontId="1" numFmtId="164" xfId="0" applyAlignment="1" applyBorder="1" applyFont="1" applyNumberFormat="1">
      <alignment horizontal="left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4" fillId="0" fontId="1" numFmtId="3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5" fillId="0" fontId="1" numFmtId="3" xfId="0" applyAlignment="1" applyBorder="1" applyFont="1" applyNumberForma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164" xfId="0" applyAlignment="1" applyBorder="1" applyFont="1" applyNumberFormat="1">
      <alignment shrinkToFit="0" vertical="center" wrapText="0"/>
    </xf>
    <xf borderId="20" fillId="0" fontId="1" numFmtId="3" xfId="0" applyAlignment="1" applyBorder="1" applyFont="1" applyNumberFormat="1">
      <alignment shrinkToFit="0" vertical="center" wrapText="0"/>
    </xf>
    <xf borderId="20" fillId="0" fontId="1" numFmtId="0" xfId="0" applyAlignment="1" applyBorder="1" applyFont="1">
      <alignment shrinkToFit="0" vertical="center" wrapText="0"/>
    </xf>
    <xf borderId="21" fillId="0" fontId="1" numFmtId="164" xfId="0" applyAlignment="1" applyBorder="1" applyFont="1" applyNumberFormat="1">
      <alignment shrinkToFit="0" vertical="center" wrapText="0"/>
    </xf>
    <xf borderId="19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8">
    <tableStyle count="3" pivot="0" name="50-style">
      <tableStyleElement dxfId="1" type="headerRow"/>
      <tableStyleElement dxfId="2" type="firstRowStripe"/>
      <tableStyleElement dxfId="2" type="secondRowStripe"/>
    </tableStyle>
    <tableStyle count="3" pivot="0" name="50-style 2">
      <tableStyleElement dxfId="3" type="headerRow"/>
      <tableStyleElement dxfId="2" type="firstRowStripe"/>
      <tableStyleElement dxfId="4" type="secondRowStripe"/>
    </tableStyle>
    <tableStyle count="3" pivot="0" name="50-style 3">
      <tableStyleElement dxfId="3" type="headerRow"/>
      <tableStyleElement dxfId="2" type="firstRowStripe"/>
      <tableStyleElement dxfId="4" type="secondRowStripe"/>
    </tableStyle>
    <tableStyle count="3" pivot="0" name="100-style">
      <tableStyleElement dxfId="1" type="headerRow"/>
      <tableStyleElement dxfId="2" type="firstRowStripe"/>
      <tableStyleElement dxfId="2" type="secondRowStripe"/>
    </tableStyle>
    <tableStyle count="3" pivot="0" name="100-style 2">
      <tableStyleElement dxfId="3" type="headerRow"/>
      <tableStyleElement dxfId="2" type="firstRowStripe"/>
      <tableStyleElement dxfId="4" type="secondRowStripe"/>
    </tableStyle>
    <tableStyle count="3" pivot="0" name="100-style 3">
      <tableStyleElement dxfId="3" type="headerRow"/>
      <tableStyleElement dxfId="2" type="firstRowStripe"/>
      <tableStyleElement dxfId="4" type="secondRowStripe"/>
    </tableStyle>
    <tableStyle count="3" pivot="0" name="150-style">
      <tableStyleElement dxfId="1" type="headerRow"/>
      <tableStyleElement dxfId="2" type="firstRowStripe"/>
      <tableStyleElement dxfId="2" type="secondRowStripe"/>
    </tableStyle>
    <tableStyle count="3" pivot="0" name="150-style 2">
      <tableStyleElement dxfId="3" type="headerRow"/>
      <tableStyleElement dxfId="2" type="firstRowStripe"/>
      <tableStyleElement dxfId="4" type="secondRowStripe"/>
    </tableStyle>
    <tableStyle count="3" pivot="0" name="150-style 3">
      <tableStyleElement dxfId="3" type="headerRow"/>
      <tableStyleElement dxfId="2" type="firstRowStripe"/>
      <tableStyleElement dxfId="4" type="secondRowStripe"/>
    </tableStyle>
    <tableStyle count="3" pivot="0" name="200-style">
      <tableStyleElement dxfId="1" type="headerRow"/>
      <tableStyleElement dxfId="2" type="firstRowStripe"/>
      <tableStyleElement dxfId="2" type="secondRowStripe"/>
    </tableStyle>
    <tableStyle count="3" pivot="0" name="200-style 2">
      <tableStyleElement dxfId="3" type="headerRow"/>
      <tableStyleElement dxfId="2" type="firstRowStripe"/>
      <tableStyleElement dxfId="4" type="secondRowStripe"/>
    </tableStyle>
    <tableStyle count="3" pivot="0" name="200-style 3">
      <tableStyleElement dxfId="3" type="headerRow"/>
      <tableStyleElement dxfId="2" type="firstRowStripe"/>
      <tableStyleElement dxfId="4" type="secondRowStripe"/>
    </tableStyle>
    <tableStyle count="3" pivot="0" name="250-style">
      <tableStyleElement dxfId="1" type="headerRow"/>
      <tableStyleElement dxfId="2" type="firstRowStripe"/>
      <tableStyleElement dxfId="2" type="secondRowStripe"/>
    </tableStyle>
    <tableStyle count="3" pivot="0" name="250-style 2">
      <tableStyleElement dxfId="3" type="headerRow"/>
      <tableStyleElement dxfId="2" type="firstRowStripe"/>
      <tableStyleElement dxfId="4" type="secondRowStripe"/>
    </tableStyle>
    <tableStyle count="3" pivot="0" name="250-style 3">
      <tableStyleElement dxfId="3" type="headerRow"/>
      <tableStyleElement dxfId="2" type="firstRowStripe"/>
      <tableStyleElement dxfId="4" type="secondRowStripe"/>
    </tableStyle>
    <tableStyle count="3" pivot="0" name="300-style">
      <tableStyleElement dxfId="1" type="headerRow"/>
      <tableStyleElement dxfId="2" type="firstRowStripe"/>
      <tableStyleElement dxfId="2" type="secondRowStripe"/>
    </tableStyle>
    <tableStyle count="3" pivot="0" name="300-style 2">
      <tableStyleElement dxfId="3" type="headerRow"/>
      <tableStyleElement dxfId="2" type="firstRowStripe"/>
      <tableStyleElement dxfId="4" type="secondRowStripe"/>
    </tableStyle>
    <tableStyle count="3" pivot="0" name="300-style 3">
      <tableStyleElement dxfId="3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'50'!$E$12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'50'!$A$13:$A$17</c:f>
            </c:strRef>
          </c:cat>
          <c:val>
            <c:numRef>
              <c:f>'50'!$E$13:$E$17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'100'!$A$14:$A$19</c:f>
            </c:strRef>
          </c:cat>
          <c:val>
            <c:numRef>
              <c:f>'100'!$E$14:$E$19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'150'!$A$14:$A$19</c:f>
            </c:strRef>
          </c:cat>
          <c:val>
            <c:numRef>
              <c:f>'150'!$E$14:$E$19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'200'!$A$14:$A$19</c:f>
            </c:strRef>
          </c:cat>
          <c:val>
            <c:numRef>
              <c:f>'200'!$E$14:$E$19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'250'!$A$14:$A$19</c:f>
            </c:strRef>
          </c:cat>
          <c:val>
            <c:numRef>
              <c:f>'250'!$E$14:$E$19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Jumlah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'300'!$A$14:$A$19</c:f>
            </c:strRef>
          </c:cat>
          <c:val>
            <c:numRef>
              <c:f>'300'!$E$14:$E$19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190500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E2" displayName="Pendapatan_50" name="Pendapatan_50" id="1">
  <tableColumns count="5">
    <tableColumn name="Nama" id="1"/>
    <tableColumn name="Harga" id="2"/>
    <tableColumn name="Volume" id="3"/>
    <tableColumn name="Satuan" id="4"/>
    <tableColumn name="Jumlah" id="5"/>
  </tableColumns>
  <tableStyleInfo name="50-style" showColumnStripes="0" showFirstColumn="1" showLastColumn="1" showRowStripes="1"/>
</table>
</file>

<file path=xl/tables/table2.xml><?xml version="1.0" encoding="utf-8"?>
<table xmlns="http://schemas.openxmlformats.org/spreadsheetml/2006/main" ref="A4:E10" displayName="Kalkulasi_50" name="Kalkulasi_50" id="2">
  <tableColumns count="5">
    <tableColumn name="Nama" id="1"/>
    <tableColumn name="Harga" id="2"/>
    <tableColumn name="Volume" id="3"/>
    <tableColumn name="Satuan" id="4"/>
    <tableColumn name="Jumlah" id="5"/>
  </tableColumns>
  <tableStyleInfo name="50-style 2" showColumnStripes="0" showFirstColumn="1" showLastColumn="1" showRowStripes="1"/>
</table>
</file>

<file path=xl/tables/table3.xml><?xml version="1.0" encoding="utf-8"?>
<table xmlns="http://schemas.openxmlformats.org/spreadsheetml/2006/main" ref="A12:E18" displayName="Pengeluaran_50" name="Pengeluaran_50" id="3">
  <tableColumns count="5">
    <tableColumn name="Nama" id="1"/>
    <tableColumn name="Harga" id="2"/>
    <tableColumn name="Volume" id="3"/>
    <tableColumn name="Satuan" id="4"/>
    <tableColumn name="Jumlah" id="5"/>
  </tableColumns>
  <tableStyleInfo name="50-style 3" showColumnStripes="0" showFirstColumn="1" showLastColumn="1" showRowStripes="1"/>
</table>
</file>

<file path=xl/tables/table4.xml><?xml version="1.0" encoding="utf-8"?>
<table xmlns="http://schemas.openxmlformats.org/spreadsheetml/2006/main" ref="A1:E2" displayName="Pendapatan_100" name="Pendapatan_100" id="4">
  <tableColumns count="5">
    <tableColumn name="Nama" id="1"/>
    <tableColumn name="Harga" id="2"/>
    <tableColumn name="Volume" id="3"/>
    <tableColumn name="Satuan" id="4"/>
    <tableColumn name="Jumlah" id="5"/>
  </tableColumns>
  <tableStyleInfo name="100-style" showColumnStripes="0" showFirstColumn="1" showLastColumn="1" showRowStripes="1"/>
</table>
</file>

<file path=xl/tables/table5.xml><?xml version="1.0" encoding="utf-8"?>
<table xmlns="http://schemas.openxmlformats.org/spreadsheetml/2006/main" ref="A4:E11" displayName="Kalkulasi_100" name="Kalkulasi_100" id="5">
  <tableColumns count="5">
    <tableColumn name="Nama" id="1"/>
    <tableColumn name="Harga" id="2"/>
    <tableColumn name="Volume" id="3"/>
    <tableColumn name="Satuan" id="4"/>
    <tableColumn name="Jumlah" id="5"/>
  </tableColumns>
  <tableStyleInfo name="100-style 2" showColumnStripes="0" showFirstColumn="1" showLastColumn="1" showRowStripes="1"/>
</table>
</file>

<file path=xl/tables/table6.xml><?xml version="1.0" encoding="utf-8"?>
<table xmlns="http://schemas.openxmlformats.org/spreadsheetml/2006/main" ref="A13:E20" displayName="Pengeluaran_100" name="Pengeluaran_100" id="6">
  <tableColumns count="5">
    <tableColumn name="Nama" id="1"/>
    <tableColumn name="Harga" id="2"/>
    <tableColumn name="Volume" id="3"/>
    <tableColumn name="Satuan" id="4"/>
    <tableColumn name="Jumlah" id="5"/>
  </tableColumns>
  <tableStyleInfo name="100-style 3" showColumnStripes="0" showFirstColumn="1" showLastColumn="1" showRowStripes="1"/>
</table>
</file>

<file path=xl/tables/table7.xml><?xml version="1.0" encoding="utf-8"?>
<table xmlns="http://schemas.openxmlformats.org/spreadsheetml/2006/main" ref="A1:E2" displayName="Pendapatan_150" name="Pendapatan_150" id="7">
  <tableColumns count="5">
    <tableColumn name="Nama" id="1"/>
    <tableColumn name="Harga" id="2"/>
    <tableColumn name="Volume" id="3"/>
    <tableColumn name="Satuan" id="4"/>
    <tableColumn name="Jumlah" id="5"/>
  </tableColumns>
  <tableStyleInfo name="150-style" showColumnStripes="0" showFirstColumn="1" showLastColumn="1" showRowStripes="1"/>
</table>
</file>

<file path=xl/tables/table8.xml><?xml version="1.0" encoding="utf-8"?>
<table xmlns="http://schemas.openxmlformats.org/spreadsheetml/2006/main" ref="A4:E11" displayName="Kalkulasi_150" name="Kalkulasi_150" id="8">
  <tableColumns count="5">
    <tableColumn name="Nama" id="1"/>
    <tableColumn name="Harga" id="2"/>
    <tableColumn name="Volume" id="3"/>
    <tableColumn name="Satuan" id="4"/>
    <tableColumn name="Jumlah" id="5"/>
  </tableColumns>
  <tableStyleInfo name="150-style 2" showColumnStripes="0" showFirstColumn="1" showLastColumn="1" showRowStripes="1"/>
</table>
</file>

<file path=xl/tables/table9.xml><?xml version="1.0" encoding="utf-8"?>
<table xmlns="http://schemas.openxmlformats.org/spreadsheetml/2006/main" ref="A13:E20" displayName="Pengeluaran_150" name="Pengeluaran_150" id="9">
  <tableColumns count="5">
    <tableColumn name="Nama" id="1"/>
    <tableColumn name="Harga" id="2"/>
    <tableColumn name="Volume" id="3"/>
    <tableColumn name="Satuan" id="4"/>
    <tableColumn name="Jumlah" id="5"/>
  </tableColumns>
  <tableStyleInfo name="150-style 3" showColumnStripes="0" showFirstColumn="1" showLastColumn="1" showRowStripes="1"/>
</table>
</file>

<file path=xl/tables/table10.xml><?xml version="1.0" encoding="utf-8"?>
<table xmlns="http://schemas.openxmlformats.org/spreadsheetml/2006/main" ref="A1:E2" displayName="Pendapatan_200_Orang" name="Pendapatan_200_Orang" id="10">
  <tableColumns count="5">
    <tableColumn name="Nama" id="1"/>
    <tableColumn name="Harga" id="2"/>
    <tableColumn name="Volume" id="3"/>
    <tableColumn name="Satuan" id="4"/>
    <tableColumn name="Jumlah" id="5"/>
  </tableColumns>
  <tableStyleInfo name="200-style" showColumnStripes="0" showFirstColumn="1" showLastColumn="1" showRowStripes="1"/>
</table>
</file>

<file path=xl/tables/table11.xml><?xml version="1.0" encoding="utf-8"?>
<table xmlns="http://schemas.openxmlformats.org/spreadsheetml/2006/main" ref="A4:E11" displayName="Kalkulasi_200" name="Kalkulasi_200" id="11">
  <tableColumns count="5">
    <tableColumn name="Nama" id="1"/>
    <tableColumn name="Harga" id="2"/>
    <tableColumn name="Volume" id="3"/>
    <tableColumn name="Satuan" id="4"/>
    <tableColumn name="Jumlah" id="5"/>
  </tableColumns>
  <tableStyleInfo name="200-style 2" showColumnStripes="0" showFirstColumn="1" showLastColumn="1" showRowStripes="1"/>
</table>
</file>

<file path=xl/tables/table12.xml><?xml version="1.0" encoding="utf-8"?>
<table xmlns="http://schemas.openxmlformats.org/spreadsheetml/2006/main" ref="A13:E20" displayName="Pengeluaran_200" name="Pengeluaran_200" id="12">
  <tableColumns count="5">
    <tableColumn name="Nama" id="1"/>
    <tableColumn name="Harga" id="2"/>
    <tableColumn name="Volume" id="3"/>
    <tableColumn name="Satuan" id="4"/>
    <tableColumn name="Jumlah" id="5"/>
  </tableColumns>
  <tableStyleInfo name="200-style 3" showColumnStripes="0" showFirstColumn="1" showLastColumn="1" showRowStripes="1"/>
</table>
</file>

<file path=xl/tables/table13.xml><?xml version="1.0" encoding="utf-8"?>
<table xmlns="http://schemas.openxmlformats.org/spreadsheetml/2006/main" ref="A1:E2" displayName="Pendapatan_250" name="Pendapatan_250" id="13">
  <tableColumns count="5">
    <tableColumn name="Nama" id="1"/>
    <tableColumn name="Harga" id="2"/>
    <tableColumn name="Volume" id="3"/>
    <tableColumn name="Satuan" id="4"/>
    <tableColumn name="Jumlah" id="5"/>
  </tableColumns>
  <tableStyleInfo name="250-style" showColumnStripes="0" showFirstColumn="1" showLastColumn="1" showRowStripes="1"/>
</table>
</file>

<file path=xl/tables/table14.xml><?xml version="1.0" encoding="utf-8"?>
<table xmlns="http://schemas.openxmlformats.org/spreadsheetml/2006/main" ref="A4:E11" displayName="Kalkulasi_250" name="Kalkulasi_250" id="14">
  <tableColumns count="5">
    <tableColumn name="Nama" id="1"/>
    <tableColumn name="Harga" id="2"/>
    <tableColumn name="Volume" id="3"/>
    <tableColumn name="Satuan" id="4"/>
    <tableColumn name="Jumlah" id="5"/>
  </tableColumns>
  <tableStyleInfo name="250-style 2" showColumnStripes="0" showFirstColumn="1" showLastColumn="1" showRowStripes="1"/>
</table>
</file>

<file path=xl/tables/table15.xml><?xml version="1.0" encoding="utf-8"?>
<table xmlns="http://schemas.openxmlformats.org/spreadsheetml/2006/main" ref="A13:E20" displayName="Pengeluaran_250" name="Pengeluaran_250" id="15">
  <tableColumns count="5">
    <tableColumn name="Nama" id="1"/>
    <tableColumn name="Harga" id="2"/>
    <tableColumn name="Volume" id="3"/>
    <tableColumn name="Satuan" id="4"/>
    <tableColumn name="Jumlah" id="5"/>
  </tableColumns>
  <tableStyleInfo name="250-style 3" showColumnStripes="0" showFirstColumn="1" showLastColumn="1" showRowStripes="1"/>
</table>
</file>

<file path=xl/tables/table16.xml><?xml version="1.0" encoding="utf-8"?>
<table xmlns="http://schemas.openxmlformats.org/spreadsheetml/2006/main" ref="A1:E2" displayName="Pendapatan_300" name="Pendapatan_300" id="16">
  <tableColumns count="5">
    <tableColumn name="Nama" id="1"/>
    <tableColumn name="Harga" id="2"/>
    <tableColumn name="Volume" id="3"/>
    <tableColumn name="Satuan" id="4"/>
    <tableColumn name="Jumlah" id="5"/>
  </tableColumns>
  <tableStyleInfo name="300-style" showColumnStripes="0" showFirstColumn="1" showLastColumn="1" showRowStripes="1"/>
</table>
</file>

<file path=xl/tables/table17.xml><?xml version="1.0" encoding="utf-8"?>
<table xmlns="http://schemas.openxmlformats.org/spreadsheetml/2006/main" ref="A4:E11" displayName="Kalkulasi_300" name="Kalkulasi_300" id="17">
  <tableColumns count="5">
    <tableColumn name="Nama" id="1"/>
    <tableColumn name="Harga" id="2"/>
    <tableColumn name="Volume" id="3"/>
    <tableColumn name="Satuan" id="4"/>
    <tableColumn name="Jumlah" id="5"/>
  </tableColumns>
  <tableStyleInfo name="300-style 2" showColumnStripes="0" showFirstColumn="1" showLastColumn="1" showRowStripes="1"/>
</table>
</file>

<file path=xl/tables/table18.xml><?xml version="1.0" encoding="utf-8"?>
<table xmlns="http://schemas.openxmlformats.org/spreadsheetml/2006/main" ref="A13:E20" displayName="Pengeluaran_300" name="Pengeluaran_300" id="18">
  <tableColumns count="5">
    <tableColumn name="Nama" id="1"/>
    <tableColumn name="Harga" id="2"/>
    <tableColumn name="Volume" id="3"/>
    <tableColumn name="Satuan" id="4"/>
    <tableColumn name="Jumlah" id="5"/>
  </tableColumns>
  <tableStyleInfo name="300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10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3.xml"/><Relationship Id="rId6" Type="http://schemas.openxmlformats.org/officeDocument/2006/relationships/table" Target="../tables/table14.xml"/><Relationship Id="rId7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5" Type="http://schemas.openxmlformats.org/officeDocument/2006/relationships/table" Target="../tables/table16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6">
        <v>50.0</v>
      </c>
      <c r="D2" s="7" t="s">
        <v>6</v>
      </c>
      <c r="E2" s="8">
        <f>B2*C2</f>
        <v>5000000</v>
      </c>
    </row>
    <row r="4">
      <c r="A4" s="9" t="s">
        <v>0</v>
      </c>
      <c r="B4" s="10" t="s">
        <v>1</v>
      </c>
      <c r="C4" s="10" t="s">
        <v>2</v>
      </c>
      <c r="D4" s="10" t="s">
        <v>3</v>
      </c>
      <c r="E4" s="11" t="s">
        <v>4</v>
      </c>
    </row>
    <row r="5">
      <c r="A5" s="12" t="s">
        <v>7</v>
      </c>
      <c r="B5" s="13">
        <v>50000.0</v>
      </c>
      <c r="C5" s="14">
        <f>Pendapatan_50[Volume]</f>
        <v>50</v>
      </c>
      <c r="D5" s="15" t="s">
        <v>6</v>
      </c>
      <c r="E5" s="16">
        <f t="shared" ref="E5:E6" si="1">B5*C5</f>
        <v>2500000</v>
      </c>
    </row>
    <row r="6">
      <c r="A6" s="17" t="s">
        <v>8</v>
      </c>
      <c r="B6" s="18">
        <v>20000.0</v>
      </c>
      <c r="C6" s="19">
        <f>Pendapatan_50[Volume]</f>
        <v>50</v>
      </c>
      <c r="D6" s="20" t="s">
        <v>6</v>
      </c>
      <c r="E6" s="21">
        <f t="shared" si="1"/>
        <v>1000000</v>
      </c>
    </row>
    <row r="7">
      <c r="A7" s="12" t="s">
        <v>9</v>
      </c>
      <c r="B7" s="13">
        <f t="shared" ref="B7:B8" si="2">E7/C7</f>
        <v>10000</v>
      </c>
      <c r="C7" s="14">
        <f>Pendapatan_50[Volume]</f>
        <v>50</v>
      </c>
      <c r="D7" s="15" t="s">
        <v>6</v>
      </c>
      <c r="E7" s="22">
        <v>500000.0</v>
      </c>
    </row>
    <row r="8">
      <c r="A8" s="17" t="s">
        <v>10</v>
      </c>
      <c r="B8" s="18">
        <f t="shared" si="2"/>
        <v>10000</v>
      </c>
      <c r="C8" s="19">
        <f>Pendapatan_50[Volume]</f>
        <v>50</v>
      </c>
      <c r="D8" s="20" t="s">
        <v>6</v>
      </c>
      <c r="E8" s="23">
        <v>500000.0</v>
      </c>
    </row>
    <row r="9">
      <c r="A9" s="12" t="s">
        <v>11</v>
      </c>
      <c r="B9" s="13">
        <v>10000.0</v>
      </c>
      <c r="C9" s="14">
        <f>Pendapatan_50[Volume]</f>
        <v>50</v>
      </c>
      <c r="D9" s="15" t="s">
        <v>6</v>
      </c>
      <c r="E9" s="16">
        <f>B9*C9</f>
        <v>500000</v>
      </c>
    </row>
    <row r="10">
      <c r="A10" s="24" t="s">
        <v>12</v>
      </c>
      <c r="B10" s="25"/>
      <c r="C10" s="26"/>
      <c r="D10" s="27"/>
      <c r="E10" s="28">
        <f>SUM(E5:E9)</f>
        <v>5000000</v>
      </c>
    </row>
    <row r="11">
      <c r="G11" s="29"/>
    </row>
    <row r="12">
      <c r="A12" s="30" t="s">
        <v>0</v>
      </c>
      <c r="B12" s="31" t="s">
        <v>1</v>
      </c>
      <c r="C12" s="31" t="s">
        <v>2</v>
      </c>
      <c r="D12" s="31" t="s">
        <v>3</v>
      </c>
      <c r="E12" s="32" t="s">
        <v>4</v>
      </c>
    </row>
    <row r="13">
      <c r="A13" s="12" t="s">
        <v>7</v>
      </c>
      <c r="B13" s="13">
        <v>50000.0</v>
      </c>
      <c r="C13" s="14">
        <f>Pendapatan_50[Volume]</f>
        <v>50</v>
      </c>
      <c r="D13" s="15" t="s">
        <v>6</v>
      </c>
      <c r="E13" s="16">
        <f t="shared" ref="E13:E18" si="3">E5</f>
        <v>2500000</v>
      </c>
    </row>
    <row r="14">
      <c r="A14" s="33" t="s">
        <v>8</v>
      </c>
      <c r="B14" s="34">
        <f t="shared" ref="B14:B17" si="4">E14</f>
        <v>1000000</v>
      </c>
      <c r="C14" s="35">
        <v>1.0</v>
      </c>
      <c r="D14" s="36" t="s">
        <v>13</v>
      </c>
      <c r="E14" s="21">
        <f t="shared" si="3"/>
        <v>1000000</v>
      </c>
    </row>
    <row r="15">
      <c r="A15" s="37" t="s">
        <v>9</v>
      </c>
      <c r="B15" s="38">
        <f t="shared" si="4"/>
        <v>500000</v>
      </c>
      <c r="C15" s="39">
        <v>1.0</v>
      </c>
      <c r="D15" s="40" t="s">
        <v>13</v>
      </c>
      <c r="E15" s="16">
        <f t="shared" si="3"/>
        <v>500000</v>
      </c>
    </row>
    <row r="16">
      <c r="A16" s="33" t="s">
        <v>10</v>
      </c>
      <c r="B16" s="34">
        <f t="shared" si="4"/>
        <v>500000</v>
      </c>
      <c r="C16" s="35">
        <v>1.0</v>
      </c>
      <c r="D16" s="36" t="s">
        <v>13</v>
      </c>
      <c r="E16" s="21">
        <f t="shared" si="3"/>
        <v>500000</v>
      </c>
    </row>
    <row r="17">
      <c r="A17" s="37" t="s">
        <v>11</v>
      </c>
      <c r="B17" s="38">
        <f t="shared" si="4"/>
        <v>500000</v>
      </c>
      <c r="C17" s="39">
        <v>1.0</v>
      </c>
      <c r="D17" s="40" t="s">
        <v>13</v>
      </c>
      <c r="E17" s="16">
        <f t="shared" si="3"/>
        <v>500000</v>
      </c>
    </row>
    <row r="18">
      <c r="A18" s="41"/>
      <c r="B18" s="25"/>
      <c r="C18" s="26"/>
      <c r="D18" s="27"/>
      <c r="E18" s="28">
        <f t="shared" si="3"/>
        <v>5000000</v>
      </c>
    </row>
    <row r="20">
      <c r="A20" s="42" t="s">
        <v>14</v>
      </c>
      <c r="B20" s="42" t="s">
        <v>15</v>
      </c>
      <c r="C20" s="42" t="s">
        <v>16</v>
      </c>
    </row>
    <row r="21">
      <c r="A21" s="42" t="s">
        <v>17</v>
      </c>
      <c r="B21" s="42" t="s">
        <v>18</v>
      </c>
      <c r="C21" s="43">
        <f>Pendapatan_50[Jumlah]</f>
        <v>5000000</v>
      </c>
    </row>
    <row r="22">
      <c r="A22" s="42" t="s">
        <v>18</v>
      </c>
      <c r="B22" s="42" t="s">
        <v>7</v>
      </c>
      <c r="C22" s="43">
        <f t="shared" ref="C22:C26" si="5">E13</f>
        <v>2500000</v>
      </c>
    </row>
    <row r="23">
      <c r="A23" s="42" t="s">
        <v>18</v>
      </c>
      <c r="B23" s="42" t="s">
        <v>8</v>
      </c>
      <c r="C23" s="43">
        <f t="shared" si="5"/>
        <v>1000000</v>
      </c>
    </row>
    <row r="24">
      <c r="A24" s="42" t="s">
        <v>18</v>
      </c>
      <c r="B24" s="42" t="s">
        <v>9</v>
      </c>
      <c r="C24" s="43">
        <f t="shared" si="5"/>
        <v>500000</v>
      </c>
    </row>
    <row r="25">
      <c r="A25" s="42" t="s">
        <v>18</v>
      </c>
      <c r="B25" s="42" t="s">
        <v>10</v>
      </c>
      <c r="C25" s="43">
        <f t="shared" si="5"/>
        <v>500000</v>
      </c>
    </row>
    <row r="26">
      <c r="A26" s="42" t="s">
        <v>18</v>
      </c>
      <c r="B26" s="42" t="s">
        <v>11</v>
      </c>
      <c r="C26" s="43">
        <f t="shared" si="5"/>
        <v>500000</v>
      </c>
    </row>
    <row r="27">
      <c r="A27" s="42" t="s">
        <v>19</v>
      </c>
      <c r="B27" s="42" t="s">
        <v>11</v>
      </c>
      <c r="C27" s="43">
        <f>E17</f>
        <v>500000</v>
      </c>
    </row>
    <row r="28">
      <c r="A28" s="42" t="s">
        <v>19</v>
      </c>
      <c r="B28" s="42" t="s">
        <v>7</v>
      </c>
      <c r="C28" s="43">
        <f>0.1*E13</f>
        <v>250000</v>
      </c>
    </row>
  </sheetData>
  <dataValidations>
    <dataValidation type="custom" allowBlank="1" showDropDown="1" sqref="B2:C2 E2 B5:C10 E5:E10 B13:C18 E13:E18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44">
        <v>100.0</v>
      </c>
      <c r="D2" s="7" t="s">
        <v>6</v>
      </c>
      <c r="E2" s="8">
        <f>B2*C2</f>
        <v>10000000</v>
      </c>
    </row>
    <row r="4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>
      <c r="A5" s="12" t="s">
        <v>7</v>
      </c>
      <c r="B5" s="38">
        <v>60000.0</v>
      </c>
      <c r="C5" s="14">
        <f>Pendapatan_100[Volume]</f>
        <v>100</v>
      </c>
      <c r="D5" s="15" t="s">
        <v>6</v>
      </c>
      <c r="E5" s="16">
        <f>B5*C5</f>
        <v>6000000</v>
      </c>
    </row>
    <row r="6">
      <c r="A6" s="17" t="s">
        <v>8</v>
      </c>
      <c r="B6" s="18">
        <f t="shared" ref="B6:B7" si="1">E6/C6</f>
        <v>10000</v>
      </c>
      <c r="C6" s="19">
        <f>Pendapatan_100[Volume]</f>
        <v>100</v>
      </c>
      <c r="D6" s="20" t="s">
        <v>6</v>
      </c>
      <c r="E6" s="23">
        <v>1000000.0</v>
      </c>
    </row>
    <row r="7">
      <c r="A7" s="37" t="s">
        <v>20</v>
      </c>
      <c r="B7" s="38">
        <f t="shared" si="1"/>
        <v>10000</v>
      </c>
      <c r="C7" s="14">
        <f>Pendapatan_100[Volume]</f>
        <v>100</v>
      </c>
      <c r="D7" s="40" t="s">
        <v>6</v>
      </c>
      <c r="E7" s="22">
        <v>1000000.0</v>
      </c>
    </row>
    <row r="8">
      <c r="A8" s="17" t="s">
        <v>9</v>
      </c>
      <c r="B8" s="34">
        <v>5000.0</v>
      </c>
      <c r="C8" s="19">
        <f>Pendapatan_100[Volume]</f>
        <v>100</v>
      </c>
      <c r="D8" s="20" t="s">
        <v>6</v>
      </c>
      <c r="E8" s="21">
        <f t="shared" ref="E8:E10" si="2">B8*C8</f>
        <v>500000</v>
      </c>
    </row>
    <row r="9">
      <c r="A9" s="12" t="s">
        <v>10</v>
      </c>
      <c r="B9" s="38">
        <v>5000.0</v>
      </c>
      <c r="C9" s="14">
        <f>Pendapatan_100[Volume]</f>
        <v>100</v>
      </c>
      <c r="D9" s="15" t="s">
        <v>6</v>
      </c>
      <c r="E9" s="16">
        <f t="shared" si="2"/>
        <v>500000</v>
      </c>
    </row>
    <row r="10">
      <c r="A10" s="17" t="s">
        <v>11</v>
      </c>
      <c r="B10" s="18">
        <v>10000.0</v>
      </c>
      <c r="C10" s="19">
        <f>Pendapatan_100[Volume]</f>
        <v>100</v>
      </c>
      <c r="D10" s="20" t="s">
        <v>6</v>
      </c>
      <c r="E10" s="21">
        <f t="shared" si="2"/>
        <v>1000000</v>
      </c>
    </row>
    <row r="11">
      <c r="A11" s="45" t="s">
        <v>12</v>
      </c>
      <c r="B11" s="46"/>
      <c r="C11" s="47"/>
      <c r="D11" s="48"/>
      <c r="E11" s="49">
        <f>SUM(E5:E10)</f>
        <v>10000000</v>
      </c>
      <c r="G11" s="29"/>
    </row>
    <row r="13">
      <c r="A13" s="30" t="s">
        <v>0</v>
      </c>
      <c r="B13" s="31" t="s">
        <v>1</v>
      </c>
      <c r="C13" s="31" t="s">
        <v>2</v>
      </c>
      <c r="D13" s="31" t="s">
        <v>3</v>
      </c>
      <c r="E13" s="32" t="s">
        <v>4</v>
      </c>
    </row>
    <row r="14">
      <c r="A14" s="12" t="s">
        <v>7</v>
      </c>
      <c r="B14" s="13">
        <f t="shared" ref="B14:C14" si="3">B5</f>
        <v>60000</v>
      </c>
      <c r="C14" s="14">
        <f t="shared" si="3"/>
        <v>100</v>
      </c>
      <c r="D14" s="15" t="s">
        <v>6</v>
      </c>
      <c r="E14" s="16">
        <f t="shared" ref="E14:E20" si="4">E5</f>
        <v>6000000</v>
      </c>
    </row>
    <row r="15">
      <c r="A15" s="33" t="s">
        <v>8</v>
      </c>
      <c r="B15" s="34">
        <f t="shared" ref="B15:B19" si="5">E15</f>
        <v>1000000</v>
      </c>
      <c r="C15" s="35">
        <v>1.0</v>
      </c>
      <c r="D15" s="36" t="s">
        <v>13</v>
      </c>
      <c r="E15" s="21">
        <f t="shared" si="4"/>
        <v>1000000</v>
      </c>
    </row>
    <row r="16">
      <c r="A16" s="37" t="s">
        <v>21</v>
      </c>
      <c r="B16" s="38">
        <f t="shared" si="5"/>
        <v>1000000</v>
      </c>
      <c r="C16" s="39">
        <v>1.0</v>
      </c>
      <c r="D16" s="40" t="s">
        <v>13</v>
      </c>
      <c r="E16" s="16">
        <f t="shared" si="4"/>
        <v>1000000</v>
      </c>
    </row>
    <row r="17">
      <c r="A17" s="33" t="s">
        <v>9</v>
      </c>
      <c r="B17" s="34">
        <f t="shared" si="5"/>
        <v>500000</v>
      </c>
      <c r="C17" s="35">
        <v>1.0</v>
      </c>
      <c r="D17" s="36" t="s">
        <v>13</v>
      </c>
      <c r="E17" s="21">
        <f t="shared" si="4"/>
        <v>500000</v>
      </c>
    </row>
    <row r="18">
      <c r="A18" s="37" t="s">
        <v>10</v>
      </c>
      <c r="B18" s="38">
        <f t="shared" si="5"/>
        <v>500000</v>
      </c>
      <c r="C18" s="39">
        <v>1.0</v>
      </c>
      <c r="D18" s="40" t="s">
        <v>13</v>
      </c>
      <c r="E18" s="16">
        <f t="shared" si="4"/>
        <v>500000</v>
      </c>
    </row>
    <row r="19">
      <c r="A19" s="33" t="s">
        <v>11</v>
      </c>
      <c r="B19" s="34">
        <f t="shared" si="5"/>
        <v>1000000</v>
      </c>
      <c r="C19" s="35">
        <v>1.0</v>
      </c>
      <c r="D19" s="36" t="s">
        <v>13</v>
      </c>
      <c r="E19" s="21">
        <f t="shared" si="4"/>
        <v>1000000</v>
      </c>
    </row>
    <row r="20">
      <c r="A20" s="50"/>
      <c r="B20" s="46"/>
      <c r="C20" s="47"/>
      <c r="D20" s="48"/>
      <c r="E20" s="49">
        <f t="shared" si="4"/>
        <v>10000000</v>
      </c>
    </row>
    <row r="22">
      <c r="A22" s="42" t="s">
        <v>14</v>
      </c>
      <c r="B22" s="42" t="s">
        <v>15</v>
      </c>
      <c r="C22" s="42" t="s">
        <v>16</v>
      </c>
    </row>
    <row r="23">
      <c r="A23" s="42" t="s">
        <v>17</v>
      </c>
      <c r="B23" s="42" t="s">
        <v>18</v>
      </c>
      <c r="C23" s="43">
        <f>Pendapatan_50[Jumlah]</f>
        <v>5000000</v>
      </c>
    </row>
    <row r="24">
      <c r="A24" s="42" t="s">
        <v>18</v>
      </c>
      <c r="B24" s="42" t="s">
        <v>7</v>
      </c>
      <c r="C24" s="43">
        <f t="shared" ref="C24:C25" si="6">E15</f>
        <v>1000000</v>
      </c>
    </row>
    <row r="25">
      <c r="A25" s="42" t="s">
        <v>18</v>
      </c>
      <c r="B25" s="42" t="s">
        <v>8</v>
      </c>
      <c r="C25" s="43">
        <f t="shared" si="6"/>
        <v>1000000</v>
      </c>
    </row>
    <row r="26">
      <c r="A26" s="42" t="s">
        <v>18</v>
      </c>
      <c r="B26" s="42" t="s">
        <v>21</v>
      </c>
      <c r="C26" s="43">
        <f t="shared" ref="C26:C29" si="7">E16</f>
        <v>1000000</v>
      </c>
    </row>
    <row r="27">
      <c r="A27" s="42" t="s">
        <v>18</v>
      </c>
      <c r="B27" s="42" t="s">
        <v>9</v>
      </c>
      <c r="C27" s="43">
        <f t="shared" si="7"/>
        <v>500000</v>
      </c>
    </row>
    <row r="28">
      <c r="A28" s="42" t="s">
        <v>18</v>
      </c>
      <c r="B28" s="42" t="s">
        <v>10</v>
      </c>
      <c r="C28" s="43">
        <f t="shared" si="7"/>
        <v>500000</v>
      </c>
    </row>
    <row r="29">
      <c r="A29" s="42" t="s">
        <v>18</v>
      </c>
      <c r="B29" s="42" t="s">
        <v>11</v>
      </c>
      <c r="C29" s="43">
        <f t="shared" si="7"/>
        <v>1000000</v>
      </c>
    </row>
    <row r="30">
      <c r="A30" s="42" t="s">
        <v>19</v>
      </c>
      <c r="B30" s="42" t="s">
        <v>11</v>
      </c>
      <c r="C30" s="43">
        <f>E19</f>
        <v>1000000</v>
      </c>
    </row>
    <row r="31">
      <c r="A31" s="42" t="s">
        <v>19</v>
      </c>
      <c r="B31" s="42" t="s">
        <v>7</v>
      </c>
      <c r="C31" s="43">
        <f>0.1*E14</f>
        <v>600000</v>
      </c>
    </row>
  </sheetData>
  <dataValidations>
    <dataValidation type="custom" allowBlank="1" showDropDown="1" sqref="B2:C2 E2 B5:C11 E5:E11 B14:C20 E14:E20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44">
        <v>150.0</v>
      </c>
      <c r="D2" s="7" t="s">
        <v>6</v>
      </c>
      <c r="E2" s="8">
        <f>B2*C2</f>
        <v>15000000</v>
      </c>
    </row>
    <row r="4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>
      <c r="A5" s="12" t="s">
        <v>7</v>
      </c>
      <c r="B5" s="38">
        <v>65000.0</v>
      </c>
      <c r="C5" s="14">
        <f>Pendapatan_150[Volume]</f>
        <v>150</v>
      </c>
      <c r="D5" s="15" t="s">
        <v>6</v>
      </c>
      <c r="E5" s="16">
        <f>B5*C5</f>
        <v>9750000</v>
      </c>
    </row>
    <row r="6">
      <c r="A6" s="17" t="s">
        <v>8</v>
      </c>
      <c r="B6" s="18">
        <f t="shared" ref="B6:B8" si="1">E6/C6</f>
        <v>6666.666667</v>
      </c>
      <c r="C6" s="19">
        <f>Pendapatan_150[Volume]</f>
        <v>150</v>
      </c>
      <c r="D6" s="20" t="s">
        <v>6</v>
      </c>
      <c r="E6" s="23">
        <v>1000000.0</v>
      </c>
    </row>
    <row r="7">
      <c r="A7" s="37" t="s">
        <v>20</v>
      </c>
      <c r="B7" s="38">
        <f t="shared" si="1"/>
        <v>11666.66667</v>
      </c>
      <c r="C7" s="14">
        <f>Pendapatan_150[Volume]</f>
        <v>150</v>
      </c>
      <c r="D7" s="40" t="s">
        <v>6</v>
      </c>
      <c r="E7" s="22">
        <v>1750000.0</v>
      </c>
    </row>
    <row r="8">
      <c r="A8" s="17" t="s">
        <v>9</v>
      </c>
      <c r="B8" s="34">
        <f t="shared" si="1"/>
        <v>3333.333333</v>
      </c>
      <c r="C8" s="19">
        <f>Pendapatan_150[Volume]</f>
        <v>150</v>
      </c>
      <c r="D8" s="20" t="s">
        <v>6</v>
      </c>
      <c r="E8" s="23">
        <v>500000.0</v>
      </c>
    </row>
    <row r="9">
      <c r="A9" s="12" t="s">
        <v>10</v>
      </c>
      <c r="B9" s="38">
        <f>E8/C8</f>
        <v>3333.333333</v>
      </c>
      <c r="C9" s="14">
        <f>Pendapatan_150[Volume]</f>
        <v>150</v>
      </c>
      <c r="D9" s="15" t="s">
        <v>6</v>
      </c>
      <c r="E9" s="22">
        <v>500000.0</v>
      </c>
    </row>
    <row r="10">
      <c r="A10" s="17" t="s">
        <v>11</v>
      </c>
      <c r="B10" s="18">
        <v>10000.0</v>
      </c>
      <c r="C10" s="19">
        <f>Pendapatan_150[Volume]</f>
        <v>150</v>
      </c>
      <c r="D10" s="20" t="s">
        <v>6</v>
      </c>
      <c r="E10" s="21">
        <f>B10*C10</f>
        <v>1500000</v>
      </c>
    </row>
    <row r="11">
      <c r="A11" s="45" t="s">
        <v>12</v>
      </c>
      <c r="B11" s="46"/>
      <c r="C11" s="47"/>
      <c r="D11" s="48"/>
      <c r="E11" s="49">
        <f>SUM(E5:E10)</f>
        <v>15000000</v>
      </c>
      <c r="G11" s="29"/>
    </row>
    <row r="13">
      <c r="A13" s="30" t="s">
        <v>0</v>
      </c>
      <c r="B13" s="31" t="s">
        <v>1</v>
      </c>
      <c r="C13" s="31" t="s">
        <v>2</v>
      </c>
      <c r="D13" s="31" t="s">
        <v>3</v>
      </c>
      <c r="E13" s="32" t="s">
        <v>4</v>
      </c>
    </row>
    <row r="14">
      <c r="A14" s="12" t="s">
        <v>7</v>
      </c>
      <c r="B14" s="13">
        <f t="shared" ref="B14:C14" si="2">B5</f>
        <v>65000</v>
      </c>
      <c r="C14" s="14">
        <f t="shared" si="2"/>
        <v>150</v>
      </c>
      <c r="D14" s="15" t="s">
        <v>6</v>
      </c>
      <c r="E14" s="16">
        <f t="shared" ref="E14:E20" si="3">E5</f>
        <v>9750000</v>
      </c>
    </row>
    <row r="15">
      <c r="A15" s="33" t="s">
        <v>8</v>
      </c>
      <c r="B15" s="34">
        <f t="shared" ref="B15:B19" si="4">E15</f>
        <v>1000000</v>
      </c>
      <c r="C15" s="35">
        <v>1.0</v>
      </c>
      <c r="D15" s="36" t="s">
        <v>13</v>
      </c>
      <c r="E15" s="21">
        <f t="shared" si="3"/>
        <v>1000000</v>
      </c>
    </row>
    <row r="16">
      <c r="A16" s="37" t="s">
        <v>21</v>
      </c>
      <c r="B16" s="38">
        <f t="shared" si="4"/>
        <v>1750000</v>
      </c>
      <c r="C16" s="39">
        <v>1.0</v>
      </c>
      <c r="D16" s="40" t="s">
        <v>13</v>
      </c>
      <c r="E16" s="16">
        <f t="shared" si="3"/>
        <v>1750000</v>
      </c>
    </row>
    <row r="17">
      <c r="A17" s="33" t="s">
        <v>9</v>
      </c>
      <c r="B17" s="34">
        <f t="shared" si="4"/>
        <v>500000</v>
      </c>
      <c r="C17" s="35">
        <v>1.0</v>
      </c>
      <c r="D17" s="36" t="s">
        <v>13</v>
      </c>
      <c r="E17" s="21">
        <f t="shared" si="3"/>
        <v>500000</v>
      </c>
    </row>
    <row r="18">
      <c r="A18" s="37" t="s">
        <v>10</v>
      </c>
      <c r="B18" s="38">
        <f t="shared" si="4"/>
        <v>500000</v>
      </c>
      <c r="C18" s="39">
        <v>1.0</v>
      </c>
      <c r="D18" s="40" t="s">
        <v>13</v>
      </c>
      <c r="E18" s="16">
        <f t="shared" si="3"/>
        <v>500000</v>
      </c>
    </row>
    <row r="19">
      <c r="A19" s="33" t="s">
        <v>11</v>
      </c>
      <c r="B19" s="34">
        <f t="shared" si="4"/>
        <v>1500000</v>
      </c>
      <c r="C19" s="35">
        <v>1.0</v>
      </c>
      <c r="D19" s="36" t="s">
        <v>13</v>
      </c>
      <c r="E19" s="21">
        <f t="shared" si="3"/>
        <v>1500000</v>
      </c>
    </row>
    <row r="20">
      <c r="A20" s="50"/>
      <c r="B20" s="46"/>
      <c r="C20" s="47"/>
      <c r="D20" s="48"/>
      <c r="E20" s="49">
        <f t="shared" si="3"/>
        <v>15000000</v>
      </c>
    </row>
    <row r="22">
      <c r="A22" s="42" t="s">
        <v>14</v>
      </c>
      <c r="B22" s="42" t="s">
        <v>15</v>
      </c>
      <c r="C22" s="42" t="s">
        <v>16</v>
      </c>
    </row>
    <row r="23">
      <c r="A23" s="42" t="s">
        <v>17</v>
      </c>
      <c r="B23" s="42" t="s">
        <v>18</v>
      </c>
      <c r="C23" s="43">
        <f>Pendapatan_50[Jumlah]</f>
        <v>5000000</v>
      </c>
    </row>
    <row r="24">
      <c r="A24" s="42" t="s">
        <v>18</v>
      </c>
      <c r="B24" s="42" t="s">
        <v>7</v>
      </c>
      <c r="C24" s="43">
        <f t="shared" ref="C24:C25" si="5">E15</f>
        <v>1000000</v>
      </c>
    </row>
    <row r="25">
      <c r="A25" s="42" t="s">
        <v>18</v>
      </c>
      <c r="B25" s="42" t="s">
        <v>8</v>
      </c>
      <c r="C25" s="43">
        <f t="shared" si="5"/>
        <v>1750000</v>
      </c>
    </row>
    <row r="26">
      <c r="A26" s="42" t="s">
        <v>18</v>
      </c>
      <c r="B26" s="42" t="s">
        <v>21</v>
      </c>
      <c r="C26" s="43">
        <f t="shared" ref="C26:C29" si="6">E16</f>
        <v>1750000</v>
      </c>
    </row>
    <row r="27">
      <c r="A27" s="42" t="s">
        <v>18</v>
      </c>
      <c r="B27" s="42" t="s">
        <v>9</v>
      </c>
      <c r="C27" s="43">
        <f t="shared" si="6"/>
        <v>500000</v>
      </c>
    </row>
    <row r="28">
      <c r="A28" s="42" t="s">
        <v>18</v>
      </c>
      <c r="B28" s="42" t="s">
        <v>10</v>
      </c>
      <c r="C28" s="43">
        <f t="shared" si="6"/>
        <v>500000</v>
      </c>
    </row>
    <row r="29">
      <c r="A29" s="42" t="s">
        <v>18</v>
      </c>
      <c r="B29" s="42" t="s">
        <v>11</v>
      </c>
      <c r="C29" s="43">
        <f t="shared" si="6"/>
        <v>1500000</v>
      </c>
    </row>
    <row r="30">
      <c r="A30" s="42" t="s">
        <v>19</v>
      </c>
      <c r="B30" s="42" t="s">
        <v>11</v>
      </c>
      <c r="C30" s="43">
        <f>E19</f>
        <v>1500000</v>
      </c>
    </row>
    <row r="31">
      <c r="A31" s="42" t="s">
        <v>19</v>
      </c>
      <c r="B31" s="42" t="s">
        <v>7</v>
      </c>
      <c r="C31" s="43">
        <f>0.1*E14</f>
        <v>975000</v>
      </c>
    </row>
  </sheetData>
  <dataValidations>
    <dataValidation type="custom" allowBlank="1" showDropDown="1" sqref="B2:C2 E2 B5:C11 E5:E11 B14:C20 E14:E20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44">
        <v>200.0</v>
      </c>
      <c r="D2" s="7" t="s">
        <v>6</v>
      </c>
      <c r="E2" s="8">
        <f>B2*C2</f>
        <v>20000000</v>
      </c>
    </row>
    <row r="4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>
      <c r="A5" s="12" t="s">
        <v>7</v>
      </c>
      <c r="B5" s="38">
        <v>70000.0</v>
      </c>
      <c r="C5" s="14">
        <f>Pendapatan_200_Orang[Volume]</f>
        <v>200</v>
      </c>
      <c r="D5" s="15" t="s">
        <v>6</v>
      </c>
      <c r="E5" s="16">
        <f>B5*C5</f>
        <v>14000000</v>
      </c>
    </row>
    <row r="6">
      <c r="A6" s="17" t="s">
        <v>8</v>
      </c>
      <c r="B6" s="18">
        <f t="shared" ref="B6:B8" si="1">E6/C6</f>
        <v>5000</v>
      </c>
      <c r="C6" s="19">
        <f>Pendapatan_200_Orang[Volume]</f>
        <v>200</v>
      </c>
      <c r="D6" s="20" t="s">
        <v>6</v>
      </c>
      <c r="E6" s="23">
        <v>1000000.0</v>
      </c>
    </row>
    <row r="7">
      <c r="A7" s="37" t="s">
        <v>20</v>
      </c>
      <c r="B7" s="38">
        <f t="shared" si="1"/>
        <v>10000</v>
      </c>
      <c r="C7" s="14">
        <f>Pendapatan_200_Orang[Volume]</f>
        <v>200</v>
      </c>
      <c r="D7" s="40" t="s">
        <v>6</v>
      </c>
      <c r="E7" s="22">
        <v>2000000.0</v>
      </c>
    </row>
    <row r="8">
      <c r="A8" s="17" t="s">
        <v>9</v>
      </c>
      <c r="B8" s="34">
        <f t="shared" si="1"/>
        <v>2500</v>
      </c>
      <c r="C8" s="19">
        <f>Pendapatan_200_Orang[Volume]</f>
        <v>200</v>
      </c>
      <c r="D8" s="20" t="s">
        <v>6</v>
      </c>
      <c r="E8" s="23">
        <v>500000.0</v>
      </c>
    </row>
    <row r="9">
      <c r="A9" s="12" t="s">
        <v>10</v>
      </c>
      <c r="B9" s="38">
        <v>5000.0</v>
      </c>
      <c r="C9" s="14">
        <f>Pendapatan_200_Orang[Volume]</f>
        <v>200</v>
      </c>
      <c r="D9" s="15" t="s">
        <v>6</v>
      </c>
      <c r="E9" s="22">
        <v>500000.0</v>
      </c>
    </row>
    <row r="10">
      <c r="A10" s="17" t="s">
        <v>11</v>
      </c>
      <c r="B10" s="18">
        <v>10000.0</v>
      </c>
      <c r="C10" s="19">
        <f>Pendapatan_200_Orang[Volume]</f>
        <v>200</v>
      </c>
      <c r="D10" s="20" t="s">
        <v>6</v>
      </c>
      <c r="E10" s="21">
        <f>B10*C10</f>
        <v>2000000</v>
      </c>
    </row>
    <row r="11">
      <c r="A11" s="45" t="s">
        <v>12</v>
      </c>
      <c r="B11" s="46"/>
      <c r="C11" s="47"/>
      <c r="D11" s="48"/>
      <c r="E11" s="49">
        <f>SUM(E5:E10)</f>
        <v>20000000</v>
      </c>
      <c r="G11" s="29"/>
    </row>
    <row r="13">
      <c r="A13" s="30" t="s">
        <v>0</v>
      </c>
      <c r="B13" s="31" t="s">
        <v>1</v>
      </c>
      <c r="C13" s="31" t="s">
        <v>2</v>
      </c>
      <c r="D13" s="31" t="s">
        <v>3</v>
      </c>
      <c r="E13" s="32" t="s">
        <v>4</v>
      </c>
    </row>
    <row r="14">
      <c r="A14" s="12" t="s">
        <v>7</v>
      </c>
      <c r="B14" s="13">
        <f t="shared" ref="B14:C14" si="2">B5</f>
        <v>70000</v>
      </c>
      <c r="C14" s="14">
        <f t="shared" si="2"/>
        <v>200</v>
      </c>
      <c r="D14" s="15" t="s">
        <v>6</v>
      </c>
      <c r="E14" s="16">
        <f t="shared" ref="E14:E20" si="3">E5</f>
        <v>14000000</v>
      </c>
    </row>
    <row r="15">
      <c r="A15" s="33" t="s">
        <v>8</v>
      </c>
      <c r="B15" s="34">
        <f t="shared" ref="B15:B19" si="4">E15</f>
        <v>1000000</v>
      </c>
      <c r="C15" s="35">
        <v>1.0</v>
      </c>
      <c r="D15" s="36" t="s">
        <v>13</v>
      </c>
      <c r="E15" s="21">
        <f t="shared" si="3"/>
        <v>1000000</v>
      </c>
    </row>
    <row r="16">
      <c r="A16" s="37" t="s">
        <v>21</v>
      </c>
      <c r="B16" s="38">
        <f t="shared" si="4"/>
        <v>2000000</v>
      </c>
      <c r="C16" s="39">
        <v>1.0</v>
      </c>
      <c r="D16" s="40" t="s">
        <v>13</v>
      </c>
      <c r="E16" s="16">
        <f t="shared" si="3"/>
        <v>2000000</v>
      </c>
    </row>
    <row r="17">
      <c r="A17" s="33" t="s">
        <v>9</v>
      </c>
      <c r="B17" s="34">
        <f t="shared" si="4"/>
        <v>500000</v>
      </c>
      <c r="C17" s="35">
        <v>1.0</v>
      </c>
      <c r="D17" s="36" t="s">
        <v>13</v>
      </c>
      <c r="E17" s="21">
        <f t="shared" si="3"/>
        <v>500000</v>
      </c>
    </row>
    <row r="18">
      <c r="A18" s="37" t="s">
        <v>10</v>
      </c>
      <c r="B18" s="38">
        <f t="shared" si="4"/>
        <v>500000</v>
      </c>
      <c r="C18" s="39">
        <v>1.0</v>
      </c>
      <c r="D18" s="40" t="s">
        <v>13</v>
      </c>
      <c r="E18" s="16">
        <f t="shared" si="3"/>
        <v>500000</v>
      </c>
    </row>
    <row r="19">
      <c r="A19" s="33" t="s">
        <v>11</v>
      </c>
      <c r="B19" s="34">
        <f t="shared" si="4"/>
        <v>2000000</v>
      </c>
      <c r="C19" s="35">
        <v>1.0</v>
      </c>
      <c r="D19" s="36" t="s">
        <v>13</v>
      </c>
      <c r="E19" s="21">
        <f t="shared" si="3"/>
        <v>2000000</v>
      </c>
    </row>
    <row r="20">
      <c r="A20" s="50"/>
      <c r="B20" s="46"/>
      <c r="C20" s="47"/>
      <c r="D20" s="48"/>
      <c r="E20" s="49">
        <f t="shared" si="3"/>
        <v>20000000</v>
      </c>
    </row>
    <row r="22">
      <c r="A22" s="42" t="s">
        <v>14</v>
      </c>
      <c r="B22" s="42" t="s">
        <v>15</v>
      </c>
      <c r="C22" s="42" t="s">
        <v>16</v>
      </c>
    </row>
    <row r="23">
      <c r="A23" s="42" t="s">
        <v>17</v>
      </c>
      <c r="B23" s="42" t="s">
        <v>18</v>
      </c>
      <c r="C23" s="43">
        <f>Pendapatan_50[Jumlah]</f>
        <v>5000000</v>
      </c>
    </row>
    <row r="24">
      <c r="A24" s="42" t="s">
        <v>18</v>
      </c>
      <c r="B24" s="42" t="s">
        <v>7</v>
      </c>
      <c r="C24" s="43">
        <f t="shared" ref="C24:C25" si="5">E15</f>
        <v>1000000</v>
      </c>
    </row>
    <row r="25">
      <c r="A25" s="42" t="s">
        <v>18</v>
      </c>
      <c r="B25" s="42" t="s">
        <v>8</v>
      </c>
      <c r="C25" s="43">
        <f t="shared" si="5"/>
        <v>2000000</v>
      </c>
    </row>
    <row r="26">
      <c r="A26" s="42" t="s">
        <v>18</v>
      </c>
      <c r="B26" s="42" t="s">
        <v>21</v>
      </c>
      <c r="C26" s="43">
        <f t="shared" ref="C26:C29" si="6">E16</f>
        <v>2000000</v>
      </c>
    </row>
    <row r="27">
      <c r="A27" s="42" t="s">
        <v>18</v>
      </c>
      <c r="B27" s="42" t="s">
        <v>9</v>
      </c>
      <c r="C27" s="43">
        <f t="shared" si="6"/>
        <v>500000</v>
      </c>
    </row>
    <row r="28">
      <c r="A28" s="42" t="s">
        <v>18</v>
      </c>
      <c r="B28" s="42" t="s">
        <v>10</v>
      </c>
      <c r="C28" s="43">
        <f t="shared" si="6"/>
        <v>500000</v>
      </c>
    </row>
    <row r="29">
      <c r="A29" s="42" t="s">
        <v>18</v>
      </c>
      <c r="B29" s="42" t="s">
        <v>11</v>
      </c>
      <c r="C29" s="43">
        <f t="shared" si="6"/>
        <v>2000000</v>
      </c>
    </row>
    <row r="30">
      <c r="A30" s="42" t="s">
        <v>19</v>
      </c>
      <c r="B30" s="42" t="s">
        <v>11</v>
      </c>
      <c r="C30" s="43">
        <f>E19</f>
        <v>2000000</v>
      </c>
    </row>
    <row r="31">
      <c r="A31" s="42" t="s">
        <v>19</v>
      </c>
      <c r="B31" s="42" t="s">
        <v>7</v>
      </c>
      <c r="C31" s="43">
        <f>0.1*E14</f>
        <v>1400000</v>
      </c>
    </row>
  </sheetData>
  <dataValidations>
    <dataValidation type="custom" allowBlank="1" showDropDown="1" sqref="B2:C2 E2 B5:C11 E5:E11 B14:C20 E14:E20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44">
        <v>250.0</v>
      </c>
      <c r="D2" s="7" t="s">
        <v>6</v>
      </c>
      <c r="E2" s="8">
        <f>B2*C2</f>
        <v>25000000</v>
      </c>
    </row>
    <row r="4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>
      <c r="A5" s="12" t="s">
        <v>7</v>
      </c>
      <c r="B5" s="38">
        <v>72500.0</v>
      </c>
      <c r="C5" s="14">
        <f>Pendapatan_250[Volume]</f>
        <v>250</v>
      </c>
      <c r="D5" s="15" t="s">
        <v>6</v>
      </c>
      <c r="E5" s="16">
        <f>B5*C5</f>
        <v>18125000</v>
      </c>
    </row>
    <row r="6">
      <c r="A6" s="17" t="s">
        <v>8</v>
      </c>
      <c r="B6" s="18">
        <f t="shared" ref="B6:B8" si="1">E6/C6</f>
        <v>4000</v>
      </c>
      <c r="C6" s="19">
        <f>Pendapatan_250[Volume]</f>
        <v>250</v>
      </c>
      <c r="D6" s="20" t="s">
        <v>6</v>
      </c>
      <c r="E6" s="23">
        <v>1000000.0</v>
      </c>
    </row>
    <row r="7">
      <c r="A7" s="37" t="s">
        <v>20</v>
      </c>
      <c r="B7" s="38">
        <f t="shared" si="1"/>
        <v>9500</v>
      </c>
      <c r="C7" s="14">
        <f>Pendapatan_250[Volume]</f>
        <v>250</v>
      </c>
      <c r="D7" s="40" t="s">
        <v>6</v>
      </c>
      <c r="E7" s="22">
        <v>2375000.0</v>
      </c>
    </row>
    <row r="8">
      <c r="A8" s="17" t="s">
        <v>9</v>
      </c>
      <c r="B8" s="34">
        <f t="shared" si="1"/>
        <v>2000</v>
      </c>
      <c r="C8" s="19">
        <f>Pendapatan_250[Volume]</f>
        <v>250</v>
      </c>
      <c r="D8" s="20" t="s">
        <v>6</v>
      </c>
      <c r="E8" s="23">
        <v>500000.0</v>
      </c>
    </row>
    <row r="9">
      <c r="A9" s="12" t="s">
        <v>10</v>
      </c>
      <c r="B9" s="38">
        <v>5000.0</v>
      </c>
      <c r="C9" s="14">
        <f>Pendapatan_250[Volume]</f>
        <v>250</v>
      </c>
      <c r="D9" s="15" t="s">
        <v>6</v>
      </c>
      <c r="E9" s="22">
        <v>500000.0</v>
      </c>
    </row>
    <row r="10">
      <c r="A10" s="17" t="s">
        <v>11</v>
      </c>
      <c r="B10" s="18">
        <v>10000.0</v>
      </c>
      <c r="C10" s="19">
        <f>Pendapatan_250[Volume]</f>
        <v>250</v>
      </c>
      <c r="D10" s="20" t="s">
        <v>6</v>
      </c>
      <c r="E10" s="21">
        <f>B10*C10</f>
        <v>2500000</v>
      </c>
    </row>
    <row r="11">
      <c r="A11" s="45" t="s">
        <v>12</v>
      </c>
      <c r="B11" s="46"/>
      <c r="C11" s="47"/>
      <c r="D11" s="48"/>
      <c r="E11" s="49">
        <f>SUM(E5:E10)</f>
        <v>25000000</v>
      </c>
      <c r="G11" s="29"/>
    </row>
    <row r="13">
      <c r="A13" s="30" t="s">
        <v>0</v>
      </c>
      <c r="B13" s="31" t="s">
        <v>1</v>
      </c>
      <c r="C13" s="31" t="s">
        <v>2</v>
      </c>
      <c r="D13" s="31" t="s">
        <v>3</v>
      </c>
      <c r="E13" s="32" t="s">
        <v>4</v>
      </c>
    </row>
    <row r="14">
      <c r="A14" s="12" t="s">
        <v>7</v>
      </c>
      <c r="B14" s="13">
        <f t="shared" ref="B14:C14" si="2">B5</f>
        <v>72500</v>
      </c>
      <c r="C14" s="14">
        <f t="shared" si="2"/>
        <v>250</v>
      </c>
      <c r="D14" s="15" t="s">
        <v>6</v>
      </c>
      <c r="E14" s="16">
        <f t="shared" ref="E14:E20" si="3">E5</f>
        <v>18125000</v>
      </c>
    </row>
    <row r="15">
      <c r="A15" s="33" t="s">
        <v>8</v>
      </c>
      <c r="B15" s="34">
        <f t="shared" ref="B15:B19" si="4">E15</f>
        <v>1000000</v>
      </c>
      <c r="C15" s="35">
        <v>1.0</v>
      </c>
      <c r="D15" s="36" t="s">
        <v>13</v>
      </c>
      <c r="E15" s="21">
        <f t="shared" si="3"/>
        <v>1000000</v>
      </c>
    </row>
    <row r="16">
      <c r="A16" s="37" t="s">
        <v>21</v>
      </c>
      <c r="B16" s="38">
        <f t="shared" si="4"/>
        <v>2375000</v>
      </c>
      <c r="C16" s="39">
        <v>1.0</v>
      </c>
      <c r="D16" s="40" t="s">
        <v>13</v>
      </c>
      <c r="E16" s="16">
        <f t="shared" si="3"/>
        <v>2375000</v>
      </c>
    </row>
    <row r="17">
      <c r="A17" s="33" t="s">
        <v>9</v>
      </c>
      <c r="B17" s="34">
        <f t="shared" si="4"/>
        <v>500000</v>
      </c>
      <c r="C17" s="35">
        <v>1.0</v>
      </c>
      <c r="D17" s="36" t="s">
        <v>13</v>
      </c>
      <c r="E17" s="21">
        <f t="shared" si="3"/>
        <v>500000</v>
      </c>
    </row>
    <row r="18">
      <c r="A18" s="37" t="s">
        <v>10</v>
      </c>
      <c r="B18" s="38">
        <f t="shared" si="4"/>
        <v>500000</v>
      </c>
      <c r="C18" s="39">
        <v>1.0</v>
      </c>
      <c r="D18" s="40" t="s">
        <v>13</v>
      </c>
      <c r="E18" s="16">
        <f t="shared" si="3"/>
        <v>500000</v>
      </c>
    </row>
    <row r="19">
      <c r="A19" s="33" t="s">
        <v>11</v>
      </c>
      <c r="B19" s="34">
        <f t="shared" si="4"/>
        <v>2500000</v>
      </c>
      <c r="C19" s="35">
        <v>1.0</v>
      </c>
      <c r="D19" s="36" t="s">
        <v>13</v>
      </c>
      <c r="E19" s="21">
        <f t="shared" si="3"/>
        <v>2500000</v>
      </c>
    </row>
    <row r="20">
      <c r="A20" s="50"/>
      <c r="B20" s="46"/>
      <c r="C20" s="47"/>
      <c r="D20" s="48"/>
      <c r="E20" s="49">
        <f t="shared" si="3"/>
        <v>25000000</v>
      </c>
    </row>
    <row r="22">
      <c r="A22" s="42" t="s">
        <v>14</v>
      </c>
      <c r="B22" s="42" t="s">
        <v>15</v>
      </c>
      <c r="C22" s="42" t="s">
        <v>16</v>
      </c>
    </row>
    <row r="23">
      <c r="A23" s="42" t="s">
        <v>17</v>
      </c>
      <c r="B23" s="42" t="s">
        <v>18</v>
      </c>
      <c r="C23" s="43">
        <f>Pendapatan_50[Jumlah]</f>
        <v>5000000</v>
      </c>
    </row>
    <row r="24">
      <c r="A24" s="42" t="s">
        <v>18</v>
      </c>
      <c r="B24" s="42" t="s">
        <v>7</v>
      </c>
      <c r="C24" s="43">
        <f t="shared" ref="C24:C25" si="5">E15</f>
        <v>1000000</v>
      </c>
    </row>
    <row r="25">
      <c r="A25" s="42" t="s">
        <v>18</v>
      </c>
      <c r="B25" s="42" t="s">
        <v>8</v>
      </c>
      <c r="C25" s="43">
        <f t="shared" si="5"/>
        <v>2375000</v>
      </c>
    </row>
    <row r="26">
      <c r="A26" s="42" t="s">
        <v>18</v>
      </c>
      <c r="B26" s="42" t="s">
        <v>21</v>
      </c>
      <c r="C26" s="43">
        <f t="shared" ref="C26:C29" si="6">E16</f>
        <v>2375000</v>
      </c>
    </row>
    <row r="27">
      <c r="A27" s="42" t="s">
        <v>18</v>
      </c>
      <c r="B27" s="42" t="s">
        <v>9</v>
      </c>
      <c r="C27" s="43">
        <f t="shared" si="6"/>
        <v>500000</v>
      </c>
    </row>
    <row r="28">
      <c r="A28" s="42" t="s">
        <v>18</v>
      </c>
      <c r="B28" s="42" t="s">
        <v>10</v>
      </c>
      <c r="C28" s="43">
        <f t="shared" si="6"/>
        <v>500000</v>
      </c>
    </row>
    <row r="29">
      <c r="A29" s="42" t="s">
        <v>18</v>
      </c>
      <c r="B29" s="42" t="s">
        <v>11</v>
      </c>
      <c r="C29" s="43">
        <f t="shared" si="6"/>
        <v>2500000</v>
      </c>
    </row>
    <row r="30">
      <c r="A30" s="42" t="s">
        <v>19</v>
      </c>
      <c r="B30" s="42" t="s">
        <v>11</v>
      </c>
      <c r="C30" s="43">
        <f>E19</f>
        <v>2500000</v>
      </c>
    </row>
    <row r="31">
      <c r="A31" s="42" t="s">
        <v>19</v>
      </c>
      <c r="B31" s="42" t="s">
        <v>7</v>
      </c>
      <c r="C31" s="43">
        <f>0.1*E14</f>
        <v>1812500</v>
      </c>
    </row>
  </sheetData>
  <dataValidations>
    <dataValidation type="custom" allowBlank="1" showDropDown="1" sqref="B2:C2 E2 B5:C11 E5:E11 B14:C20 E14:E20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3.25"/>
    <col customWidth="1" min="3" max="3" width="14.38"/>
    <col customWidth="1" min="4" max="4" width="13.88"/>
    <col customWidth="1" min="5" max="5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100000.0</v>
      </c>
      <c r="C2" s="44">
        <v>300.0</v>
      </c>
      <c r="D2" s="7" t="s">
        <v>6</v>
      </c>
      <c r="E2" s="8">
        <f>B2*C2</f>
        <v>30000000</v>
      </c>
    </row>
    <row r="4">
      <c r="A4" s="30" t="s">
        <v>0</v>
      </c>
      <c r="B4" s="31" t="s">
        <v>1</v>
      </c>
      <c r="C4" s="31" t="s">
        <v>2</v>
      </c>
      <c r="D4" s="31" t="s">
        <v>3</v>
      </c>
      <c r="E4" s="32" t="s">
        <v>4</v>
      </c>
    </row>
    <row r="5">
      <c r="A5" s="12" t="s">
        <v>7</v>
      </c>
      <c r="B5" s="13">
        <v>75000.0</v>
      </c>
      <c r="C5" s="14">
        <f>Pendapatan_300[Volume]</f>
        <v>300</v>
      </c>
      <c r="D5" s="15" t="s">
        <v>6</v>
      </c>
      <c r="E5" s="16">
        <f>B5*C5</f>
        <v>22500000</v>
      </c>
    </row>
    <row r="6">
      <c r="A6" s="17" t="s">
        <v>8</v>
      </c>
      <c r="B6" s="18">
        <f t="shared" ref="B6:B8" si="1">E6/C6</f>
        <v>3333.333333</v>
      </c>
      <c r="C6" s="19">
        <f>Pendapatan_300[Volume]</f>
        <v>300</v>
      </c>
      <c r="D6" s="20" t="s">
        <v>6</v>
      </c>
      <c r="E6" s="21">
        <v>1000000.0</v>
      </c>
    </row>
    <row r="7">
      <c r="A7" s="37" t="s">
        <v>20</v>
      </c>
      <c r="B7" s="13">
        <f t="shared" si="1"/>
        <v>8333.333333</v>
      </c>
      <c r="C7" s="14">
        <f>Pendapatan_300[Volume]</f>
        <v>300</v>
      </c>
      <c r="D7" s="40" t="s">
        <v>6</v>
      </c>
      <c r="E7" s="16">
        <v>2500000.0</v>
      </c>
    </row>
    <row r="8">
      <c r="A8" s="17" t="s">
        <v>9</v>
      </c>
      <c r="B8" s="18">
        <f t="shared" si="1"/>
        <v>1666.666667</v>
      </c>
      <c r="C8" s="19">
        <f>Pendapatan_300[Volume]</f>
        <v>300</v>
      </c>
      <c r="D8" s="20" t="s">
        <v>6</v>
      </c>
      <c r="E8" s="21">
        <v>500000.0</v>
      </c>
    </row>
    <row r="9">
      <c r="A9" s="12" t="s">
        <v>10</v>
      </c>
      <c r="B9" s="13">
        <v>5000.0</v>
      </c>
      <c r="C9" s="14">
        <f>Pendapatan_300[Volume]</f>
        <v>300</v>
      </c>
      <c r="D9" s="15" t="s">
        <v>6</v>
      </c>
      <c r="E9" s="16">
        <v>500000.0</v>
      </c>
    </row>
    <row r="10">
      <c r="A10" s="17" t="s">
        <v>11</v>
      </c>
      <c r="B10" s="18">
        <v>10000.0</v>
      </c>
      <c r="C10" s="19">
        <f>Pendapatan_300[Volume]</f>
        <v>300</v>
      </c>
      <c r="D10" s="20" t="s">
        <v>6</v>
      </c>
      <c r="E10" s="21">
        <f>B10*C10</f>
        <v>3000000</v>
      </c>
    </row>
    <row r="11">
      <c r="A11" s="45" t="s">
        <v>12</v>
      </c>
      <c r="B11" s="46"/>
      <c r="C11" s="47"/>
      <c r="D11" s="48"/>
      <c r="E11" s="49">
        <f>SUM(E5:E10)</f>
        <v>30000000</v>
      </c>
      <c r="G11" s="29"/>
    </row>
    <row r="13">
      <c r="A13" s="30" t="s">
        <v>0</v>
      </c>
      <c r="B13" s="31" t="s">
        <v>1</v>
      </c>
      <c r="C13" s="31" t="s">
        <v>2</v>
      </c>
      <c r="D13" s="31" t="s">
        <v>3</v>
      </c>
      <c r="E13" s="32" t="s">
        <v>4</v>
      </c>
    </row>
    <row r="14">
      <c r="A14" s="12" t="s">
        <v>7</v>
      </c>
      <c r="B14" s="13">
        <f t="shared" ref="B14:C14" si="2">B5</f>
        <v>75000</v>
      </c>
      <c r="C14" s="14">
        <f t="shared" si="2"/>
        <v>300</v>
      </c>
      <c r="D14" s="15" t="s">
        <v>6</v>
      </c>
      <c r="E14" s="16">
        <f t="shared" ref="E14:E20" si="3">E5</f>
        <v>22500000</v>
      </c>
    </row>
    <row r="15">
      <c r="A15" s="33" t="s">
        <v>8</v>
      </c>
      <c r="B15" s="34">
        <f t="shared" ref="B15:B19" si="4">E15</f>
        <v>1000000</v>
      </c>
      <c r="C15" s="35">
        <v>1.0</v>
      </c>
      <c r="D15" s="36" t="s">
        <v>13</v>
      </c>
      <c r="E15" s="21">
        <f t="shared" si="3"/>
        <v>1000000</v>
      </c>
    </row>
    <row r="16">
      <c r="A16" s="37" t="s">
        <v>21</v>
      </c>
      <c r="B16" s="38">
        <f t="shared" si="4"/>
        <v>2500000</v>
      </c>
      <c r="C16" s="39">
        <v>1.0</v>
      </c>
      <c r="D16" s="40" t="s">
        <v>13</v>
      </c>
      <c r="E16" s="16">
        <f t="shared" si="3"/>
        <v>2500000</v>
      </c>
    </row>
    <row r="17">
      <c r="A17" s="33" t="s">
        <v>9</v>
      </c>
      <c r="B17" s="34">
        <f t="shared" si="4"/>
        <v>500000</v>
      </c>
      <c r="C17" s="35">
        <v>1.0</v>
      </c>
      <c r="D17" s="36" t="s">
        <v>13</v>
      </c>
      <c r="E17" s="21">
        <f t="shared" si="3"/>
        <v>500000</v>
      </c>
    </row>
    <row r="18">
      <c r="A18" s="37" t="s">
        <v>10</v>
      </c>
      <c r="B18" s="38">
        <f t="shared" si="4"/>
        <v>500000</v>
      </c>
      <c r="C18" s="39">
        <v>1.0</v>
      </c>
      <c r="D18" s="40" t="s">
        <v>13</v>
      </c>
      <c r="E18" s="16">
        <f t="shared" si="3"/>
        <v>500000</v>
      </c>
    </row>
    <row r="19">
      <c r="A19" s="33" t="s">
        <v>11</v>
      </c>
      <c r="B19" s="34">
        <f t="shared" si="4"/>
        <v>3000000</v>
      </c>
      <c r="C19" s="35">
        <v>1.0</v>
      </c>
      <c r="D19" s="36" t="s">
        <v>13</v>
      </c>
      <c r="E19" s="21">
        <f t="shared" si="3"/>
        <v>3000000</v>
      </c>
    </row>
    <row r="20">
      <c r="A20" s="50"/>
      <c r="B20" s="46"/>
      <c r="C20" s="47"/>
      <c r="D20" s="48"/>
      <c r="E20" s="49">
        <f t="shared" si="3"/>
        <v>30000000</v>
      </c>
    </row>
    <row r="22">
      <c r="A22" s="42" t="s">
        <v>14</v>
      </c>
      <c r="B22" s="42" t="s">
        <v>15</v>
      </c>
      <c r="C22" s="42" t="s">
        <v>16</v>
      </c>
    </row>
    <row r="23">
      <c r="A23" s="42" t="s">
        <v>17</v>
      </c>
      <c r="B23" s="42" t="s">
        <v>18</v>
      </c>
      <c r="C23" s="43">
        <f>Pendapatan_50[Jumlah]</f>
        <v>5000000</v>
      </c>
    </row>
    <row r="24">
      <c r="A24" s="42" t="s">
        <v>18</v>
      </c>
      <c r="B24" s="42" t="s">
        <v>7</v>
      </c>
      <c r="C24" s="43">
        <f t="shared" ref="C24:C25" si="5">E15</f>
        <v>1000000</v>
      </c>
    </row>
    <row r="25">
      <c r="A25" s="42" t="s">
        <v>18</v>
      </c>
      <c r="B25" s="42" t="s">
        <v>8</v>
      </c>
      <c r="C25" s="43">
        <f t="shared" si="5"/>
        <v>2500000</v>
      </c>
    </row>
    <row r="26">
      <c r="A26" s="42" t="s">
        <v>18</v>
      </c>
      <c r="B26" s="42" t="s">
        <v>21</v>
      </c>
      <c r="C26" s="43">
        <f t="shared" ref="C26:C29" si="6">E16</f>
        <v>2500000</v>
      </c>
    </row>
    <row r="27">
      <c r="A27" s="42" t="s">
        <v>18</v>
      </c>
      <c r="B27" s="42" t="s">
        <v>9</v>
      </c>
      <c r="C27" s="43">
        <f t="shared" si="6"/>
        <v>500000</v>
      </c>
    </row>
    <row r="28">
      <c r="A28" s="42" t="s">
        <v>18</v>
      </c>
      <c r="B28" s="42" t="s">
        <v>10</v>
      </c>
      <c r="C28" s="43">
        <f t="shared" si="6"/>
        <v>500000</v>
      </c>
    </row>
    <row r="29">
      <c r="A29" s="42" t="s">
        <v>18</v>
      </c>
      <c r="B29" s="42" t="s">
        <v>11</v>
      </c>
      <c r="C29" s="43">
        <f t="shared" si="6"/>
        <v>3000000</v>
      </c>
    </row>
    <row r="30">
      <c r="A30" s="42" t="s">
        <v>19</v>
      </c>
      <c r="B30" s="42" t="s">
        <v>11</v>
      </c>
      <c r="C30" s="43">
        <f>E19</f>
        <v>3000000</v>
      </c>
    </row>
    <row r="31">
      <c r="A31" s="42" t="s">
        <v>19</v>
      </c>
      <c r="B31" s="42" t="s">
        <v>7</v>
      </c>
      <c r="C31" s="43">
        <f>0.1*E14</f>
        <v>2250000</v>
      </c>
    </row>
  </sheetData>
  <dataValidations>
    <dataValidation type="custom" allowBlank="1" showDropDown="1" sqref="B2:C2 E2 B5:C11 E5:E11 B14:C20 E14:E20">
      <formula1>AND(ISNUMBER(B2),(NOT(OR(NOT(ISERROR(DATEVALUE(B2))), AND(ISNUMBER(B2), LEFT(CELL("format", B2))="D")))))</formula1>
    </dataValidation>
  </dataValidations>
  <drawing r:id="rId1"/>
  <tableParts count="3">
    <tablePart r:id="rId5"/>
    <tablePart r:id="rId6"/>
    <tablePart r:id="rId7"/>
  </tableParts>
</worksheet>
</file>