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thon\"/>
    </mc:Choice>
  </mc:AlternateContent>
  <bookViews>
    <workbookView xWindow="0" yWindow="0" windowWidth="20490" windowHeight="7755"/>
  </bookViews>
  <sheets>
    <sheet name="Archive" sheetId="2" r:id="rId1"/>
    <sheet name="Summary" sheetId="3" state="hidden" r:id="rId2"/>
    <sheet name="Dashboard" sheetId="4" state="hidden" r:id="rId3"/>
  </sheets>
  <definedNames>
    <definedName name="dCalc" localSheetId="2">Dashboard!$V$1</definedName>
    <definedName name="sCalc" localSheetId="1">Summary!$L$1</definedName>
  </definedNames>
  <calcPr calcId="152511"/>
</workbook>
</file>

<file path=xl/calcChain.xml><?xml version="1.0" encoding="utf-8"?>
<calcChain xmlns="http://schemas.openxmlformats.org/spreadsheetml/2006/main">
  <c r="I34" i="4" l="1"/>
  <c r="I33" i="4"/>
  <c r="I32" i="4"/>
  <c r="I31" i="4"/>
  <c r="I30" i="4"/>
  <c r="I29" i="4"/>
  <c r="I28" i="4"/>
  <c r="I27" i="4"/>
  <c r="I26" i="4"/>
  <c r="I25" i="4"/>
  <c r="I24" i="4"/>
  <c r="I23" i="4"/>
  <c r="Q202" i="4"/>
  <c r="Q200" i="4"/>
  <c r="Q198" i="4"/>
  <c r="Q196" i="4"/>
  <c r="Q194" i="4"/>
  <c r="Q192" i="4"/>
  <c r="Q190" i="4"/>
  <c r="Q188" i="4"/>
  <c r="Q186" i="4"/>
  <c r="Q184" i="4"/>
  <c r="Q182" i="4"/>
  <c r="Q180" i="4"/>
  <c r="Q178" i="4"/>
  <c r="Q176" i="4"/>
  <c r="Q174" i="4"/>
  <c r="Q172" i="4"/>
  <c r="Q170" i="4"/>
  <c r="Q168" i="4"/>
  <c r="Q166" i="4"/>
  <c r="Q164" i="4"/>
  <c r="Q162" i="4"/>
  <c r="Q160" i="4"/>
  <c r="Q158" i="4"/>
  <c r="Q156" i="4"/>
  <c r="Q154" i="4"/>
  <c r="Q152" i="4"/>
  <c r="Q150" i="4"/>
  <c r="Q148" i="4"/>
  <c r="Q146" i="4"/>
  <c r="Q144" i="4"/>
  <c r="Q142" i="4"/>
  <c r="Q140" i="4"/>
  <c r="Q138" i="4"/>
  <c r="Q136" i="4"/>
  <c r="Q134" i="4"/>
  <c r="Q132" i="4"/>
  <c r="Q130" i="4"/>
  <c r="Q128" i="4"/>
  <c r="Q126" i="4"/>
  <c r="Q124" i="4"/>
  <c r="Q122" i="4"/>
  <c r="Q120" i="4"/>
  <c r="Q118" i="4"/>
  <c r="Q116" i="4"/>
  <c r="Q114" i="4"/>
  <c r="Q112" i="4"/>
  <c r="Q110" i="4"/>
  <c r="Q108" i="4"/>
  <c r="Q106" i="4"/>
  <c r="Q104" i="4"/>
  <c r="Q102" i="4"/>
  <c r="Q100" i="4"/>
  <c r="Q98" i="4"/>
  <c r="Q96" i="4"/>
  <c r="Q94" i="4"/>
  <c r="Q92" i="4"/>
  <c r="Q90" i="4"/>
  <c r="Q88" i="4"/>
  <c r="Q86" i="4"/>
  <c r="Q84" i="4"/>
  <c r="Q82" i="4"/>
  <c r="Q80" i="4"/>
  <c r="Q78" i="4"/>
  <c r="Q76" i="4"/>
  <c r="Q74" i="4"/>
  <c r="Q72" i="4"/>
  <c r="Q70" i="4"/>
  <c r="Q68" i="4"/>
  <c r="Q66" i="4"/>
  <c r="Q64" i="4"/>
  <c r="Q62" i="4"/>
  <c r="Q60" i="4"/>
  <c r="Q58" i="4"/>
  <c r="Q56" i="4"/>
  <c r="Q54" i="4"/>
  <c r="Q52" i="4"/>
  <c r="Q50" i="4"/>
  <c r="Q48" i="4"/>
  <c r="Q46" i="4"/>
  <c r="Q44" i="4"/>
  <c r="Q42" i="4"/>
  <c r="Q40" i="4"/>
  <c r="Q38" i="4"/>
  <c r="Q36" i="4"/>
  <c r="Q34" i="4"/>
  <c r="Q32" i="4"/>
  <c r="Q30" i="4"/>
  <c r="Q28" i="4"/>
  <c r="Q26" i="4"/>
  <c r="Q24" i="4"/>
  <c r="Q22" i="4"/>
  <c r="Q20" i="4"/>
  <c r="Q18" i="4"/>
  <c r="Q16" i="4"/>
  <c r="Q15" i="4" a="1"/>
  <c r="Q201" i="4" s="1"/>
  <c r="Q15" i="4"/>
  <c r="L8" i="4"/>
  <c r="D5" i="4"/>
  <c r="C5" i="4"/>
  <c r="B5" i="4"/>
  <c r="D4" i="4"/>
  <c r="C4" i="4"/>
  <c r="B4" i="4"/>
  <c r="M3" i="4"/>
  <c r="L3" i="4" a="1"/>
  <c r="L3" i="4" s="1"/>
  <c r="L2" i="4" a="1"/>
  <c r="L2" i="4" s="1"/>
  <c r="B1" i="4"/>
  <c r="M20" i="3"/>
  <c r="M19" i="3"/>
  <c r="M18" i="3"/>
  <c r="M17" i="3"/>
  <c r="M16" i="3"/>
  <c r="M15" i="3"/>
  <c r="M14" i="3"/>
  <c r="M13" i="3"/>
  <c r="M12" i="3"/>
  <c r="M11" i="3"/>
  <c r="M10" i="3"/>
  <c r="J10" i="3"/>
  <c r="M9" i="3"/>
  <c r="M8" i="3"/>
  <c r="J8" i="3"/>
  <c r="M7" i="3"/>
  <c r="J7" i="3"/>
  <c r="M6" i="3"/>
  <c r="J6" i="3"/>
  <c r="M5" i="3"/>
  <c r="M4" i="3"/>
  <c r="J4" i="3"/>
  <c r="M3" i="3"/>
  <c r="J3" i="3" a="1"/>
  <c r="J3" i="3" s="1"/>
  <c r="J2" i="3" a="1"/>
  <c r="J2" i="3" s="1"/>
  <c r="B2" i="3" a="1"/>
  <c r="B2" i="3"/>
  <c r="M4" i="4" l="1"/>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Q17" i="4"/>
  <c r="Q19" i="4"/>
  <c r="Q21" i="4"/>
  <c r="Q23" i="4"/>
  <c r="Q25" i="4"/>
  <c r="Q27" i="4"/>
  <c r="Q29" i="4"/>
  <c r="Q31" i="4"/>
  <c r="Q33" i="4"/>
  <c r="Q35" i="4"/>
  <c r="Q37" i="4"/>
  <c r="Q39" i="4"/>
  <c r="Q41" i="4"/>
  <c r="Q43" i="4"/>
  <c r="Q45" i="4"/>
  <c r="Q47" i="4"/>
  <c r="Q49" i="4"/>
  <c r="Q51" i="4"/>
  <c r="Q53" i="4"/>
  <c r="Q55" i="4"/>
  <c r="Q57" i="4"/>
  <c r="Q59" i="4"/>
  <c r="Q61" i="4"/>
  <c r="Q63" i="4"/>
  <c r="Q65" i="4"/>
  <c r="Q67" i="4"/>
  <c r="Q69" i="4"/>
  <c r="Q71" i="4"/>
  <c r="Q73" i="4"/>
  <c r="Q75" i="4"/>
  <c r="Q77" i="4"/>
  <c r="Q79" i="4"/>
  <c r="Q81" i="4"/>
  <c r="Q83" i="4"/>
  <c r="Q85" i="4"/>
  <c r="Q87" i="4"/>
  <c r="Q89" i="4"/>
  <c r="Q91" i="4"/>
  <c r="Q93" i="4"/>
  <c r="Q95" i="4"/>
  <c r="Q97" i="4"/>
  <c r="Q99" i="4"/>
  <c r="Q101" i="4"/>
  <c r="Q103" i="4"/>
  <c r="Q105" i="4"/>
  <c r="Q107" i="4"/>
  <c r="Q109" i="4"/>
  <c r="Q111" i="4"/>
  <c r="Q113" i="4"/>
  <c r="Q115" i="4"/>
  <c r="Q117" i="4"/>
  <c r="Q119" i="4"/>
  <c r="Q121" i="4"/>
  <c r="Q123" i="4"/>
  <c r="Q125" i="4"/>
  <c r="Q127" i="4"/>
  <c r="Q129" i="4"/>
  <c r="Q131" i="4"/>
  <c r="Q133" i="4"/>
  <c r="Q135" i="4"/>
  <c r="Q137" i="4"/>
  <c r="Q139" i="4"/>
  <c r="Q141" i="4"/>
  <c r="Q143" i="4"/>
  <c r="Q145" i="4"/>
  <c r="Q147" i="4"/>
  <c r="Q149" i="4"/>
  <c r="Q151" i="4"/>
  <c r="Q153" i="4"/>
  <c r="Q155" i="4"/>
  <c r="Q157" i="4"/>
  <c r="Q159" i="4"/>
  <c r="Q161" i="4"/>
  <c r="Q163" i="4"/>
  <c r="Q165" i="4"/>
  <c r="Q167" i="4"/>
  <c r="Q169" i="4"/>
  <c r="Q171" i="4"/>
  <c r="Q173" i="4"/>
  <c r="Q175" i="4"/>
  <c r="Q177" i="4"/>
  <c r="Q179" i="4"/>
  <c r="Q181" i="4"/>
  <c r="Q183" i="4"/>
  <c r="Q185" i="4"/>
  <c r="Q187" i="4"/>
  <c r="Q189" i="4"/>
  <c r="Q191" i="4"/>
  <c r="Q193" i="4"/>
  <c r="Q195" i="4"/>
  <c r="Q197" i="4"/>
  <c r="Q199" i="4"/>
  <c r="O149" i="4"/>
  <c r="O148" i="4"/>
  <c r="O144" i="4"/>
  <c r="O140" i="4"/>
  <c r="O136" i="4"/>
  <c r="O132" i="4"/>
  <c r="O128" i="4"/>
  <c r="O124" i="4"/>
  <c r="O120" i="4"/>
  <c r="O116" i="4"/>
  <c r="O112" i="4"/>
  <c r="O108" i="4"/>
  <c r="O104" i="4"/>
  <c r="O100" i="4"/>
  <c r="O96" i="4"/>
  <c r="O92" i="4"/>
  <c r="O88" i="4"/>
  <c r="O84" i="4"/>
  <c r="O80" i="4"/>
  <c r="O76" i="4"/>
  <c r="O72" i="4"/>
  <c r="O68" i="4"/>
  <c r="O64" i="4"/>
  <c r="O62" i="4"/>
  <c r="O60" i="4"/>
  <c r="O58" i="4"/>
  <c r="O56" i="4"/>
  <c r="O54" i="4"/>
  <c r="O52" i="4"/>
  <c r="O50" i="4"/>
  <c r="O48" i="4"/>
  <c r="O46" i="4"/>
  <c r="O44" i="4"/>
  <c r="O42" i="4"/>
  <c r="C41" i="4"/>
  <c r="O37" i="4"/>
  <c r="O35" i="4"/>
  <c r="O32" i="4"/>
  <c r="O28" i="4"/>
  <c r="O24" i="4"/>
  <c r="O15" i="4"/>
  <c r="O7" i="4"/>
  <c r="O5" i="4"/>
  <c r="O143" i="4"/>
  <c r="O135" i="4"/>
  <c r="O127" i="4"/>
  <c r="O119" i="4"/>
  <c r="O111" i="4"/>
  <c r="O103" i="4"/>
  <c r="O95" i="4"/>
  <c r="O87" i="4"/>
  <c r="O79" i="4"/>
  <c r="O71" i="4"/>
  <c r="O40" i="4"/>
  <c r="O21" i="4"/>
  <c r="O17" i="4"/>
  <c r="O11" i="4"/>
  <c r="L5" i="4"/>
  <c r="E144" i="3"/>
  <c r="E140" i="3"/>
  <c r="E136" i="3"/>
  <c r="E132" i="3"/>
  <c r="E128" i="3"/>
  <c r="E124" i="3"/>
  <c r="E120" i="3"/>
  <c r="E116" i="3"/>
  <c r="E112" i="3"/>
  <c r="E108" i="3"/>
  <c r="E104" i="3"/>
  <c r="E100" i="3"/>
  <c r="E96" i="3"/>
  <c r="E92" i="3"/>
  <c r="E88" i="3"/>
  <c r="E84" i="3"/>
  <c r="E80" i="3"/>
  <c r="E76" i="3"/>
  <c r="E72" i="3"/>
  <c r="E68" i="3"/>
  <c r="E64" i="3"/>
  <c r="E60" i="3"/>
  <c r="E56" i="3"/>
  <c r="E52" i="3"/>
  <c r="E48" i="3"/>
  <c r="E44" i="3"/>
  <c r="E40" i="3"/>
  <c r="E36" i="3"/>
  <c r="E32" i="3"/>
  <c r="G30" i="3"/>
  <c r="F29" i="3"/>
  <c r="E28" i="3"/>
  <c r="G26" i="3"/>
  <c r="F25" i="3"/>
  <c r="E24" i="3"/>
  <c r="G22" i="3"/>
  <c r="F21" i="3"/>
  <c r="F19" i="3"/>
  <c r="O141" i="4"/>
  <c r="O133" i="4"/>
  <c r="O125" i="4"/>
  <c r="O117" i="4"/>
  <c r="O109" i="4"/>
  <c r="O101" i="4"/>
  <c r="O93" i="4"/>
  <c r="O85" i="4"/>
  <c r="O77" i="4"/>
  <c r="O69" i="4"/>
  <c r="O39" i="4"/>
  <c r="O31" i="4"/>
  <c r="O27" i="4"/>
  <c r="O23" i="4"/>
  <c r="O20" i="4"/>
  <c r="O16" i="4"/>
  <c r="O12" i="4"/>
  <c r="O8" i="4"/>
  <c r="T2" i="4"/>
  <c r="E141" i="3"/>
  <c r="E133" i="3"/>
  <c r="E125" i="3"/>
  <c r="E117" i="3"/>
  <c r="E109" i="3"/>
  <c r="E101" i="3"/>
  <c r="E93" i="3"/>
  <c r="E85" i="3"/>
  <c r="E77" i="3"/>
  <c r="E69" i="3"/>
  <c r="E61" i="3"/>
  <c r="E53" i="3"/>
  <c r="E45" i="3"/>
  <c r="O146" i="4"/>
  <c r="O138" i="4"/>
  <c r="O130" i="4"/>
  <c r="O122" i="4"/>
  <c r="O114" i="4"/>
  <c r="O106" i="4"/>
  <c r="O98" i="4"/>
  <c r="O90" i="4"/>
  <c r="O82" i="4"/>
  <c r="O74" i="4"/>
  <c r="O66" i="4"/>
  <c r="O61" i="4"/>
  <c r="O57" i="4"/>
  <c r="O53" i="4"/>
  <c r="O49" i="4"/>
  <c r="O45" i="4"/>
  <c r="O41" i="4"/>
  <c r="O36" i="4"/>
  <c r="O30" i="4"/>
  <c r="F23" i="4"/>
  <c r="O6" i="4"/>
  <c r="O139" i="4"/>
  <c r="O123" i="4"/>
  <c r="O107" i="4"/>
  <c r="O91" i="4"/>
  <c r="O75" i="4"/>
  <c r="C39" i="4"/>
  <c r="O13" i="4"/>
  <c r="O4" i="4"/>
  <c r="E138" i="3"/>
  <c r="E130" i="3"/>
  <c r="E122" i="3"/>
  <c r="E114" i="3"/>
  <c r="E106" i="3"/>
  <c r="E98" i="3"/>
  <c r="E90" i="3"/>
  <c r="E82" i="3"/>
  <c r="E74" i="3"/>
  <c r="E66" i="3"/>
  <c r="E58" i="3"/>
  <c r="E50" i="3"/>
  <c r="E42" i="3"/>
  <c r="E34" i="3"/>
  <c r="E30" i="3"/>
  <c r="F27" i="3"/>
  <c r="G24" i="3"/>
  <c r="E22" i="3"/>
  <c r="O145" i="4"/>
  <c r="O129" i="4"/>
  <c r="O113" i="4"/>
  <c r="O97" i="4"/>
  <c r="O81" i="4"/>
  <c r="O65" i="4"/>
  <c r="O29" i="4"/>
  <c r="O22" i="4"/>
  <c r="O14" i="4"/>
  <c r="O3" i="4"/>
  <c r="E137" i="3"/>
  <c r="E121" i="3"/>
  <c r="E105" i="3"/>
  <c r="E89" i="3"/>
  <c r="E73" i="3"/>
  <c r="E57" i="3"/>
  <c r="E41" i="3"/>
  <c r="E33" i="3"/>
  <c r="G29" i="3"/>
  <c r="E27" i="3"/>
  <c r="F24" i="3"/>
  <c r="G21" i="3"/>
  <c r="G19" i="3"/>
  <c r="F17" i="3"/>
  <c r="E16" i="3"/>
  <c r="F15" i="3"/>
  <c r="F13" i="3"/>
  <c r="F11" i="3"/>
  <c r="E10" i="3"/>
  <c r="E9" i="3"/>
  <c r="G7" i="3"/>
  <c r="F6" i="3"/>
  <c r="E5" i="3"/>
  <c r="F3" i="3"/>
  <c r="E2" i="3"/>
  <c r="E143" i="3"/>
  <c r="E135" i="3"/>
  <c r="E127" i="3"/>
  <c r="E119" i="3"/>
  <c r="E111" i="3"/>
  <c r="E103" i="3"/>
  <c r="E95" i="3"/>
  <c r="E87" i="3"/>
  <c r="E79" i="3"/>
  <c r="E71" i="3"/>
  <c r="E63" i="3"/>
  <c r="E55" i="3"/>
  <c r="E47" i="3"/>
  <c r="E39" i="3"/>
  <c r="G31" i="3"/>
  <c r="E29" i="3"/>
  <c r="F26" i="3"/>
  <c r="G23" i="3"/>
  <c r="E21" i="3"/>
  <c r="E19" i="3"/>
  <c r="E18" i="3"/>
  <c r="E17" i="3"/>
  <c r="F16" i="3"/>
  <c r="E15" i="3"/>
  <c r="E14" i="3"/>
  <c r="E13" i="3"/>
  <c r="E12" i="3"/>
  <c r="E11" i="3"/>
  <c r="F9" i="3"/>
  <c r="E8" i="3"/>
  <c r="G6" i="3"/>
  <c r="J5" i="3"/>
  <c r="G4" i="3"/>
  <c r="G3" i="3"/>
  <c r="F2" i="3"/>
  <c r="O142" i="4"/>
  <c r="O134" i="4"/>
  <c r="O126" i="4"/>
  <c r="O118" i="4"/>
  <c r="O110" i="4"/>
  <c r="O102" i="4"/>
  <c r="O94" i="4"/>
  <c r="O86" i="4"/>
  <c r="O78" i="4"/>
  <c r="O70" i="4"/>
  <c r="O63" i="4"/>
  <c r="O59" i="4"/>
  <c r="O55" i="4"/>
  <c r="O51" i="4"/>
  <c r="O47" i="4"/>
  <c r="O43" i="4"/>
  <c r="O38" i="4"/>
  <c r="O34" i="4"/>
  <c r="O26" i="4"/>
  <c r="R14" i="4"/>
  <c r="O147" i="4"/>
  <c r="O131" i="4"/>
  <c r="O115" i="4"/>
  <c r="O99" i="4"/>
  <c r="O83" i="4"/>
  <c r="O67" i="4"/>
  <c r="O19" i="4"/>
  <c r="O9" i="4"/>
  <c r="E142" i="3"/>
  <c r="E134" i="3"/>
  <c r="E126" i="3"/>
  <c r="E118" i="3"/>
  <c r="E110" i="3"/>
  <c r="E102" i="3"/>
  <c r="E94" i="3"/>
  <c r="E86" i="3"/>
  <c r="E78" i="3"/>
  <c r="E70" i="3"/>
  <c r="E62" i="3"/>
  <c r="E54" i="3"/>
  <c r="E46" i="3"/>
  <c r="E38" i="3"/>
  <c r="F31" i="3"/>
  <c r="G28" i="3"/>
  <c r="E26" i="3"/>
  <c r="F23" i="3"/>
  <c r="F20" i="3"/>
  <c r="O137" i="4"/>
  <c r="O121" i="4"/>
  <c r="O105" i="4"/>
  <c r="O89" i="4"/>
  <c r="O73" i="4"/>
  <c r="O33" i="4"/>
  <c r="O25" i="4"/>
  <c r="O18" i="4"/>
  <c r="O10" i="4"/>
  <c r="E145" i="3"/>
  <c r="E129" i="3"/>
  <c r="E113" i="3"/>
  <c r="E97" i="3"/>
  <c r="E81" i="3"/>
  <c r="E65" i="3"/>
  <c r="E49" i="3"/>
  <c r="E37" i="3"/>
  <c r="E31" i="3"/>
  <c r="F28" i="3"/>
  <c r="G25" i="3"/>
  <c r="E23" i="3"/>
  <c r="E20" i="3"/>
  <c r="F18" i="3"/>
  <c r="G16" i="3"/>
  <c r="J15" i="3"/>
  <c r="F14" i="3"/>
  <c r="F12" i="3"/>
  <c r="G10" i="3"/>
  <c r="G9" i="3"/>
  <c r="F8" i="3"/>
  <c r="E7" i="3"/>
  <c r="G5" i="3"/>
  <c r="F4" i="3"/>
  <c r="G2" i="3"/>
  <c r="C1" i="3"/>
  <c r="E139" i="3"/>
  <c r="E131" i="3"/>
  <c r="E123" i="3"/>
  <c r="E115" i="3"/>
  <c r="E107" i="3"/>
  <c r="E99" i="3"/>
  <c r="E91" i="3"/>
  <c r="E83" i="3"/>
  <c r="E75" i="3"/>
  <c r="E67" i="3"/>
  <c r="E59" i="3"/>
  <c r="E51" i="3"/>
  <c r="E43" i="3"/>
  <c r="E35" i="3"/>
  <c r="F30" i="3"/>
  <c r="G27" i="3"/>
  <c r="E25" i="3"/>
  <c r="F22" i="3"/>
  <c r="G20" i="3"/>
  <c r="G18" i="3"/>
  <c r="G17" i="3"/>
  <c r="J16" i="3"/>
  <c r="G15" i="3"/>
  <c r="G14" i="3"/>
  <c r="G13" i="3"/>
  <c r="G12" i="3"/>
  <c r="G11" i="3"/>
  <c r="F10" i="3"/>
  <c r="G8" i="3"/>
  <c r="F7" i="3"/>
  <c r="E6" i="3"/>
  <c r="F5" i="3"/>
  <c r="E4" i="3"/>
  <c r="E3" i="3"/>
  <c r="D1" i="3"/>
  <c r="N3" i="4" l="1" a="1"/>
  <c r="N149" i="4" l="1"/>
  <c r="N145" i="4"/>
  <c r="N141" i="4"/>
  <c r="N137" i="4"/>
  <c r="N133" i="4"/>
  <c r="N129" i="4"/>
  <c r="N125" i="4"/>
  <c r="N121" i="4"/>
  <c r="N117" i="4"/>
  <c r="N113" i="4"/>
  <c r="N109" i="4"/>
  <c r="N105" i="4"/>
  <c r="N101" i="4"/>
  <c r="N97" i="4"/>
  <c r="N93" i="4"/>
  <c r="N89" i="4"/>
  <c r="N85" i="4"/>
  <c r="N81" i="4"/>
  <c r="N77" i="4"/>
  <c r="N73" i="4"/>
  <c r="N69" i="4"/>
  <c r="N65" i="4"/>
  <c r="N61" i="4"/>
  <c r="N57" i="4"/>
  <c r="N53" i="4"/>
  <c r="N49" i="4"/>
  <c r="N45" i="4"/>
  <c r="N41" i="4"/>
  <c r="N37" i="4"/>
  <c r="N33" i="4"/>
  <c r="N29" i="4"/>
  <c r="N25" i="4"/>
  <c r="N21" i="4"/>
  <c r="N17" i="4"/>
  <c r="N13" i="4"/>
  <c r="N9" i="4"/>
  <c r="N5" i="4"/>
  <c r="N146" i="4"/>
  <c r="N142" i="4"/>
  <c r="N138" i="4"/>
  <c r="N134" i="4"/>
  <c r="N130" i="4"/>
  <c r="N126" i="4"/>
  <c r="N122" i="4"/>
  <c r="N118" i="4"/>
  <c r="N114" i="4"/>
  <c r="N110" i="4"/>
  <c r="N106" i="4"/>
  <c r="N102" i="4"/>
  <c r="N98" i="4"/>
  <c r="N94" i="4"/>
  <c r="N90" i="4"/>
  <c r="N86" i="4"/>
  <c r="N82" i="4"/>
  <c r="N78" i="4"/>
  <c r="N74" i="4"/>
  <c r="N8" i="4"/>
  <c r="N16" i="4"/>
  <c r="N24" i="4"/>
  <c r="N32" i="4"/>
  <c r="N40" i="4"/>
  <c r="N48" i="4"/>
  <c r="N56" i="4"/>
  <c r="N64" i="4"/>
  <c r="N72" i="4"/>
  <c r="N6" i="4"/>
  <c r="N14" i="4"/>
  <c r="N22" i="4"/>
  <c r="N30" i="4"/>
  <c r="N38" i="4"/>
  <c r="N46" i="4"/>
  <c r="N54" i="4"/>
  <c r="N62" i="4"/>
  <c r="N70" i="4"/>
  <c r="N147" i="4"/>
  <c r="N143" i="4"/>
  <c r="N139" i="4"/>
  <c r="N135" i="4"/>
  <c r="N131" i="4"/>
  <c r="N127" i="4"/>
  <c r="N123" i="4"/>
  <c r="N119" i="4"/>
  <c r="N115" i="4"/>
  <c r="N111" i="4"/>
  <c r="N107" i="4"/>
  <c r="N99" i="4"/>
  <c r="N91" i="4"/>
  <c r="N83" i="4"/>
  <c r="N75" i="4"/>
  <c r="N67" i="4"/>
  <c r="N59" i="4"/>
  <c r="N51" i="4"/>
  <c r="N43" i="4"/>
  <c r="N35" i="4"/>
  <c r="N27" i="4"/>
  <c r="N19" i="4"/>
  <c r="N11" i="4"/>
  <c r="N148" i="4"/>
  <c r="N140" i="4"/>
  <c r="N132" i="4"/>
  <c r="N124" i="4"/>
  <c r="N116" i="4"/>
  <c r="N108" i="4"/>
  <c r="N100" i="4"/>
  <c r="N92" i="4"/>
  <c r="N84" i="4"/>
  <c r="N76" i="4"/>
  <c r="N12" i="4"/>
  <c r="N28" i="4"/>
  <c r="N44" i="4"/>
  <c r="N60" i="4"/>
  <c r="N3" i="4"/>
  <c r="N18" i="4"/>
  <c r="N34" i="4"/>
  <c r="N50" i="4"/>
  <c r="N66" i="4"/>
  <c r="N103" i="4"/>
  <c r="N95" i="4"/>
  <c r="N87" i="4"/>
  <c r="N79" i="4"/>
  <c r="N71" i="4"/>
  <c r="N63" i="4"/>
  <c r="N55" i="4"/>
  <c r="N47" i="4"/>
  <c r="N39" i="4"/>
  <c r="N31" i="4"/>
  <c r="N23" i="4"/>
  <c r="N15" i="4"/>
  <c r="N7" i="4"/>
  <c r="N144" i="4"/>
  <c r="N136" i="4"/>
  <c r="N128" i="4"/>
  <c r="N120" i="4"/>
  <c r="N112" i="4"/>
  <c r="N104" i="4"/>
  <c r="N96" i="4"/>
  <c r="N88" i="4"/>
  <c r="N80" i="4"/>
  <c r="N4" i="4"/>
  <c r="N20" i="4"/>
  <c r="N36" i="4"/>
  <c r="N52" i="4"/>
  <c r="N68" i="4"/>
  <c r="N10" i="4"/>
  <c r="N26" i="4"/>
  <c r="N42" i="4"/>
  <c r="N58" i="4"/>
</calcChain>
</file>

<file path=xl/sharedStrings.xml><?xml version="1.0" encoding="utf-8"?>
<sst xmlns="http://schemas.openxmlformats.org/spreadsheetml/2006/main" count="5502" uniqueCount="3340">
  <si>
    <t>Number of Tweets</t>
  </si>
  <si>
    <t>Unique tweets</t>
  </si>
  <si>
    <t>&lt;- conversation explorer</t>
  </si>
  <si>
    <t>&lt;- searchable archive</t>
  </si>
  <si>
    <t>id_str</t>
  </si>
  <si>
    <t>text</t>
  </si>
  <si>
    <t>1274657459018149888</t>
  </si>
  <si>
    <t>RT @amnestyindo: [BREAKING] "Dengan rekam jejak komitmen negara saat ini, kita perlu mempertanyakan sebenarnya apa yang ingin diwariskan pada generasi mendatang? Keadilan? Jika ya, negara harus membuktikan komitmen terhadap tiga hal tersebut, dapat dimulai dari penuntasan kasus Novel Baswedan." https://t.co/polQYiegwD</t>
  </si>
  <si>
    <t>1274657246996135937</t>
  </si>
  <si>
    <t>RT @Aryprasetyo85: #RekayasaDidzolimi 
Eksekusi penembakan dilakukan pada malam hari.
Novel tampak menembak kaki kiri Erwansyah menggunakan senjata api jenis revolver berisi enam peluru hingga tersangka tersungkur. Lalu Novel juga menembak kaki kanan Dedi Muryadi.
https://t.co/tu6QB5mOjN</t>
  </si>
  <si>
    <t>1274657226234359808</t>
  </si>
  <si>
    <t>RT @AriestaRiico_: Jika Novel berteriak minta keadilan, bagaimana dengan keadilan korban pelaku sarang burung walet yang dia tembak....???
Keadilan hak semua warga negara
#RekayasaDidzolimi https://t.co/jmj2AIa6mP</t>
  </si>
  <si>
    <t>1274657114611306498</t>
  </si>
  <si>
    <t>RT @TeddyGusnaidi: Novel jadi korban penyiraman air keras, wajar jika menuntut keadilan. Begitupun korban penganiayaan kasus sarang burung wallet, wajar jika menuntut keadilan. Jangan malah dituduh rekayasa..
Hukum tidak bisa diatur sesuai selera anda, Novel baswedan..</t>
  </si>
  <si>
    <t>1274656985602904065</t>
  </si>
  <si>
    <t>RT @TirtoID: "Selamat ulang tahun Pak Presiden Jokowi. Semoga bapak tetap ingat dan peduli dengan masalah kemanusiaan dan penegakan hukum yang sangat perlu sikap keberpihakan bapak," kata Novel Baswedan.
https://t.co/vlyVP5YBnu</t>
  </si>
  <si>
    <t>1274656725132382209</t>
  </si>
  <si>
    <t>@tehsusuenaq Novel baswedan?</t>
  </si>
  <si>
    <t>1274656724851384321</t>
  </si>
  <si>
    <t>RT @kompascom: "Selamat ulang tahun Pak Presiden Jokowi. Semoga bapak tetap ingat dan peduli dengan masalah kemanusiaan dan penegakan hukum yang sangat perlu sikap keberpihakan bapak," kata Novel Baswedan | #HBD59Jokowi     https://t.co/DRwn3FlfIp</t>
  </si>
  <si>
    <t>1274656689426317312</t>
  </si>
  <si>
    <t>RT @ANDINI_MAHARAN1: JPU yang menuntut kasus NOVEL BASWEDAN .
Fedrik Adhar, PERLU DI PERIKSA KEKAYAAN NYA.
yg benar aja sich...mosok laporan di LHKPN Harga Fortuner dan Lexus hanya Rp 5 Juta ...ini janggal.
https://t.co/a67KAVSIFB</t>
  </si>
  <si>
    <t>1274656552608096256</t>
  </si>
  <si>
    <t>RT @dikisahkeun: @kepersekutuanm @brizcky98 @dapppoy @txtdrberseragam Ngelacak begituan aja cepet, semangat 45, kasus kasus dari zaman orba, sampe kasus novel baswedan aja lamaaa bet, kaga jelas lagi.</t>
  </si>
  <si>
    <t>1274656368096468993</t>
  </si>
  <si>
    <t>[BREAKING] "Dengan rekam jejak komitmen negara saat ini, kita perlu mempertanyakan sebenarnya apa yang ingin diwariskan pada generasi mendatang? Keadilan? Jika ya, negara harus membuktikan komitmen terhadap tiga hal tersebut, dapat dimulai dari penuntasan kasus Novel Baswedan." https://t.co/polQYiegwD</t>
  </si>
  <si>
    <t>1274655764997500928</t>
  </si>
  <si>
    <t>RT @AnakKolong_: 12. "Dengan adanya tiga kejanggalan tersebut, bisa dikatakan bahwa rekam medis Novel Baswedan dari Eye &amp;amp; Surgeons Clinic yang ditayangkan Mata Najwa diduga rekam medis palsu",ujar @GatotSwandito menutup tulisannya. 
.
.
.
.
#RekayasaDidzolimi https://t.co/wBdX6vn5eT</t>
  </si>
  <si>
    <t>1274655686161338369</t>
  </si>
  <si>
    <t>1274655488685142017</t>
  </si>
  <si>
    <t>1274654761334083584</t>
  </si>
  <si>
    <t>RT @syifaz1995: Luar biasa ini ucapan selamat ultah buat Bapak Jokowi dari @nazaqistsha.
Semoga saja kasus walet juga dapatkan keadilan ya pak @nazaqistsha.
https://t.co/F7iYgsrCME</t>
  </si>
  <si>
    <t>1274654658124865536</t>
  </si>
  <si>
    <t>1274654128736579584</t>
  </si>
  <si>
    <t>RT @JKDaulay: "Ada beberapa hal janggal dari semua hal yang dialami, dari rekaman CCTV, bentuk luka, perban, dan kepala yang diperban. Tapi, tiba-tiba malah mata yang buta," kata Dewi.
https://t.co/2KNVEC5cdn
gimmick dihiasi dengan playing victim.
kadrun banget 😁
#BasmiCovidDanKadrunKomunis</t>
  </si>
  <si>
    <t>1274654062860840960</t>
  </si>
  <si>
    <t>Presiden Jokowi tidak intervensi kasus novel baswedan https://t.co/jweCHJlrEE</t>
  </si>
  <si>
    <t>1274653636472082434</t>
  </si>
  <si>
    <t>[BREAKING] "Tidak profesionalnya Jaksa Penuntut Umum dan konflik kepentingan dalam kasus Novel Baswedan adalah bentuk institusionalisasi politik otoritarian melalui hukum dan peradilan. Institusionalisasi ketidakadilan berpotensi besar melanggar HAM." kata Herlambang. https://t.co/6zKHKNHStA</t>
  </si>
  <si>
    <t>1274652965731614721</t>
  </si>
  <si>
    <t>1274653464954454017</t>
  </si>
  <si>
    <t>Presiden Jokowi tidak intervensi kasus novel baswedan https://t.co/Byay4RUpvy</t>
  </si>
  <si>
    <t>1274653363938811906</t>
  </si>
  <si>
    <t>1274653346255659008</t>
  </si>
  <si>
    <t>RT @ramydhia: Setelah bikin video kritik atas tuntutan JPU kasus Novel Baswedan, Bintang Emon difitnah.
Mungkin kita pikir, "dih gak jelas bgt fitnahnya, gak rapi, gak bakal ada yg percaya lah!"
tp tau gak, bahkan diisengin kayak gini tuh bisa ngaruh banget buat public figure?
--a thread-- https://t.co/TTLq22EzPt</t>
  </si>
  <si>
    <t>1274653224679559168</t>
  </si>
  <si>
    <t>1274653189669707776</t>
  </si>
  <si>
    <t>1274653088553463808</t>
  </si>
  <si>
    <t>1274653047923208192</t>
  </si>
  <si>
    <t>RT @BadjaNuswantara: Neta S Pane: "Kasus (air keras) didramatisasi &amp;amp; dipolitisasi...tujuannya hy utk menutupi kasus Novel yg sdh mjd tersangka pembunuhan...
Tragisnya,... orang2 yg mlakukan penyesatan hukum itu adlh pakar2 hukum, aktivis HAM".
SPEECHLESS😶 
#RekayasaDidzolimi
https://t.co/WB3ftlIrpj</t>
  </si>
  <si>
    <t>1274653029795368966</t>
  </si>
  <si>
    <t>RT @Aryprasetyo85: #RekayasaDidzolimi
Novel Baswedan Diminta Setop Sandiwara Politik
Novel diminta utk tdk bermain drama atau bersandiwara politik seakan menjadi korban kejahatan berat.
Sebab,kasus penembakan pelaku pencurian sarang burung walet hingga kini blm dituntaskan
https://t.co/zPhR8yPDwP</t>
  </si>
  <si>
    <t>[BREAKING] "Presiden selaku Eksekutif memiliki kewenangan untuk menginisiasi proses hukum yang lebih adil untuk kasus Novel Baswedan. Kita menunggu komitmen Presiden dalam mendukung upaya pemberantasan korupsi." kata Herlambang.</t>
  </si>
  <si>
    <t>1274652858852315136</t>
  </si>
  <si>
    <t>RT @KompasTV: Novel Baswedan Berharap di Ulang Tahun ke 59 Presiden Jokowi Tetap Ingat Penegakan Hukum https://t.co/5gOAQjr39d https://t.co/MKDNnWpVeX</t>
  </si>
  <si>
    <t>1274652661330046977</t>
  </si>
  <si>
    <t>1274652121728614405</t>
  </si>
  <si>
    <t>1274652095103156224</t>
  </si>
  <si>
    <t>1274651842018865153</t>
  </si>
  <si>
    <t>@DTanjung15 @Dennysiregar7 @NajwaShihab Dikira sekelas novel tahu UU. Hehehehe&amp;gt;https://t.co/gfuPEVXz1o: Luar Biasa! Ini Ucapan Selamat Ultah Buat Jokowi dari Novel Baswedan.
https://t.co/R6iKVF9FJ6
melalui @GoogleNews</t>
  </si>
  <si>
    <t>1274651730307723266</t>
  </si>
  <si>
    <t>1274651293601021952</t>
  </si>
  <si>
    <t>Kenapa kasus Novel Baswedan panjang?
Karna kalo pendek namanya Cerpen Baswedan.</t>
  </si>
  <si>
    <t>1274651059114278912</t>
  </si>
  <si>
    <t>1274650678531514375</t>
  </si>
  <si>
    <t>RT @RoroMendut__: Saya bingung dg boss @lokataru_id si Haris Azhar. Dia itu ngaku pembela kemanusiaan, tapi dalam kasus penganiayaan dan pembunuhan kasus pencuri burung walet di Bengkulu yg melibatkan Novel Baswedan, dia malah membela si penganiaya/pembunuh. Kan kebalik!   https://t.co/FnexhtDVW2</t>
  </si>
  <si>
    <t>1274649830615220224</t>
  </si>
  <si>
    <t>1274649809165488128</t>
  </si>
  <si>
    <t>RT @nazaqistsha: Pengertian SENGAJA adl pelajaran dasar hukum pembuktian. Kalo penegak hukum nggak paham, brgkl ada mahasiswa hukum yg berkenan mengajari??
itulah pentingnya intelektualitas bergandengan dgn moral.. 
https://t.co/ME4FIHQXkP</t>
  </si>
  <si>
    <t>1274649424250015745</t>
  </si>
  <si>
    <t>[BREAKING] Haris Azhar (Lokataru) menyatakan, "Novel Baswedan sebagai korban terlanggar haknya-tetapi belum ada penegakan hukum yang paripurna untuk menyelesaikan peristiwa pelanggaran HAM ini." https://t.co/JT4WUcz3Kr</t>
  </si>
  <si>
    <t>1274648689470922757</t>
  </si>
  <si>
    <t>1274648497707352064</t>
  </si>
  <si>
    <t>RT @Dr_Luck15: PENCURI SARANG BURUNG WALET UNGKAP KEBIADABAN NOVEL BASWEDAN. Tolong :
@jokowi
@DivHumas_Polri
@BareskrimPolri @CCICPolri tolong berikan KEADILAN buat mereka, jng ada DUSTA diantara kita. Buka kembali kasus mereka. https://t.co/Tk1CbC3NTR</t>
  </si>
  <si>
    <t>1274648234418298880</t>
  </si>
  <si>
    <t>RT @UmarSyadatHs: Najwa sihab kritik DPR mau diperkarakan secara hukum oleh arteri dahlan. Bintang temon dukung novel baswedan skrg ketakutan krn dibully. Potret gelap demokrasi indonesia. Kebenaran dan keadilan sdh wassalam.</t>
  </si>
  <si>
    <t>1274648155674431488</t>
  </si>
  <si>
    <t>1274648132995805184</t>
  </si>
  <si>
    <t>1274647689221689344</t>
  </si>
  <si>
    <t>RT @narkosun: Mata Najwa @MataNajwa menayangkan rekam medis Novel Baswedan saat dirawat di Singapura.
Setahun yg lalu, bukannya rekam medis ini sudah viral ya? Ada yg bilang hoax dan janggal. 
Sekarang malah rame lagi krn ditayangkan di tv nasional. https://t.co/TV9B9PSewj</t>
  </si>
  <si>
    <t>1274646929926787073</t>
  </si>
  <si>
    <t>1274646897991356417</t>
  </si>
  <si>
    <t>1274646858124496897</t>
  </si>
  <si>
    <t>RT @AnakLolina: Serangan anak buahnya yg sakit hati krn ingkar janji seperti berkah tersendiri buat Novel Baswedan. Betapa tidak, dari sini drama besar di mulai, menyerang pemerintahan Jokowi &amp;amp; menutupi kasus pembunuhan.
Dukungan kaum DUNGU, PESAKITAN membuat #RekayasaDidzolimi berjalan baik. https://t.co/z9lAccofvX</t>
  </si>
  <si>
    <t>1274646659092242432</t>
  </si>
  <si>
    <t>1274646432583053313</t>
  </si>
  <si>
    <t>1274646104299040773</t>
  </si>
  <si>
    <t>1274645700911837184</t>
  </si>
  <si>
    <t>1274645444023349248</t>
  </si>
  <si>
    <t>[BREAKING] Usman Hamid (Amnesty International Indonesia) menyatakan, "Penyelidikan kasus Novel Baswedan tidak secara tanggap dilakukan. Investigasi tertutup, pembentukan TGPF Polri yang diduga menyalahgunakan proses, hingga penyelidikan yang parsial menjadi akar-akar masalah." https://t.co/ohs5gHR7lB</t>
  </si>
  <si>
    <t>1274644112411553794</t>
  </si>
  <si>
    <t>1274645337265721345</t>
  </si>
  <si>
    <t>1274645268336480256</t>
  </si>
  <si>
    <t>1274645199705092096</t>
  </si>
  <si>
    <t>1274645064447168514</t>
  </si>
  <si>
    <t>RT @__GoldenAngel_: Kurang apalagi sih bos novel Pak Jokowi dng situ?
Jokowi sdh menetapkan target khusus pada Polri agar dpt menuntaskan kasus tersebut dalam hitungan hari,biaya pengobatan dibayarin
Maruk sekali jadi orang lu !!
https://t.co/VKcuxafFXz</t>
  </si>
  <si>
    <t>1274645037486206976</t>
  </si>
  <si>
    <t>1274644999825584128</t>
  </si>
  <si>
    <t>RT @AnakKolong_: HUTANG LAPINDO +/- 1 BULAN LAGI JATUH TEMPO | 
.
.
.
1. Kelompok 212 hingga Novel Baswedan sdh di panggungnya. 
.
.
Jika mereka JUJUR mereka tahu bhw dunia politik adalah PASAR &amp;amp; semua pentas mereka hanyalah teknik transaksional, ya mereka hanya SIMBOL POLITIK YG DIPERDAGANGKAN. https://t.co/hT5sJUgO07</t>
  </si>
  <si>
    <t>1274644842182664193</t>
  </si>
  <si>
    <t>1274644835106988032</t>
  </si>
  <si>
    <t>1274644640893788160</t>
  </si>
  <si>
    <t>"Apakah kontribusi bagi peradaban yang diberikan dari persidangan kasus Novel Baswedan?"
Prof Sigit Riyanto Dekan FH UGM memberi pertanyaan sulit ini di webinar #EnggakSengaja Eksaminasi Perkara Novel Baswedan.
Guru dengan "G" besar. Salut.</t>
  </si>
  <si>
    <t>[BREAKING] "Masyarakat sipil butuh negara sebagai penentu dan pelaksana kebijakan, serta memenuhi hak-hak dasar. Persidangan kasus Novel Baswedan yang belum memberikan keadilan menjadi tanda pengabaian negara terhadap keadilan sekaligus upaya pemberantasan korupsi." kata Gita.</t>
  </si>
  <si>
    <t>1274644105134366720</t>
  </si>
  <si>
    <t>1274643726288056321</t>
  </si>
  <si>
    <t>RT @amnestyindo: [BREAKING] "Kejanggalan-kejanggalan sangat mencolok: manipulasi bukti dan fakta hingga penghilangan BAP saksi dalam sidang menunjukkan buruknya kualitas penegakan hukum dalam kasus Novel Baswedan." kata Arif. #EnggakSengaja https://t.co/1K7ritQ0vb</t>
  </si>
  <si>
    <t>1274643471983210496</t>
  </si>
  <si>
    <t>1274643442791067649</t>
  </si>
  <si>
    <t>Apapun Putusan Hakim, Novel Baswedan: Tak Ada Gunanya Menyurati Presiden https://t.co/V0a9ZEVlrc</t>
  </si>
  <si>
    <t>1274643220983504897</t>
  </si>
  <si>
    <t>1274643026644627457</t>
  </si>
  <si>
    <t>@romiyooo Novel baswedan</t>
  </si>
  <si>
    <t>1274642749006860288</t>
  </si>
  <si>
    <t>1274642148919398400</t>
  </si>
  <si>
    <t>RT @AnakKolong_: 18. Spt halnya Floyd, namanya diseret dari gedung "PUTIH",pejarahan di Rodeo Drive, Pilpres, hingga dlm "perang"CNN vs Fox News. 
Dan Carl Jung, BENAR !! 
Novel "BASWEDAN" sdh jd Simbol/PATUNG/ BERHALA POLITIK yg SEJAK AWAL sdh dikapitalisasi &amp;amp; bisa diseret kemanapun. https://t.co/CW69ArAZr8</t>
  </si>
  <si>
    <t>1274642007374217220</t>
  </si>
  <si>
    <t>RT @AnakKolong_: 15. NOVEL BASWEDAN | oleh para kadrun,  SJW  &amp;amp; Gelandangan Politik, didaulat sbg "PATUNG/ SIMBOL" Pahlawan Anti Korupsi yg didzolimi sekaligus sebagai TERSANGKA PEMBUNUHAN di masa lalunya.
OPINI PUBLIK TERBELAH..!! Pembelahan semakin tampak krn nama "BASWEDAN" yg MELEKAT. https://t.co/lpimA7fjvQ</t>
  </si>
  <si>
    <t>1274641875077484546</t>
  </si>
  <si>
    <t>1274641803942064128</t>
  </si>
  <si>
    <t>RT @AnakKolong_: 10. KEJANGGALAN KEDUA : pada rekam medis Novel Baswedan yang ditayangkan Mata Najwa adalah penulisan "To Whom It Concern". 
Kalimat ini janggal. Sebab, biasanya dituliskan "To whom it may concern".
.
.
.
#RekayasaDidzolimi https://t.co/GFvB6bgGWg</t>
  </si>
  <si>
    <t>1274641725361799168</t>
  </si>
  <si>
    <t>RT @AnakKolong_: 8. Di @kompasiana @GatotSwandito menulis :
"Jika diperhatikan, isi dari laporan rekam medis Novel Baswedan dari ERS yang diinformasikan Tempo ini sama seperti yang ditayangkan Mata Najwa".
.
.
.
#RekayasaDidzolimi https://t.co/uUGB1mbKJ1</t>
  </si>
  <si>
    <t>1274641646223650816</t>
  </si>
  <si>
    <t>RT @AnakKolong_: 6. Saat itu, Novel dipindahkan setelah menjalani perawatan krn cedera kimia asam sulfat di Jakarta Eye Centre pada 11 April, pukul 5 pagi.," tulis @tempodotco
.
.
.
.
https://t.co/qTXpykHcij</t>
  </si>
  <si>
    <t>1274641614539874306</t>
  </si>
  <si>
    <t>RT @AnakKolong_: 5. @tempodotco menulis :
.
.
Laporan medis Novel dari Klinik Eye &amp;amp; Retina Surgeons, Singapura, pd 26 Mei 2017, mencatat bhw Novel pertama kali datang ke klinik itu pada 12 April 2017. 
.
.
#RekayasaDidzolimi
https://t.co/qTXpykHcij</t>
  </si>
  <si>
    <t>1274641612954456066</t>
  </si>
  <si>
    <t>1274641265217298432</t>
  </si>
  <si>
    <t>1274640919858307074</t>
  </si>
  <si>
    <t>1274640769635106816</t>
  </si>
  <si>
    <t>@hardam_ @jokowi Mau nambahin ya, kartu prakerja, #sebelahmata Novel Baswedan... dll dll</t>
  </si>
  <si>
    <t>1274640764237041664</t>
  </si>
  <si>
    <t>RT @SuryaAnta: Ahmad Fatoni adlh JPU kasus kami (Jakarta six) &amp;amp; kasus Novel Baswedan. Tntutn thdp kami (yg demo damai) 17 bln.Tntutan tdkwa kasus Novel 1 Thn.Tak ada 1 orang pun terluka dlm demo 28 Agsts 19. Smntra ada mata Novel yg tak akan bisa sembuh. Paham ini soal Marwah siapa yg terluka?</t>
  </si>
  <si>
    <t>1274640672461516800</t>
  </si>
  <si>
    <t>@kompascom berak sekebon loe novel baswedan</t>
  </si>
  <si>
    <t>1274636426181857280</t>
  </si>
  <si>
    <t>1274640406148378624</t>
  </si>
  <si>
    <t>1274640370551287809</t>
  </si>
  <si>
    <t>1274640333297483776</t>
  </si>
  <si>
    <t>1274640307145936899</t>
  </si>
  <si>
    <t>1274640186945634304</t>
  </si>
  <si>
    <t>1274640149280768000</t>
  </si>
  <si>
    <t>1274640084046774273</t>
  </si>
  <si>
    <t>RT @tempodotco: Novel Baswedan, mengatakan Presiden Joko Widodo atau Jokowi seharusnya merasa terganggu karena sistem hukum compang-camping. https://t.co/5Rvrz1zCRD</t>
  </si>
  <si>
    <t>1274639874201497602</t>
  </si>
  <si>
    <t>1274639786184081408</t>
  </si>
  <si>
    <t>1274639692575551488</t>
  </si>
  <si>
    <t>1274639515227795459</t>
  </si>
  <si>
    <t>1274639480079581184</t>
  </si>
  <si>
    <t>1274639203330977792</t>
  </si>
  <si>
    <t>Novel Baswedan Berharap di Ulang Tahun ke 59 Presiden Jokowi Tetap Ingat Penegakan Hukum https://t.co/5gOAQjr39d https://t.co/MKDNnWpVeX</t>
  </si>
  <si>
    <t>1274639160574226434</t>
  </si>
  <si>
    <t>1274638828318253056</t>
  </si>
  <si>
    <t>1274638615826452480</t>
  </si>
  <si>
    <t>1274638401594028032</t>
  </si>
  <si>
    <t>RT @DTanjung15: Ini Video Nyai Menantang Novel Baswedan untuk membuktikan kebutaannya apakah benar karna air keras atau bukan.
Kita liat saja manusia ini sampai dimana dia mampu bertahan.
https://t.co/ORxQ3ZejoT</t>
  </si>
  <si>
    <t>1274638354089271297</t>
  </si>
  <si>
    <t>RT @DTanjung15: Siapapun Manusianya Yg Bela Novel Baswedan MONGGO BELAJAR YANG CERDAS lagi dalam menyikapi kasus si Novel ini.
Kasus Penyiraman air keras kepada Novel ini Penuh dengan Intrik2 Politik yg tujuannya untuk menjatuhkan citra Presiden Jokowi https://t.co/S5rDHpDBW9</t>
  </si>
  <si>
    <t>1274638295444545536</t>
  </si>
  <si>
    <t>RT @BadjaNuswantara: Kasus Walet ada korban, saksi, &amp;amp; bukti. Polisi lakukan penyelidikan, penyidikan. Jaksa bikin tuntutan.
Tiap WN sama dihadapan hukum. Menguji kebenaran di PENGADILAN. Siapkan pengacara! Bukan demo minta hentikan proses hukum. Se-olah2👉 #RekayasaDidzolimi
https://t.co/pCndHbmiT9</t>
  </si>
  <si>
    <t>1274637799711371265</t>
  </si>
  <si>
    <t>1274636981473968130</t>
  </si>
  <si>
    <t>RT @bppmbalairung: [KILAS]
Ketidakadilan Penegakan Hukum dalam Kasus Novel Baswedan
Rabu siang (17-06), Pusat Kajian Anti Korupsi (PUKAT) UGM menggelar diskusi kelima dari rangkaian Diskusi Seputar Korupsi (Diksi). Diskusi daring tersebut fokus... 
Baca selengkapnya di
https://t.co/Qh8J7etV6L</t>
  </si>
  <si>
    <t>1274636939526717444</t>
  </si>
  <si>
    <t>RT @_____31ns: "bila kaidah pembuktian tidak bisa mjd basis yg kuat untuk menghukum,maka lebih baik dibebaskan. Tidak perlu harus merekayasa dan memanipulasi fakta sedemikian rupa agar sesuai. Justru itu mjd peradilan yg sesat", novel Baswedan
Hukum bukan untuk pencitraan belaka.. https://t.co/oCHEX2L0yX</t>
  </si>
  <si>
    <t>1274636849919610882</t>
  </si>
  <si>
    <t>1274636723989803008</t>
  </si>
  <si>
    <t>1274636547334082561</t>
  </si>
  <si>
    <t>1274636482754392067</t>
  </si>
  <si>
    <t>"Selamat ulang tahun Pak Presiden Jokowi. Semoga bapak tetap ingat dan peduli dengan masalah kemanusiaan dan penegakan hukum yang sangat perlu sikap keberpihakan bapak," kata Novel Baswedan | #HBD59Jokowi     https://t.co/DRwn3FlfIp</t>
  </si>
  <si>
    <t>1274636367964680192</t>
  </si>
  <si>
    <t>1274636107146121222</t>
  </si>
  <si>
    <t>1274636030885298176</t>
  </si>
  <si>
    <t>RT @amnestyindo: [BREAKING] Novel Baswedan (@nazaqistsha) menyatakan, "Serangan pada saya tidak lepas dari serangan terhadap orang-orang KPK yang sedang menangani perkara-perkara besar, hingga dugaan keterlibatan oknum penegak hukum. Serangan tersebut trennya terus meningkat." #EnggakSengaja https://t.co/PNHwVRURBF</t>
  </si>
  <si>
    <t>1274635992645820421</t>
  </si>
  <si>
    <t>RT @unilubis: Novel Baswedan Tagih Janji Jokowi di Hari Ulang Tahunnya
https://t.co/XutjU8lsVl
Ikut mengucapkan Selamat HUT ke-59 tahun, Pak @jokowi
Semoga selalu sehat dan bahagia ya😊
Download aplikasi IDN untuk konten menarik lainnya 👇
https://t.co/3QXoXSALxu</t>
  </si>
  <si>
    <t>1274635984760475648</t>
  </si>
  <si>
    <t>1274635875914137600</t>
  </si>
  <si>
    <t>@bintangemon, sudah punya backingan nih rupanya, efek bergaul sama om @corbuzier kayanya 😂😂
Respons Novel Baswedan untuk Komedian Bintang Emon https://t.co/dKaxMU1FgN lewat @YouTube</t>
  </si>
  <si>
    <t>1274635786277675011</t>
  </si>
  <si>
    <t>1274635609110388737</t>
  </si>
  <si>
    <t>Pengakuan Korban Penganiayaan Kasus Sarang Burung Walet: Yang Tembak Kaki Saya Novel Baswedan https://t.co/hQNgwoDBLu cc barisam sakit hati. @sosmedbw @ReflyHZ @msaid_didu @fadlizon @hnurwahid @rockygerung_rg @ustadtengkuzul</t>
  </si>
  <si>
    <t>1274634751597412352</t>
  </si>
  <si>
    <t>1274634708618342400</t>
  </si>
  <si>
    <t>Kayanya pd buat begitu semacam biar pelan2 tp pasti otak kita ngikut/ sependapat sm statement mereka. Isi twitt buzzer2 dadakan ini soal memperbaiki citra pemerintah yg bermasalah terutama, menjatuhkan novel baswedan, anis baswedan juga bintang emon. I'm so sorry tp ini aneh bgt</t>
  </si>
  <si>
    <t>1274634685692252160</t>
  </si>
  <si>
    <t>1274634431114776576</t>
  </si>
  <si>
    <t>Pelaku Penyiraman Air Keras Pernah Ditegur Tetangga saat Intai Rumah Novel Baswedan - https://t.co/GwGdAFBrlA
#INDONESIA</t>
  </si>
  <si>
    <t>1274634220489502720</t>
  </si>
  <si>
    <t>1274634193230684160</t>
  </si>
  <si>
    <t>1274634116802043904</t>
  </si>
  <si>
    <t>1274634098825285633</t>
  </si>
  <si>
    <t>RT @MrsRachelIn: Jika Novel berteriak minta keadilan, bagaimana dengan keadilan korban yang dia tembak?," ungkapnya. https://t.co/v2NSauoXkg</t>
  </si>
  <si>
    <t>1274633858936266754</t>
  </si>
  <si>
    <t>1274633760571404290</t>
  </si>
  <si>
    <t>1274633648298315776</t>
  </si>
  <si>
    <t>1274633263248576512</t>
  </si>
  <si>
    <t>1274633246567849984</t>
  </si>
  <si>
    <t>1274633187398828032</t>
  </si>
  <si>
    <t>1274632918736891906</t>
  </si>
  <si>
    <t>1274632876999323649</t>
  </si>
  <si>
    <t>1274632601391661062</t>
  </si>
  <si>
    <t>waktu pilpres komplotannya biara HAM 1998 ampe berbusa tp ngurus satu masalah HAM 2020 Novel Baswedan aja kagak becus #emanganjeng</t>
  </si>
  <si>
    <t>1274632576225796096</t>
  </si>
  <si>
    <t>1274632541765419016</t>
  </si>
  <si>
    <t>RT @Je_Ly: Mbak @NajwaShihab baca artikel ini ga ya? 🤔
Cari di Gugel blm Nemu sanggahan
Dg adnya 3 kejanggalan tsb, bs dikatakan bhw rekam medis Novel Baswedan dr Eye &amp;amp; Surgeons Clinic yg ditayangkan Mata Najwa diduga rekam medis palsu.
Inikah #RekayasaDidzolimi 
https://t.co/5e7PUKRwD5</t>
  </si>
  <si>
    <t>1274632469354962944</t>
  </si>
  <si>
    <t>1274632152278110211</t>
  </si>
  <si>
    <t>1274631710379053056</t>
  </si>
  <si>
    <t>1274631555609051137</t>
  </si>
  <si>
    <t>RT @kompascom: Hari ini, 21 Juni 2020 Presiden Joko Widodo genap berusia 59 tahun, sedangkan pada Sabtu (20/6) Novel Baswedan juga genap berusia 43 tahun. https://t.co/lGDmPD7HWp</t>
  </si>
  <si>
    <t>1274631515796692992</t>
  </si>
  <si>
    <t>@republikaonline Wuihhh gue kok seneng bgt dengar statement orang Betawi!
Mereka mmg lbh dari setan dan iblis...kalau kita mengukur fitnah mereka terhadap Novel Baswedan!</t>
  </si>
  <si>
    <t>1274630776068268034</t>
  </si>
  <si>
    <t>1274630675853742081</t>
  </si>
  <si>
    <t>1274630666626297857</t>
  </si>
  <si>
    <t>1274630657486942208</t>
  </si>
  <si>
    <t>1274630554219151361</t>
  </si>
  <si>
    <t>1274630146952069120</t>
  </si>
  <si>
    <t>RT @antaranews_bali: Novel Baswedan ucapkan selamat ulang tahun untuk Presiden Jokowi: Penyidik KPK Novel Baswedan mengucapkan selamat ulang tahun Ke-59 kepada Presiden Joko Widodo dan berharap kepala negara tetap berpihak pada penegakan hukum."Selamat ulang tahun Pak… https://t.co/KRyfDkSPZq https://t.co/GpG2vc695D</t>
  </si>
  <si>
    <t>1274630028483936256</t>
  </si>
  <si>
    <t>Novel Baswedan ucapkan selamat ulang tahun untuk Presiden Jokowi: Penyidik KPK Novel Baswedan mengucapkan selamat ulang tahun Ke-59 kepada Presiden Joko Widodo dan berharap kepala negara tetap berpihak pada penegakan hukum."Selamat ulang tahun Pak… https://t.co/KRyfDkSPZq https://t.co/GpG2vc695D</t>
  </si>
  <si>
    <t>1274629994929512448</t>
  </si>
  <si>
    <t>1274629985316139010</t>
  </si>
  <si>
    <t>1274629974561939456</t>
  </si>
  <si>
    <t>RT @idtodayco: Novel Baswedan: Selamat Ulang Tahun Pak Jokowi, Ini Waktunya Menagih Janji https://t.co/P0qSQlFNk3</t>
  </si>
  <si>
    <t>1274629620952784899</t>
  </si>
  <si>
    <t>1274629525981114370</t>
  </si>
  <si>
    <t>1274629037457944577</t>
  </si>
  <si>
    <t>RT @narkosun: Nah kan akhirnya ada yg menulis di kompasiana terkait dugaan rekam medis palsu ini. 
Saya jg melihat pro kontra di jagat twitter tahun lalu. Dan menemukan analisis netijen thdp rekam medis tsb.
https://t.co/USv6Pbiwmw</t>
  </si>
  <si>
    <t>1274628940477292545</t>
  </si>
  <si>
    <t>1274628455728996353</t>
  </si>
  <si>
    <t>1274628243270729728</t>
  </si>
  <si>
    <t>1274628131521916930</t>
  </si>
  <si>
    <t>RT @tvOneNews: Novel Baswedan mengatakan tuntutan 1 tahun penjara terhadap penyerangnya merupakan suatu keanehan. Bagaimana kelanjutan proses hukumnya? Apakah dakwaan ini akhir dari kasus penyerangan terhadap Novel? Selengkapnya di https://t.co/WhIylWVWJq
#CariBeritaditvOne #diRumahNontontvOne https://t.co/xgrnd8BoYg</t>
  </si>
  <si>
    <t>1274627943231193091</t>
  </si>
  <si>
    <t>1274627887136509952</t>
  </si>
  <si>
    <t>1274627818073161728</t>
  </si>
  <si>
    <t>1274627616973049858</t>
  </si>
  <si>
    <t>@girlspuffpower @rahimteruncu83 @tempodotco @ernestprakasa Dokumen tsb banyak salinannya isinya menyebutkan keterlibatan hendropriyono, dokumen tsb gak mau dilanjutkan krn banyak terkait pemerintahan megawati, contoh sekarang  ini dokumen TPF kasus novel baswedan aja gak dipake sama sekali oleh polisi</t>
  </si>
  <si>
    <t>1274627552305242113</t>
  </si>
  <si>
    <t>1274627473674612738</t>
  </si>
  <si>
    <t>1274627268069847041</t>
  </si>
  <si>
    <t>1274627183416233984</t>
  </si>
  <si>
    <t>1274626975370366979</t>
  </si>
  <si>
    <t>Soal ke 3:
Kalian tim baca komik atau novel? Bukan novel baswedan ye https://t.co/K45VBQTMYM</t>
  </si>
  <si>
    <t>1274626902418878464</t>
  </si>
  <si>
    <t>1274626534683193347</t>
  </si>
  <si>
    <t>RT @Hanifah933: @nazaqistsha Ingat Novel Baswedan Ingat Almarhum yg meninggal dlm kasus sarang burung walet di Bengkulu. Hanya org kecil yg keadilanny diabaikan. But don't be sad, tangan tuhan jg sedang bekerja sejak kasus Bengkulu itu. Karma memang tak semanis kurma ... So enjoy your life 🙏</t>
  </si>
  <si>
    <t>1274626436179963904</t>
  </si>
  <si>
    <t>1274626216780107776</t>
  </si>
  <si>
    <t>RT @mas__piyuuu: Luar Biasa! Ini Ucapan Selamat Ultah dari Novel Baswedan Buat Presiden Jokowi https://t.co/FsOwzlO4ZK https://t.co/lJM1HJz5zU</t>
  </si>
  <si>
    <t>1274625953126211584</t>
  </si>
  <si>
    <t>1274625761245147137</t>
  </si>
  <si>
    <t>1274625692915732480</t>
  </si>
  <si>
    <t>[Cm] mohon maap,boleh drop berita ya novel.baswedan itu. Sebenernya ada apa sih:") aku nggk baca2 berita dari kemarin. Terimakasihh</t>
  </si>
  <si>
    <t>1274625653443194881</t>
  </si>
  <si>
    <t>1274625579384373254</t>
  </si>
  <si>
    <t>1274625510148960257</t>
  </si>
  <si>
    <t>1274625506529300480</t>
  </si>
  <si>
    <t>1274625168917200897</t>
  </si>
  <si>
    <t>1274625121492234240</t>
  </si>
  <si>
    <t>1274624984120360960</t>
  </si>
  <si>
    <t>1274624917246365697</t>
  </si>
  <si>
    <t>1274624889391996932</t>
  </si>
  <si>
    <t>1274624443822694400</t>
  </si>
  <si>
    <t>1274624329368522752</t>
  </si>
  <si>
    <t>1274624264319066113</t>
  </si>
  <si>
    <t>RT @TirtoID: Kesimpulan jaksa mengenai pelaku yang 'tidak sengaja' menyerang Novel Baswedan telah menciderai akal sehat dan logika hukum di masyarakat Indonesia. Tak sengaja bawa air keras dan lewat depan rumahmu~
https://t.co/Wo4z9xqZgT https://t.co/syjcNPmDtJ</t>
  </si>
  <si>
    <t>1274624253757775872</t>
  </si>
  <si>
    <t>1274624145188253696</t>
  </si>
  <si>
    <t>1274624051529478145</t>
  </si>
  <si>
    <t>Korban novel baswedan di bengkulu juga meminta keadilan atas kasus yang pernah menimpanya. Karena keadilan harus ditegakkan #GakSengaja #NovelBaswedan #menolaklupa #Indonesia #Viral https://t.co/axlsvUgs3A</t>
  </si>
  <si>
    <t>1274624020906831872</t>
  </si>
  <si>
    <t>1274623938341953536</t>
  </si>
  <si>
    <t>Novel baswedan meminta 2 orang terdakwa kasus penyiraman air keras terdapad dirinya untuk dibebaskan karena sudah dimaafkan atau karean tidak ingin kasus di tahun 2004 silam diungkit kembali #GakSengaja #NovelBaswedan #menolaklupa #Indonesia #Viral https://t.co/eR5rRJ6Dz0</t>
  </si>
  <si>
    <t>1274623817646669825</t>
  </si>
  <si>
    <t>1274623704232673282</t>
  </si>
  <si>
    <t>Dari kasus penyiksaan dan pembunuhan para pencuri sarang burung walet, sudah sepantasnya novel baswedan dipenjara karena kasus tersebut #GakSengaja #NovelBaswedan #menolaklupa #Indonesia #Viral https://t.co/psoie0BpVx</t>
  </si>
  <si>
    <t>1274623684632670208</t>
  </si>
  <si>
    <t>1274623302510600193</t>
  </si>
  <si>
    <t>1274623290573615105</t>
  </si>
  <si>
    <t>1274623271481163776</t>
  </si>
  <si>
    <t>@DTanjung15 FAKTA BERBICARA !
Ulah Biadab Derek Chauvin Terhadap George Floyd Pernah Dilakukan NOVEL BASWEDAN https://t.co/dVCTJUBuSQ</t>
  </si>
  <si>
    <t>1274623221237678081</t>
  </si>
  <si>
    <t>1274623200417046528</t>
  </si>
  <si>
    <t>1274623102337474560</t>
  </si>
  <si>
    <t>RT @AnakKolong_: 3. Namun @GatotSwandito secara runut MELUCUTI "SENJATA" MATA SATU itu dlm tulisannya di @kompasiana
yang berjudul : 
"Mata Najwa Diduga Tayangkan Rekam Medis Palsu Novel Baswedan"
.
.
.
#RekayasaDidzolimi https://t.co/c2W9bvP0mf</t>
  </si>
  <si>
    <t>1274622911890874368</t>
  </si>
  <si>
    <t>@kompascom Selamat ulang tahun untuk bang Novel Baswedan yg ke 43 semoga Sehat selalu dan dilimpahkan keadilan kedepannya 🎂
@nazaqistsha</t>
  </si>
  <si>
    <t>1274618824059285504</t>
  </si>
  <si>
    <t>1274622897198297088</t>
  </si>
  <si>
    <t>1274622685402841088</t>
  </si>
  <si>
    <t>Jokowi Ulang Tahun, Novel Baswedan: Ini Waktunya Menagih Janji https://t.co/8vVdWEApLw</t>
  </si>
  <si>
    <t>1274622674048704513</t>
  </si>
  <si>
    <t>1274622447396904961</t>
  </si>
  <si>
    <t>1274622423766196224</t>
  </si>
  <si>
    <t>1274621904368762880</t>
  </si>
  <si>
    <t>1274621658775478272</t>
  </si>
  <si>
    <t>1274621183539834882</t>
  </si>
  <si>
    <t>1274621175201542144</t>
  </si>
  <si>
    <t>1274621152577503234</t>
  </si>
  <si>
    <t>1274621132860088320</t>
  </si>
  <si>
    <t>Novel Baswedan https://t.co/cFD1AYyx5N</t>
  </si>
  <si>
    <t>1274620879482150912</t>
  </si>
  <si>
    <t>1274620484039012354</t>
  </si>
  <si>
    <t>1274620293944762368</t>
  </si>
  <si>
    <t>RT @D14h_So3w4rn05: Terkait Kasus Novel Baswedan, Istana: Jangan Semua Hal Minta Presiden Turun Langsung 
Setuju. Wong presidennya ndak pinter ya kan? Pembisiknya yang ruwet karena keterkaitan antara masalah satu dengan lainnya. Siram ganti saja biar adil.
https://t.co/bVaphyV1yI lewat @idtodayco</t>
  </si>
  <si>
    <t>1274619965878833154</t>
  </si>
  <si>
    <t>1274619937814802432</t>
  </si>
  <si>
    <t>1274619827252899840</t>
  </si>
  <si>
    <t>1274619711087456261</t>
  </si>
  <si>
    <t>1274619624722583552</t>
  </si>
  <si>
    <t>1274619286598725633</t>
  </si>
  <si>
    <t>1274619227673030658</t>
  </si>
  <si>
    <t>1274619172714975232</t>
  </si>
  <si>
    <t>1274619067727441921</t>
  </si>
  <si>
    <t>Hari ini, 21 Juni 2020 Presiden Joko Widodo genap berusia 59 tahun, sedangkan pada Sabtu (20/6) Novel Baswedan juga genap berusia 43 tahun. https://t.co/6FAHRLCcYz</t>
  </si>
  <si>
    <t>1274618901293264897</t>
  </si>
  <si>
    <t>Hari ini, 21 Juni 2020 Presiden Joko Widodo genap berusia 59 tahun, sedangkan pada Sabtu (20/6) Novel Baswedan juga genap berusia 43 tahun. https://t.co/lGDmPD7HWp</t>
  </si>
  <si>
    <t>1274618750474481666</t>
  </si>
  <si>
    <t>Ucapkan Selamat Ulang Tahun Kepada Presiden Jokowi, Novel Baswedan: Semoga Bapak Peduli Penegakan Hukum https://t.co/p74GEbm3gA</t>
  </si>
  <si>
    <t>1274618341609463808</t>
  </si>
  <si>
    <t>1274618322747658241</t>
  </si>
  <si>
    <t>Presiden Jokowi Ulang Tahun, Novel Baswedan: Ini Waktu yang Tepat untuk Menagih Janji https://t.co/w98Iyzf5nF</t>
  </si>
  <si>
    <t>1274617842520875011</t>
  </si>
  <si>
    <t>1274617733196349442</t>
  </si>
  <si>
    <t>1274617626971406336</t>
  </si>
  <si>
    <t>1274617551104774144</t>
  </si>
  <si>
    <t>1274617369587929089</t>
  </si>
  <si>
    <t>1274617276826714112</t>
  </si>
  <si>
    <t>1274617195612352512</t>
  </si>
  <si>
    <t>1274617088116551681</t>
  </si>
  <si>
    <t>RT @mas__piyuuu: Aktor Intelektual Kasus Novel Baswedan 'Lord Voldemort' https://t.co/5IDjGfKv07 https://t.co/1kGzVcsPiu</t>
  </si>
  <si>
    <t>1274617011939598340</t>
  </si>
  <si>
    <t>1274616500247121920</t>
  </si>
  <si>
    <t>1274616441090654210</t>
  </si>
  <si>
    <t>1274616380877205504</t>
  </si>
  <si>
    <t>1274616217601359872</t>
  </si>
  <si>
    <t>1274616161812938752</t>
  </si>
  <si>
    <t>1274616088676888576</t>
  </si>
  <si>
    <t>1274615990395928577</t>
  </si>
  <si>
    <t>1274615917259849730</t>
  </si>
  <si>
    <t>1274615747793149952</t>
  </si>
  <si>
    <t>1274615711390818308</t>
  </si>
  <si>
    <t>RT @Anyaselalubenar: eh gue mau nanya dong, emang pak Novel Baswedan salah apa sih sampe disiram air keras gt? terus yang nyiram hukumannya ringan amat kyk orang maling sendal. ga paham. yg paham jelasin dong. gak adil bgt bikin sakit org cmn setahun. yg narkoba aja lbh lama. gimane si.</t>
  </si>
  <si>
    <t>1274615526333886464</t>
  </si>
  <si>
    <t>RT @m_newsid: #MuslimahNews -- Kasus penyiraman air keras yang dialami Novel Baswedan kini tengah memulai babak baru. Dua terdakwa pelaku penyerangan, Rahmat Kadir Mahulette dan Ronny Bugis hanya dituntut dengan pidana 1 tahun penjara. Hmm seperti apa tanggapan publik? 
https://t.co/KpYlZyW5XP</t>
  </si>
  <si>
    <t>1274615506914271233</t>
  </si>
  <si>
    <t>1274615453948628993</t>
  </si>
  <si>
    <t>1274615441755783170</t>
  </si>
  <si>
    <t>@SATRIAN09792416 @kodimbardo1 Salah satu contoh, kasus NOVEL BASWEDAN pantaskan mendapat tuntutan 1 thn penjara ?</t>
  </si>
  <si>
    <t>1274615345009975296</t>
  </si>
  <si>
    <t>KAPAN PEOSES KASUS HUKUM NOVEL BASWEDAN DI SIDANGKAN  PENGADILAN. @nazaqistsha @sosmedbw @ReflyHZ @rockygerung_rg @msaid_didu @ustadtengkuzul @musniumar @fadlizon  @hnurwahid https://t.co/mul5NdGdfe</t>
  </si>
  <si>
    <t>1274615324386553857</t>
  </si>
  <si>
    <t>@KompasTV Benar atau tidak diproses saja secara hukum kasus sarang burung walet vs Novel Baswedan, biar nanti Pengadilan Yg memutus bersalah atau tidak</t>
  </si>
  <si>
    <t>1274346276381847557</t>
  </si>
  <si>
    <t>1274615293000613888</t>
  </si>
  <si>
    <t>Terdakwa menyatakan air keras yg digunakan itu telah ia campur dengan air biasa..
Kuasa Hukum Terdakwa menyatakan bahwa kerusakan mata Novel Baswedan karena kesalahan penanganan Medis..
Yaudah..
Bebaskan aja si Terdakwa ini..!!
Biar Puas Sekalian..!!
👊😠 https://t.co/Q7pbAPTgAo</t>
  </si>
  <si>
    <t>1274615012250664961</t>
  </si>
  <si>
    <t>RT @amnestyindo: [BREAKING] Saor Siagian,perwakilan Tim Kuasa Hukum Novel Baswedan menyatakan, "Yang kami heran, sejauh ini KPK tidak peduli soal ini.Rekomendasi Komnas HAM agar KPK menggunakan obstruction of justice atau pelaporan tindak pidana menghalangi proses hukum, sudah saatnya dilakukan." https://t.co/FHsXbsEbu4</t>
  </si>
  <si>
    <t>1274614920936452101</t>
  </si>
  <si>
    <t>1274614823678959616</t>
  </si>
  <si>
    <t>1274614715654660101</t>
  </si>
  <si>
    <t>1274614640090075138</t>
  </si>
  <si>
    <t>1274614366260740096</t>
  </si>
  <si>
    <t>Dikarenakan orang beruang itu kebal hukum, maka novel baswedan tidak akan pernah dipenjara walaupun pernah membunuh orang #GakSengaja #NovelBaswedan #menolaklupa #Indonesia #Viral https://t.co/H08rvIOK9Q</t>
  </si>
  <si>
    <t>1274614319695577089</t>
  </si>
  <si>
    <t>1274614244311306240</t>
  </si>
  <si>
    <t>1274614138656796672</t>
  </si>
  <si>
    <t>1274613926613770241</t>
  </si>
  <si>
    <t>1274613889976561664</t>
  </si>
  <si>
    <t>1274613736767025152</t>
  </si>
  <si>
    <t>1274613660879425536</t>
  </si>
  <si>
    <t>1274613522035437568</t>
  </si>
  <si>
    <t>1274613445460135937</t>
  </si>
  <si>
    <t>Novel Baswedan mengatakan tuntutan 1 tahun penjara terhadap penyerangnya merupakan suatu keanehan. Bagaimana kelanjutan proses hukumnya? Apakah dakwaan ini akhir dari kasus penyerangan terhadap Novel? Selengkapnya di https://t.co/WhIylWVWJq
#CariBeritaditvOne #diRumahNontontvOne https://t.co/xgrnd8BoYg</t>
  </si>
  <si>
    <t>1274613375020883970</t>
  </si>
  <si>
    <t>1274613217881276416</t>
  </si>
  <si>
    <t>1274613048402038786</t>
  </si>
  <si>
    <t>1274613025782198279</t>
  </si>
  <si>
    <t>[BREAKING] Saor Siagian,perwakilan Tim Kuasa Hukum Novel Baswedan menyatakan, "Yang kami heran, sejauh ini KPK tidak peduli soal ini.Rekomendasi Komnas HAM agar KPK menggunakan obstruction of justice atau pelaporan tindak pidana menghalangi proses hukum, sudah saatnya dilakukan." https://t.co/FHsXbsEbu4</t>
  </si>
  <si>
    <t>1274611374082015233</t>
  </si>
  <si>
    <t>1274612838011559936</t>
  </si>
  <si>
    <t>RT @JKDaulay: tolong bilang sama Novel Baswedan...
lain kali kalau mau main drama dimatangkan dulu skenario dan perannya.
jangan kayak aktor dadakan !
anak SD juga bisa bikin drama yg lebih epic dengan judul :
'Kesiram Kuah Lontong Sayur' 😛
#RekayasaDidzolimi</t>
  </si>
  <si>
    <t>1274612562126987264</t>
  </si>
  <si>
    <t>@ustadtengkuzul @jokowi Si pak de , mengatakan RUU @KPK_RI tidak boleh di ubah, nyata nya di ubah,. 
Tangkap penyiram air keras novel baswedan nyata nya aman,
Sekarang menolak PKI padahal nanti setelah reda dan aman rupa nya lanjut.. orang munafik dan cepat berubah semoga di sadarkan allah swt . Amin</t>
  </si>
  <si>
    <t>1274612443633733638</t>
  </si>
  <si>
    <t>1274612316999348224</t>
  </si>
  <si>
    <t>RT @FaGtng: Terbuat dari apa kulit wajahmu 🤔
ach...ASUdahlah....
#RekayasaDidzolimi
https://t.co/vArMvQ2Npm</t>
  </si>
  <si>
    <t>1274612054280695808</t>
  </si>
  <si>
    <t>1274611971170562048</t>
  </si>
  <si>
    <t>1274611598569508866</t>
  </si>
  <si>
    <t>[BREAKING] "Selama penyelidikan, Novel Baswedan diintimidasi dengan pertanyaan di luar konteks kasus penyerangan, seperti kasus Sarang Walet yang telah dinyatakan oleh Ombudsman RI sebagai rekayasa, yang juga telah direkomendasikan pada Polri untuk diselesaikan." kata Arif.</t>
  </si>
  <si>
    <t>1274611199808647174</t>
  </si>
  <si>
    <t>1274610966064324613</t>
  </si>
  <si>
    <t>1274610666595180554</t>
  </si>
  <si>
    <t>1274610598848811008</t>
  </si>
  <si>
    <t>1274610531131895811</t>
  </si>
  <si>
    <t>1274610219717279746</t>
  </si>
  <si>
    <t>1274610098703175681</t>
  </si>
  <si>
    <t>1274610095578509314</t>
  </si>
  <si>
    <t>1274610030822612992</t>
  </si>
  <si>
    <t>1274609942020927488</t>
  </si>
  <si>
    <t>1274609885997527041</t>
  </si>
  <si>
    <t>1274609784403095552</t>
  </si>
  <si>
    <t>1274609723413630976</t>
  </si>
  <si>
    <t>1274609611396411392</t>
  </si>
  <si>
    <t>1274609094033149954</t>
  </si>
  <si>
    <t>1274609058205462528</t>
  </si>
  <si>
    <t>1274609031609380865</t>
  </si>
  <si>
    <t>1274608769821892616</t>
  </si>
  <si>
    <t>1274608725240602625</t>
  </si>
  <si>
    <t>1274608713358168064</t>
  </si>
  <si>
    <t>1274608246020427777</t>
  </si>
  <si>
    <t>1274608209186045953</t>
  </si>
  <si>
    <t>1274607940268253184</t>
  </si>
  <si>
    <t>1274607879127875585</t>
  </si>
  <si>
    <t>1274607849784479744</t>
  </si>
  <si>
    <t>1274607784248500224</t>
  </si>
  <si>
    <t>1274607741709910016</t>
  </si>
  <si>
    <t>@TeddyGusnaidi Bukannya selama ini para cebong kolam yg didanai koruptor yg nuduh luka akibat air kerasnya Novel Baswedan rekayasa ya?</t>
  </si>
  <si>
    <t>1274573200836288512</t>
  </si>
  <si>
    <t>1274607717827530752</t>
  </si>
  <si>
    <t>1274607712802758657</t>
  </si>
  <si>
    <t>1274607650357907456</t>
  </si>
  <si>
    <t>1274607547329069057</t>
  </si>
  <si>
    <t>1274607497098096642</t>
  </si>
  <si>
    <t>[BREAKING] "Kejanggalan-kejanggalan sangat mencolok: manipulasi bukti dan fakta hingga penghilangan BAP saksi dalam sidang menunjukkan buruknya kualitas penegakan hukum dalam kasus Novel Baswedan." kata Arif. #EnggakSengaja https://t.co/1K7ritQ0vb</t>
  </si>
  <si>
    <t>1274607231355383809</t>
  </si>
  <si>
    <t>RT @paijodirajo: Ini adalah bentuk MATA KIRI Novel Baswedan pasca operasi OOKP (Osteo-odonto-keratoprosthesis). Bagian tengah itu lensa buatan yg ditopang potongan gigi taringnya dan bagian pinggirnya adalah gusinya yg ditanam.
Tahun ini, mata kiri tersebut divonis BUTA 100%. Innalillaahi. https://t.co/Oww3RD5YJC</t>
  </si>
  <si>
    <t>1274607026266492928</t>
  </si>
  <si>
    <t>1274606993160863744</t>
  </si>
  <si>
    <t>1274606986563162112</t>
  </si>
  <si>
    <t>1274606893931966464</t>
  </si>
  <si>
    <t>1274606845785767936</t>
  </si>
  <si>
    <t>1274606841859674112</t>
  </si>
  <si>
    <t>1274606764088913921</t>
  </si>
  <si>
    <t>1274606718094151680</t>
  </si>
  <si>
    <t>1274606693586853890</t>
  </si>
  <si>
    <t>1274606650943406080</t>
  </si>
  <si>
    <t>1274606640419893248</t>
  </si>
  <si>
    <t>1274606527748292611</t>
  </si>
  <si>
    <t>1274606471293005824</t>
  </si>
  <si>
    <t>1274606397355814913</t>
  </si>
  <si>
    <t>1274606234570637313</t>
  </si>
  <si>
    <t>Novel Baswedan: Penyerangan Terhadap Saya Terorganisir dan Sistematis https://t.co/Bjc8fVzTN9</t>
  </si>
  <si>
    <t>1274606050629443584</t>
  </si>
  <si>
    <t>[BREAKING] "TGPF Polri kemudian dibentuk. TGPF gagal menemukan pelaku, tetapi temuannya menyatakan serangan ini berkaitan dengan pekerjaan Novel Baswedan dalam menyelidiki kasus korupsi E-KTP, Wisma Atlet, hingga Ketua MK. Tetapi, laporan tidak pernah diberikan kepada umum." https://t.co/PZVkFTCFxm</t>
  </si>
  <si>
    <t>1274605983373815808</t>
  </si>
  <si>
    <t>1274605926608060417</t>
  </si>
  <si>
    <t>1274605895096254467</t>
  </si>
  <si>
    <t>1274605842948673537</t>
  </si>
  <si>
    <t>Bukan Kasih Kado, Novel Baswedan Justru Tanggih Janji Penegakan Hukum di Hari Ulang Tahun Jokowi https://t.co/sIpxbmfYzK</t>
  </si>
  <si>
    <t>1274605774799376389</t>
  </si>
  <si>
    <t>RT @AlexaQ2020: @RosaMNew #PKSPenyelamatPancasila 
#PKSPenyelamatPancasila 
#PKSPenyelamatPancasila 
🍉🍈🍎🍏🍒🍇
Novel Baswedan Jelaskan Mengapa Wajahnya Tak Rusak Akibat Air Keras
Download Link || https://t.co/MH5tgZPp1y</t>
  </si>
  <si>
    <t>1274605766595325958</t>
  </si>
  <si>
    <t>1274605650908086272</t>
  </si>
  <si>
    <t>1274605543177375746</t>
  </si>
  <si>
    <t>1274605227128176641</t>
  </si>
  <si>
    <t>1274605149575499778</t>
  </si>
  <si>
    <t>1274605113936470017</t>
  </si>
  <si>
    <t>1274605105497518080</t>
  </si>
  <si>
    <t>1274604986026999809</t>
  </si>
  <si>
    <t>1274604853126283265</t>
  </si>
  <si>
    <t>1274604823296368640</t>
  </si>
  <si>
    <t>1274604788978614274</t>
  </si>
  <si>
    <t>1274604718140977153</t>
  </si>
  <si>
    <t>1274604641536184322</t>
  </si>
  <si>
    <t>1274604560133189632</t>
  </si>
  <si>
    <t>1274604519872057345</t>
  </si>
  <si>
    <t>kasus novel baswedan &amp;gt;&amp;gt;&amp;gt; sinetron indosiar. no debat</t>
  </si>
  <si>
    <t>1274604435260362752</t>
  </si>
  <si>
    <t>1274604405380149249</t>
  </si>
  <si>
    <t>1274604317937242113</t>
  </si>
  <si>
    <t>1274604299717193728</t>
  </si>
  <si>
    <t>1274604080833282048</t>
  </si>
  <si>
    <t>1274603948574294018</t>
  </si>
  <si>
    <t>1274603685469810689</t>
  </si>
  <si>
    <t>RT @mochamadarip: DRUUUN...
Giliran kasus Rizieq di SP3, loe puji Polisi
Giliran kasus dan Ahok di vonis, loe puji Hakim
Tapi giliran kasus &amp;amp; penyiram Novel Baswedan di vonis 1tahun, loe salahin Jokowi.
COBA DI CEK, JANGAN-JANGAN KEPALA LOE UDAH GA ADA ISINYA...!!!</t>
  </si>
  <si>
    <t>1274603595074174977</t>
  </si>
  <si>
    <t>1274603418082963456</t>
  </si>
  <si>
    <t>[BREAKING] "Jika kemarin kita semua kecewa mendengar tuntutan terhadap terdakwa, kami meyakini, sejak awal penanganan kasus Novel Baswedan janggal dan keliru. Adanya konflik kepentingan dan minimnya independensi mengganggu proses hukum yang adil." kata Arif. #EnggakSengaja https://t.co/8oABxfJS0v</t>
  </si>
  <si>
    <t>1274602881589538816</t>
  </si>
  <si>
    <t>1274603352542728193</t>
  </si>
  <si>
    <t>1274603132396290050</t>
  </si>
  <si>
    <t>1274603107717005313</t>
  </si>
  <si>
    <t>[BREAKING] Arif Maulana, perwakilan tim kuasa hukum menyatakan, "Penanganan kasus Novel Baswedan 'wajah bobrok' penegakan hukum HAM dan pemberantasan korupsi." #EnggakSengaja https://t.co/FjYHPWIH5h</t>
  </si>
  <si>
    <t>1274602712936534019</t>
  </si>
  <si>
    <t>1274602242532880385</t>
  </si>
  <si>
    <t>1274601934431780864</t>
  </si>
  <si>
    <t>1274601888646696960</t>
  </si>
  <si>
    <t>Ucapkan Selamat Ulang Tahun Kepada Presiden Jokowi, Novel Baswedan: Semoga Bapak Peduli Penegakan Hukum https://t.co/7eVZTjGHvu</t>
  </si>
  <si>
    <t>1274601886239256576</t>
  </si>
  <si>
    <t>1274601790940405760</t>
  </si>
  <si>
    <t>1274601753514635264</t>
  </si>
  <si>
    <t>1274601712154587136</t>
  </si>
  <si>
    <t>Dinilai Tidak Adil, PHBI Minta Hakim Kesampingkan Tuntutan JPU atas Kasus Novel Baswedan
 https://t.co/gvxoZuromR</t>
  </si>
  <si>
    <t>1274601604193251331</t>
  </si>
  <si>
    <t>1274601485553172480</t>
  </si>
  <si>
    <t>1274601478691287040</t>
  </si>
  <si>
    <t>1274601468427792387</t>
  </si>
  <si>
    <t>1274601424416944129</t>
  </si>
  <si>
    <t>1274601366627868672</t>
  </si>
  <si>
    <t>RT @Dandhy_Laksono: 1. Yang nyiram air keras, polisi.
2. Yang nangkap polisi.
3. Yang nyidik dan serahkan ke jaksa, polisi.
4. Yang jadi pembela (pengacara) polisi.
5. Yang minta dibebaskan polisi. https://t.co/pRZwhTyxQX</t>
  </si>
  <si>
    <t>1274601361015926784</t>
  </si>
  <si>
    <t>1274601240333217792</t>
  </si>
  <si>
    <t>1274601197052104704</t>
  </si>
  <si>
    <t>RT @pecelsemanggi: tan malaka dihukum mati tanpa proses peradilan
wiji thukul dihilangkan
munir diracun
marsinah diperkosa dan dibunuh
novel baswedan di teror
bintang emon difitnah
negara punya sejarah panjang membungkam rakyatnya yang kritis. https://t.co/eO2rB0DCyY</t>
  </si>
  <si>
    <t>1274601144707280898</t>
  </si>
  <si>
    <t>Gemetaran itu berlaku bagi pelaku yg belum biasa lakukan kejahatan. Kalau yg sdh terbiasa melakukan kejahatan2 besar, nggak ada istilah gemetaran krn ia yakin perlindungan thdnya berlapis2. 
https://t.co/JY3CT6Yfxw</t>
  </si>
  <si>
    <t>1274601067687235584</t>
  </si>
  <si>
    <t>1274601045012779009</t>
  </si>
  <si>
    <t>1274601036926185472</t>
  </si>
  <si>
    <t>1274600932240617475</t>
  </si>
  <si>
    <t>1274600885386047488</t>
  </si>
  <si>
    <t>1274600798756810752</t>
  </si>
  <si>
    <t>PBHI Minta Hakim Kesampingkan Tuntutan Kasus Novel Baswedan - 
https://t.co/YGJn7vdLRs https://t.co/EWQsAP2CRL</t>
  </si>
  <si>
    <t>1274600769489006593</t>
  </si>
  <si>
    <t>RT @wisanggeni_084: Ini Kronologi Penembakan oleh Novel Baswedan versi Kepolisian
https://t.co/Ea6V69RpX7
Dalam rekontruksi, adegan ke-21, ada penembakan kaki kiri Erwansyah lalu kaki kanan Dedi Muryadi yg dilakukan NB menggunakan senjata api jenis revolver berisi enam peluru.
#RekayasaDidzolimi</t>
  </si>
  <si>
    <t>1274600582867816448</t>
  </si>
  <si>
    <t>Jokowi Ultah ke 59, Novel Baswedan Ucapkan Ini https://t.co/FlZmg79JXq</t>
  </si>
  <si>
    <t>1274599977390505994</t>
  </si>
  <si>
    <t>1274599823539269632</t>
  </si>
  <si>
    <t>1274599785165500416</t>
  </si>
  <si>
    <t>Korban novel baswedan di bengkulu juga meminta keadilan atas kasus yang pernah menimpanya. Karena keadilan harus ditegakkan #GakSengaja #NovelBaswedan #menolaklupa #Indonesia #Viral https://t.co/ELHrPDX67Y</t>
  </si>
  <si>
    <t>1274599773526355969</t>
  </si>
  <si>
    <t>1274599605984870400</t>
  </si>
  <si>
    <t>1274599556169138176</t>
  </si>
  <si>
    <t>Novel baswedan meminta 2 orang terdakwa kasus penyiraman air keras terdapad dirinya untuk dibebaskan karena sudah dimaafkan atau karean tidak ingin kasus di tahun 2004 silam diungkit kembali #GakSengaja #NovelBaswedan #menolaklupa #Indonesia #Viral https://t.co/3JX7oCrYLH</t>
  </si>
  <si>
    <t>1274599367018598400</t>
  </si>
  <si>
    <t>1274599347112435712</t>
  </si>
  <si>
    <t>Dari kasus penyiksaan dan pembunuhan para pencuri sarang burung walet, sudah sepantasnya novel baswedan dipenjara karena kasus tersebut #GakSengaja #NovelBaswedan #menolaklupa #Indonesia #Viral https://t.co/ivBJPp1l7s</t>
  </si>
  <si>
    <t>1274599274542592000</t>
  </si>
  <si>
    <t>1274599143546085376</t>
  </si>
  <si>
    <t>1274599107978391552</t>
  </si>
  <si>
    <t>1274599000100884482</t>
  </si>
  <si>
    <t>1274598812837797889</t>
  </si>
  <si>
    <t>RT @syifaz1995: Tak sebanding dengan wajah mulus novel baswedan usai disiram air keras , IPW cium adanya dramatisasi hingga minta bukti dan sebut wajah korban seharusnya bakal rusak.
Novel punya ilmu kebal mungkin, tapi semoga saja terkuat dramanya biar terang dramanya
https://t.co/l2nFFwq0NZ</t>
  </si>
  <si>
    <t>1274598745821216768</t>
  </si>
  <si>
    <t>1274598675503669249</t>
  </si>
  <si>
    <t>1274598664405573632</t>
  </si>
  <si>
    <t>1274598650207850501</t>
  </si>
  <si>
    <t>RT @LBH_Jakarta: Mengapa pelaku penyiraman air keras ke Novel Baswedan hanya dituntut 1 tahun penjara? Sedangkan pada kasus serupa bisa mencapai 8 tahun bahkan sampai 20 tahun. Padahal ini kasus besar (high profile) yang para terdakwanya merupakan anggota polisi aktif. https://t.co/hgn4Cfm4O0</t>
  </si>
  <si>
    <t>1274598624492580864</t>
  </si>
  <si>
    <t>RT @LBH_Jakarta: Mengapa pelaku penyiraman air keras ke Novel Baswedan hanya dituntut 1 tahun penjara? Sedangkan pada kasus serupa bisa mencapai 8 tahun bahkan sampai 20 tahun. Padahal ini kasus besar (high profile) yang para terdakwanya merupakan anggota polisi aktif. https://t.co/eln10EG1r8</t>
  </si>
  <si>
    <t>1274598544809136128</t>
  </si>
  <si>
    <t>1274598495693856769</t>
  </si>
  <si>
    <t>RT @BBCIndonesia: [Terpopuler] Kerusakan mata Novel Baswedan karena kesalahan penanganan, kata pengacara dua terdakwa. https://t.co/Fh2yzrsV69 https://t.co/zIv9UXZ6J5</t>
  </si>
  <si>
    <t>1274598223630315521</t>
  </si>
  <si>
    <t>1274598172053012480</t>
  </si>
  <si>
    <t>1274598124812558340</t>
  </si>
  <si>
    <t>1274597873183625221</t>
  </si>
  <si>
    <t>1274597796952150017</t>
  </si>
  <si>
    <t>1274597728522170369</t>
  </si>
  <si>
    <t>1274597608804122624</t>
  </si>
  <si>
    <t>Ini Ucapan Selamat Ultah Buat Jokowi dari Novel Baswedan, Semoga Bapak Tetap Ingat https://t.co/Hs9A7WlvEI lewat @radarbogorID</t>
  </si>
  <si>
    <t>1274597600906211329</t>
  </si>
  <si>
    <t>@dikisahkeun lah bukannya sering ya? contoh barunya itu pelaku kasus novel baswedan yg cuma 1 tahun hukuman</t>
  </si>
  <si>
    <t>1274597502491045888</t>
  </si>
  <si>
    <t>1274597459759529984</t>
  </si>
  <si>
    <t>1274597422295969792</t>
  </si>
  <si>
    <t>1274597260358119426</t>
  </si>
  <si>
    <t>1274597214992478208</t>
  </si>
  <si>
    <t>@RosaMNew #PKSPenyelamatPancasila 
#PKSPenyelamatPancasila 
#PKSPenyelamatPancasila 
🍉🍈🍎🍏🍒🍇
Novel Baswedan Jelaskan Mengapa Wajahnya Tak Rusak Akibat Air Keras
Download Link || https://t.co/MH5tgZPp1y</t>
  </si>
  <si>
    <t>1274597200501211136</t>
  </si>
  <si>
    <t>1274597128724078592</t>
  </si>
  <si>
    <t>RT @YLBHI: Banyak ke-EnggakSengaja-an terjadi di dunia. Yang paling berbahaya jika dilakukan aparatur negara karena membawa konsekuensi luas bagi publik, seperti yang dialami Novel Baswedan. #EnggakSengaja Sidang coba membongkar itu. https://t.co/7CVMygVtDx</t>
  </si>
  <si>
    <t>1274597016547385348</t>
  </si>
  <si>
    <t>1274596949509812225</t>
  </si>
  <si>
    <t>1274596905113120773</t>
  </si>
  <si>
    <t>1274596802499497984</t>
  </si>
  <si>
    <t>1274596604717043712</t>
  </si>
  <si>
    <t>1274596604352188416</t>
  </si>
  <si>
    <t>1274596481803018246</t>
  </si>
  <si>
    <t>1274596406175698945</t>
  </si>
  <si>
    <t>RT @BadjaNuswantara: Saksi &amp;amp; bukti kasus Walet di Pengadilan akan nampak jelas siapa yg salah. Polisi &amp;amp; jaksa atau korban #RekayasaDidzolimi atau Novel?
Aneh jika mrasa tdk bersalah tapi tdk berani diadili. Mirip2 Chat WA. Ngotot dihentikan lalu kabur.
https://t.co/pCndHbmiT9</t>
  </si>
  <si>
    <t>1274596345215455232</t>
  </si>
  <si>
    <t>1274596268916895744</t>
  </si>
  <si>
    <t>1274596252676526080</t>
  </si>
  <si>
    <t>1274596138310500352</t>
  </si>
  <si>
    <t>1274596104407969794</t>
  </si>
  <si>
    <t>1274596060124508161</t>
  </si>
  <si>
    <t>1274596022279237633</t>
  </si>
  <si>
    <t>1274595993158250496</t>
  </si>
  <si>
    <t>1274595934249205761</t>
  </si>
  <si>
    <t>1274595917824356352</t>
  </si>
  <si>
    <t>1274595883749797888</t>
  </si>
  <si>
    <t>1274595842452684804</t>
  </si>
  <si>
    <t>1274595830758924288</t>
  </si>
  <si>
    <t>RT @AnakKolong_: 2. https://t.co/j2ke8yu064</t>
  </si>
  <si>
    <t>1274595799050055680</t>
  </si>
  <si>
    <t>1274595654015184902</t>
  </si>
  <si>
    <t>1274595471743303682</t>
  </si>
  <si>
    <t>1274595370555736065</t>
  </si>
  <si>
    <t>1274595264691449856</t>
  </si>
  <si>
    <t>1274595216427610113</t>
  </si>
  <si>
    <t>1274594943177125888</t>
  </si>
  <si>
    <t>1274594888143667200</t>
  </si>
  <si>
    <t>1274594806614773761</t>
  </si>
  <si>
    <t>1274594710414192640</t>
  </si>
  <si>
    <t>1274594696182947840</t>
  </si>
  <si>
    <t>1274594691837644801</t>
  </si>
  <si>
    <t>RT @aqfiazfan: Teman-teman, saya sedang butuh seluruh rekaman persidangan kasus penyerangan Novel Baswedan. Ada satu sidang yg blm saya dapatkan. Rekaman sidang ke-7 tanggal 18 Mei tak bsa ditonton utuh di Youtube PN Jakut. Ada yg bisa bantu saya dapatkan rekaman itu? *DM terbuka*</t>
  </si>
  <si>
    <t>1274594466528030721</t>
  </si>
  <si>
    <t>1274594440812744704</t>
  </si>
  <si>
    <t>1274594384634212352</t>
  </si>
  <si>
    <t>1274594355802566656</t>
  </si>
  <si>
    <t>1274594354686902272</t>
  </si>
  <si>
    <t>1274594353344741377</t>
  </si>
  <si>
    <t>1274594340745039872</t>
  </si>
  <si>
    <t>1274594327948386304</t>
  </si>
  <si>
    <t>1274594177783705601</t>
  </si>
  <si>
    <t>1274594144346755072</t>
  </si>
  <si>
    <t>1274594026168016897</t>
  </si>
  <si>
    <t>1274594005699842049</t>
  </si>
  <si>
    <t>1274594000092098560</t>
  </si>
  <si>
    <t>1274593947776512000</t>
  </si>
  <si>
    <t>1274593820412219393</t>
  </si>
  <si>
    <t>1274593737595707392</t>
  </si>
  <si>
    <t>1274593692523720705</t>
  </si>
  <si>
    <t>1274593572616990720</t>
  </si>
  <si>
    <t>1274593472347951105</t>
  </si>
  <si>
    <t>1274593197637791745</t>
  </si>
  <si>
    <t>1274593185667231744</t>
  </si>
  <si>
    <t>1274592963968897024</t>
  </si>
  <si>
    <t>1274592700168155136</t>
  </si>
  <si>
    <t>1274592681201565702</t>
  </si>
  <si>
    <t>RT @paijodirajo: Dalam acara @MataNajwa ini, Novel Baswedan menjawab segala fitnah yg selama ini dituduhkan.
Ada laporan Ombudsman yg menerangkan bahwa kasus tersebut adalah rekayasa &amp;amp; kriminalisasi.
Kalau ada buzzer yg masig berisik, kasih aja video ini.
@nazaqistsha
https://t.co/IuN4gL8w2v</t>
  </si>
  <si>
    <t>1274592589904334848</t>
  </si>
  <si>
    <t>1274592550079197184</t>
  </si>
  <si>
    <t>1274592347989225473</t>
  </si>
  <si>
    <t>1274592325872672768</t>
  </si>
  <si>
    <t>1274592253034393600</t>
  </si>
  <si>
    <t>1274592208155316224</t>
  </si>
  <si>
    <t>RT @warmoonlight_: Untuk yang menuding Novel Baswedan melakukan rekayasa, aku engga habis pikir emang ada ya yang rela menukar matanya dengan sesuatu? Engga masuk diakal aja menurutku.</t>
  </si>
  <si>
    <t>1274592106732896256</t>
  </si>
  <si>
    <t>Luar biasa ini ucapan selamat ultah buat Bapak Jokowi dari @nazaqistsha.
Semoga saja kasus walet juga dapatkan keadilan ya pak @nazaqistsha.
https://t.co/F7iYgsrCME</t>
  </si>
  <si>
    <t>1274592088294780928</t>
  </si>
  <si>
    <t>1274591997450285057</t>
  </si>
  <si>
    <t>1274591986150854656</t>
  </si>
  <si>
    <t>1274591884858417152</t>
  </si>
  <si>
    <t>1274591681849909248</t>
  </si>
  <si>
    <t>1274591635276349441</t>
  </si>
  <si>
    <t>1274591630922788866</t>
  </si>
  <si>
    <t>Novel Baswedan: Selamat Ulang Tahun Pak Jokowi, Ini Waktu yang Tepat untuk Menagih Janji
https://t.co/NTwwDH1QsM</t>
  </si>
  <si>
    <t>1274591544431898625</t>
  </si>
  <si>
    <t>1274591511519195136</t>
  </si>
  <si>
    <t>1274591345630302209</t>
  </si>
  <si>
    <t>1274591200847245313</t>
  </si>
  <si>
    <t>Jokowi Ultah, Doa Novel Baswedan, Ya Allah Semoga Diijabah Oleh Warta Ekonomi Online https://t.co/mUrIPktsga</t>
  </si>
  <si>
    <t>1274591032353550337</t>
  </si>
  <si>
    <t>1274591002494287873</t>
  </si>
  <si>
    <t>1274590972630822912</t>
  </si>
  <si>
    <t>1274590962577100800</t>
  </si>
  <si>
    <t>1274590939009265666</t>
  </si>
  <si>
    <t>1274590925012922369</t>
  </si>
  <si>
    <t>1274590798168784896</t>
  </si>
  <si>
    <t>1274590764668837888</t>
  </si>
  <si>
    <t>1274590758889127938</t>
  </si>
  <si>
    <t>1274590691172036608</t>
  </si>
  <si>
    <t>1274590652571906048</t>
  </si>
  <si>
    <t>1274590509596459008</t>
  </si>
  <si>
    <t>1274590407532310528</t>
  </si>
  <si>
    <t>1274590365681508354</t>
  </si>
  <si>
    <t>1274590359608152071</t>
  </si>
  <si>
    <t>1274590346660343810</t>
  </si>
  <si>
    <t>1274590321842589699</t>
  </si>
  <si>
    <t>1274590252380782593</t>
  </si>
  <si>
    <t>1274590224274735106</t>
  </si>
  <si>
    <t>1274590191986991104</t>
  </si>
  <si>
    <t>1274589809596481536</t>
  </si>
  <si>
    <t>1274589620924112899</t>
  </si>
  <si>
    <t>1274589555019128834</t>
  </si>
  <si>
    <t>RT @terasid: Tuntutan jaksa 1 tahun penjara kepada dua pelaku penyiram wajah Novel Baswedan terus mendapat sorotan publik...
Artikel asli dimuat di Mitra Teras, Medan Headlines https://t.co/9VoMFl9zvj</t>
  </si>
  <si>
    <t>1274589465420283904</t>
  </si>
  <si>
    <t>1274589462815600640</t>
  </si>
  <si>
    <t>1274589381303472128</t>
  </si>
  <si>
    <t>1274589115779072003</t>
  </si>
  <si>
    <t>1274588944273772545</t>
  </si>
  <si>
    <t>Apa Maksud Kalimat Novel Baswedan 'Pelaku Sebenarnya Gemetaran Saat Ini' Pancing Dalang Dibelakang? https://t.co/hSZw6ucOxL</t>
  </si>
  <si>
    <t>1274588874610585600</t>
  </si>
  <si>
    <t>1274588660910837760</t>
  </si>
  <si>
    <t>1274588647702949889</t>
  </si>
  <si>
    <t>1274588527624359936</t>
  </si>
  <si>
    <t>1274588406597611520</t>
  </si>
  <si>
    <t>1274588374020632576</t>
  </si>
  <si>
    <t>1274588337529995265</t>
  </si>
  <si>
    <t>1274588328919134209</t>
  </si>
  <si>
    <t>1274588192566464513</t>
  </si>
  <si>
    <t>Tiba² bapak gua ngomong gini mulu, 'Kecuali Pak Novel Baswedan jalannya handstand, masuk akal!'
Kok kayak familiar. Tapi siapaa ya. Ternyata lagi impersonate bang @bintangemon</t>
  </si>
  <si>
    <t>1274588144583667714</t>
  </si>
  <si>
    <t>1274588095216783360</t>
  </si>
  <si>
    <t>1274588043962245120</t>
  </si>
  <si>
    <t>Sampaikan ke Novel Baswedan. 
@KPK_RI 
Saya telah merekomendasikan kepada Hakim Majelis Pengadilan tindak pidana atas hukuman penjara kepada kedua tersangka penyiram air keras terhadap Novel Baswedan selama kurungan 3 tahun penjara dan diberhentikan dr Organisasi Aparatur BRIMOB</t>
  </si>
  <si>
    <t>1274588018003701760</t>
  </si>
  <si>
    <t>1274587992737247232</t>
  </si>
  <si>
    <t>1274587989243359237</t>
  </si>
  <si>
    <t>1274587972403212288</t>
  </si>
  <si>
    <t>@ali_enal @setiawan067 @tribunnews sing picek mata ne Novel Baswedan...</t>
  </si>
  <si>
    <t>1274587869185634305</t>
  </si>
  <si>
    <t>Novel Baswedan Ucapkan Selamat Ulang Tahun untuk Jokowi, Sekaligus Tagih Janji https://t.co/ypEDXEi7JP</t>
  </si>
  <si>
    <t>1274587863166808064</t>
  </si>
  <si>
    <t>Jokowi Ultah, Doa Novel Baswedan, Ya Allah Semoga Diijabah https://t.co/cfs0W6eGA5</t>
  </si>
  <si>
    <t>1274587756824367106</t>
  </si>
  <si>
    <t>Selamat ulang tahun pak Jokowi. Dapet salam dari Pak Novel Baswedan nih
#HBD59Jokowi
#59Pak
#pakde
https://t.co/I6y180E4fY</t>
  </si>
  <si>
    <t>1274587716487770112</t>
  </si>
  <si>
    <t>1274587679758245889</t>
  </si>
  <si>
    <t>1274587566881161216</t>
  </si>
  <si>
    <t>1274587538930282496</t>
  </si>
  <si>
    <t>1274587531586109445</t>
  </si>
  <si>
    <t>1274587501173202944</t>
  </si>
  <si>
    <t>"Ada beberapa hal janggal dari semua hal yang dialami, dari rekaman CCTV, bentuk luka, perban, dan kepala yang diperban. Tapi, tiba-tiba malah mata yang buta," kata Dewi.
https://t.co/2KNVEC5cdn
gimmick dihiasi dengan playing victim.
kadrun banget 😁
#BasmiCovidDanKadrunKomunis</t>
  </si>
  <si>
    <t>1274587496257515520</t>
  </si>
  <si>
    <t>1274587471708213249</t>
  </si>
  <si>
    <t>1274587468369543170</t>
  </si>
  <si>
    <t>1274587409330565120</t>
  </si>
  <si>
    <t>@Freya_JKT48 iya pernah novel baswedan alur nya ga tau kemana bingung</t>
  </si>
  <si>
    <t>1274587254380302337</t>
  </si>
  <si>
    <t>1274587240983920640</t>
  </si>
  <si>
    <t>Presiden Jokowi ulang tahun ke-59, ini ungkapan Novel Baswedan https://t.co/l5oETWJlhc</t>
  </si>
  <si>
    <t>1274587234872643584</t>
  </si>
  <si>
    <t>1274586902453039105</t>
  </si>
  <si>
    <t>Apakah Budi Gunawan Sedang Gemetaran 🤔
https://t.co/SVMVAKLkCs</t>
  </si>
  <si>
    <t>1274586896622997504</t>
  </si>
  <si>
    <t>1274586650941652992</t>
  </si>
  <si>
    <t>1274586583442681856</t>
  </si>
  <si>
    <t>1274586526647644160</t>
  </si>
  <si>
    <t>RT @eLHurryKoRn: Tuntutan 1 Tahun Bukan Hina Jokowi, Tapi Novel Baswedan Ingin Seret Jokowi
#RekayasaDidzolimi https://t.co/vx1yhNyA5T</t>
  </si>
  <si>
    <t>1274586526177914880</t>
  </si>
  <si>
    <t>Kurang apalagi sih bos novel Pak Jokowi dng situ?
Jokowi sdh menetapkan target khusus pada Polri agar dpt menuntaskan kasus tersebut dalam hitungan hari,biaya pengobatan dibayarin
Maruk sekali jadi orang lu !!
https://t.co/VKcuxafFXz</t>
  </si>
  <si>
    <t>1274586406963212291</t>
  </si>
  <si>
    <t>1274586277610848256</t>
  </si>
  <si>
    <t>1274586210564882433</t>
  </si>
  <si>
    <t>1274586175961849857</t>
  </si>
  <si>
    <t>1274586154851950593</t>
  </si>
  <si>
    <t>1274586130835333121</t>
  </si>
  <si>
    <t>1274586034823524352</t>
  </si>
  <si>
    <t>RT @Je_Ly: Hihihi.. Pak Neta solu2 ini...mulus &amp;amp; tampan ya Pak.😁
Tapi pintar bikin #RekayasaDidzolimi tuh 😎
"Sementara wajah Novel saat ini masih mulus dan tetap tampan,"
https://t.co/og4ot2cmVO</t>
  </si>
  <si>
    <t>1274585930490249216</t>
  </si>
  <si>
    <t>Luar Biasa! Ini Ucapan Selamat Ultah dari Novel Baswedan Buat Presiden Jokowi
https://t.co/aNAbAG2aar</t>
  </si>
  <si>
    <t>1274585900500971521</t>
  </si>
  <si>
    <t>1274585735824195584</t>
  </si>
  <si>
    <t>1274585704656330752</t>
  </si>
  <si>
    <t>1274585702366236672</t>
  </si>
  <si>
    <t>1274585491946344449</t>
  </si>
  <si>
    <t>Presiden Joko Widodo (Jokowi) ulang tahun yang ke-59. Penyidik senior Komisi Pemberantasan Korupsi (KPK) Novel Baswedan ikut memberi selamat ultah kepada orang nomor satu di tanah air itu.
https://t.co/6Tn68e9K7T</t>
  </si>
  <si>
    <t>1274585162123075584</t>
  </si>
  <si>
    <t>1274585026886356992</t>
  </si>
  <si>
    <t>Mimpii konvoi menjemput keadilan bareng pak novel baswedan disebelahnya. 
Diiringi takbir dari FPI yang rapat dalam barisan.
Semoga ini mimpi baik :)</t>
  </si>
  <si>
    <t>1274584967037636610</t>
  </si>
  <si>
    <t>1274584940093505536</t>
  </si>
  <si>
    <t>@MaryanaNunung Teruskan ke pengadilan kasus dugaan penganiayaan yg dilakukan si kadrun novel baswedan di bengkulu.
Penyiram air keras terhadap kadrun novel baswedan sudah dihukum begitu juga kasus kadrun novel baswedan di bengkulu harus segera dibawa ke pengadilan biar penegakan hukum seimbang.</t>
  </si>
  <si>
    <t>1274584939120361472</t>
  </si>
  <si>
    <t>1274584853673938945</t>
  </si>
  <si>
    <t>@GueTionghoa @Mbuhnemen2 Berarti pak Tito gak sekolah ya ?
https://t.co/AOSCL65Y0r</t>
  </si>
  <si>
    <t>1274584838025080832</t>
  </si>
  <si>
    <t>1274584820614459394</t>
  </si>
  <si>
    <t>1274584813974913024</t>
  </si>
  <si>
    <t>1274584733758840832</t>
  </si>
  <si>
    <t>1274584727702237185</t>
  </si>
  <si>
    <t>1274584725277929473</t>
  </si>
  <si>
    <t>Samad: @SBYudhoyono Perintahkan Polri Hentikan Kasus @nazaqistsha Novel Baswedan
Pak Mantan...ini namanya "Intervensi Hukum" andaikan apa yg dikatakan Abraham Samad itu benar
Bhuahahaha...masih merasa terzolimi ? 
#RekayasaDidzolimi
https://t.co/jHP8W53o1K</t>
  </si>
  <si>
    <t>1274584650527109129</t>
  </si>
  <si>
    <t>[BREAKING] Novel Baswedan (@nazaqistsha) menyatakan, "Serangan pada saya tidak lepas dari serangan terhadap orang-orang KPK yang sedang menangani perkara-perkara besar, hingga dugaan keterlibatan oknum penegak hukum. Serangan tersebut trennya terus meningkat." #EnggakSengaja https://t.co/PNHwVRURBF</t>
  </si>
  <si>
    <t>1274584544474095616</t>
  </si>
  <si>
    <t>RT @muannas_alaidid: Ini rakyat kecil pontang-panting menuntut keadilan, 1 dibunuh 4 ditembak, meski skrg diprotes krn tuntutan ke pelaku penyiraman, kejaksaan saat itu bela novel keluarkan SKPP (penghentian perkara) smp SKPP digugat &amp;amp; dimenangkan blom jg novel diproses hk
https://t.co/Vyd7vVMn5I</t>
  </si>
  <si>
    <t>1274584540262969345</t>
  </si>
  <si>
    <t>1274584511200653312</t>
  </si>
  <si>
    <t>1274584454363705347</t>
  </si>
  <si>
    <t>1274584382875942913</t>
  </si>
  <si>
    <t>Novel Baswedan: Selamat Ulang Tahun Pak Jokowi, Ini Waktunya Menagih Janji #HBDJokowi
#HBD59Jokowi https://t.co/R7d8kf1P7T</t>
  </si>
  <si>
    <t>1274584353809371138</t>
  </si>
  <si>
    <t>1274584268602105856</t>
  </si>
  <si>
    <t>1274584240072478720</t>
  </si>
  <si>
    <t>1274584236310147073</t>
  </si>
  <si>
    <t>1274584235983007745</t>
  </si>
  <si>
    <t>1274584228789800961</t>
  </si>
  <si>
    <t>1274584195281666048</t>
  </si>
  <si>
    <t>1274584167905280000</t>
  </si>
  <si>
    <t>1274584067241963521</t>
  </si>
  <si>
    <t>1274584056349351936</t>
  </si>
  <si>
    <t>1274584051794341888</t>
  </si>
  <si>
    <t>1274584038020395008</t>
  </si>
  <si>
    <t>1274583965785919488</t>
  </si>
  <si>
    <t>@TirtoID #JokowiBerani RT @TirtoID: "Selamat ulang tahun Pak Presiden Jokowi. Semoga bapak tetap ingat dan peduli dengan masalah kemanusiaan dan penegakan hukum yang sangat perlu sikap keberpihakan bapak," kata Novel Baswedan.
https://t.co/pSFwTQDaYO</t>
  </si>
  <si>
    <t>1274583074555248641</t>
  </si>
  <si>
    <t>1274583885611855877</t>
  </si>
  <si>
    <t>RT @M_Asmara1701: Cadas bet analisa Pak Novel Baswedan 👍
Yang namanya sistem Presidensial, semua perangkat dibawah Presiden. 
Wajar kalau meminta Presiden ambil tindakan.
Cuma buzzerRp yang nggak paham 😂 
https://t.co/RTM9HN0BkE</t>
  </si>
  <si>
    <t>1274583875818106880</t>
  </si>
  <si>
    <t>1274583806658457600</t>
  </si>
  <si>
    <t>1274583785896415232</t>
  </si>
  <si>
    <t>1274583773221318661</t>
  </si>
  <si>
    <t>1274583756012052481</t>
  </si>
  <si>
    <t>1274583715604119552</t>
  </si>
  <si>
    <t>1274583684083933184</t>
  </si>
  <si>
    <t>1274583641008386049</t>
  </si>
  <si>
    <t>1274583630812024833</t>
  </si>
  <si>
    <t>1274583593952505858</t>
  </si>
  <si>
    <t>RT @AlineYoana_Tan: Jaksa Cibay, Eh Gak Sengaja Aku 🤦
Jaksa Subyektif Mmbuat Opini Mringankan, Mmlih Dakwaan Ringan. Enak Btul Plakunya Ga Pelu Pngacara Ini Mah, Udh Dbelain Jaksa 😂
Jaksa menilai Rahmat Kadir tak sngaja menyiramkan air keras ke bagian wajah Novel Baswedan. https://t.co/9nRMtRkUkZ</t>
  </si>
  <si>
    <t>1274583575032143872</t>
  </si>
  <si>
    <t>1274583507088494594</t>
  </si>
  <si>
    <t>1274583446942371841</t>
  </si>
  <si>
    <t>1274583430471184384</t>
  </si>
  <si>
    <t>1274583357523779585</t>
  </si>
  <si>
    <t>1274583262225035264</t>
  </si>
  <si>
    <t>1274583259624747008</t>
  </si>
  <si>
    <t>1274583237667373058</t>
  </si>
  <si>
    <t>1274583227340951552</t>
  </si>
  <si>
    <t>1274583171762278400</t>
  </si>
  <si>
    <t>1274583136559673347</t>
  </si>
  <si>
    <t>"Selamat ulang tahun Pak Presiden Jokowi. Semoga bapak tetap ingat dan peduli dengan masalah kemanusiaan dan penegakan hukum yang sangat perlu sikap keberpihakan bapak," kata Novel Baswedan.
https://t.co/vlyVP5YBnu</t>
  </si>
  <si>
    <t>1274583046633775106</t>
  </si>
  <si>
    <t>1274582940534489090</t>
  </si>
  <si>
    <t>1274582847249154048</t>
  </si>
  <si>
    <t>1274582748431151104</t>
  </si>
  <si>
    <t>1274582010783133697</t>
  </si>
  <si>
    <t>1274581626379358209</t>
  </si>
  <si>
    <t>RT @Aryprasetyo85: #RekayasaDidzolimi
Jangan Lupa! Begini Kekejaman Novel Baswedan Saat Aniaya dan Tembak Pencuri Sarang Walet Hingga Tewas
Para keluarga dan korban kekejaman Novel seperti tak ada yang peduli. Padahal mereka disiksa dengan keji dan ditembak hingga tewas.
https://t.co/dyqsEwF5PY</t>
  </si>
  <si>
    <t>1274581489980592129</t>
  </si>
  <si>
    <t>RT @KelianBanjar_GK: Umumnya Hancur, Tapi Kenapa Kulit Wajah Novel Baswedan Tetap Mulus dan Tampan Meski Disiram Air Keras? IPW Minta Bukti dan Sebut Kasus Ini Terlalu Didramatisasi
Iya pulak 😃😃
#RekayasaDidzolimi https://t.co/3GpiT4Mx3f</t>
  </si>
  <si>
    <t>1274581434590728192</t>
  </si>
  <si>
    <t>1274581384967753730</t>
  </si>
  <si>
    <t>1274581380836409345</t>
  </si>
  <si>
    <t>RT @Mromdonni: Mencari Secercah Keadilan di dalam Tuntutan 1 Tahun Jaksa Penuntut Umum pada Kasus Penyerangan Novel Baswedan https://t.co/FqE5bc3fpR</t>
  </si>
  <si>
    <t>1274581301991862273</t>
  </si>
  <si>
    <t>1274580802538356736</t>
  </si>
  <si>
    <t>1274580776676294658</t>
  </si>
  <si>
    <t>1274580756795256835</t>
  </si>
  <si>
    <t>1274580735974756353</t>
  </si>
  <si>
    <t>1274580589929066496</t>
  </si>
  <si>
    <t>1274580565790875648</t>
  </si>
  <si>
    <t>1274580323024531456</t>
  </si>
  <si>
    <t>1274580170372812801</t>
  </si>
  <si>
    <t>1274580167206174721</t>
  </si>
  <si>
    <t>1274580151393587201</t>
  </si>
  <si>
    <t>Luar Biasa! Ini Ucapan Selamat Ultah Buat Jokowi dari Novel Baswedan #Jokowi #HBD59Jokowi
via @jpnncom https://t.co/h3Uyr48NeU</t>
  </si>
  <si>
    <t>1274580129914646528</t>
  </si>
  <si>
    <t>Luar Biasa! Ini Ucapan Selamat Ultah Buat Jokowi dari Novel Baswedan #Jokowi #HBD59Jokowi
via @jpnncom https://t.co/asuuUTQFep</t>
  </si>
  <si>
    <t>1274580108674650112</t>
  </si>
  <si>
    <t>RT @tribunnews: Pengakuan Korban Penganiayaan Kasus Sarang Burung Walet: Yang Tembak Kaki Saya Novel Baswedan https://t.co/9bp3KxkUgs lewat @tribunnews</t>
  </si>
  <si>
    <t>1274580107667968001</t>
  </si>
  <si>
    <t>Luar Biasa! Ini Ucapan Selamat Ultah Buat Jokowi dari Novel Baswedan #Jokowi #HBD59Jokowi
via @jpnncom https://t.co/JJgMxWSUlp</t>
  </si>
  <si>
    <t>1274580100747390982</t>
  </si>
  <si>
    <t>1274580086188986374</t>
  </si>
  <si>
    <t>Luar Biasa! Ini Ucapan Selamat Ultah Buat Jokowi dari Novel Baswedan #Jokowi #HBD59Jokowi
via @jpnncom https://t.co/loBffa2kTj</t>
  </si>
  <si>
    <t>1274580081478782977</t>
  </si>
  <si>
    <t>1274580072653918208</t>
  </si>
  <si>
    <t>1274580036993994753</t>
  </si>
  <si>
    <t>1274579990504300545</t>
  </si>
  <si>
    <t>1274579986028965893</t>
  </si>
  <si>
    <t>1274579980035346432</t>
  </si>
  <si>
    <t>@Jenkkelin_ Kalo ada sidang kasus penyiraman novel baswedan, kalo boleh berharap agar pak hakim memeriksa pupil mata novel baswedan, itu mata asli atau softlens</t>
  </si>
  <si>
    <t>1274579943502962688</t>
  </si>
  <si>
    <t>1274579894261825536</t>
  </si>
  <si>
    <t>1274579865841229824</t>
  </si>
  <si>
    <t>1274579821612261378</t>
  </si>
  <si>
    <t>1274579744558727168</t>
  </si>
  <si>
    <t>1274579738216984576</t>
  </si>
  <si>
    <t>1274579721284550656</t>
  </si>
  <si>
    <t>1274579704511516672</t>
  </si>
  <si>
    <t>1274579656524488704</t>
  </si>
  <si>
    <t>1274579386407108609</t>
  </si>
  <si>
    <t>1274579322448175105</t>
  </si>
  <si>
    <t>1274579260913496064</t>
  </si>
  <si>
    <t>1274579026506444800</t>
  </si>
  <si>
    <t>1274578997309923328</t>
  </si>
  <si>
    <t>#HBD59Jokowi
Bukan Kasih Kado, Novel Baswedan Justru Tanggih Janji Penegakan Hukum di Hari Ulang Tahun Jokowi  https://t.co/swVeJ5KFmS #UlangTahunPresidenJòkowi #UlangTahunJokowi #NovelBaswedan #PenegakanHukum #KPK</t>
  </si>
  <si>
    <t>1274578921493680129</t>
  </si>
  <si>
    <t>1274578786445492229</t>
  </si>
  <si>
    <t>1274578691599683585</t>
  </si>
  <si>
    <t>1274578617280786433</t>
  </si>
  <si>
    <t>1274578615489802240</t>
  </si>
  <si>
    <t>1274578615351382016</t>
  </si>
  <si>
    <t>1274578493083226118</t>
  </si>
  <si>
    <t>1274578439459139584</t>
  </si>
  <si>
    <t>1274578384765349888</t>
  </si>
  <si>
    <t>1274578191932219392</t>
  </si>
  <si>
    <t>1274578163218083840</t>
  </si>
  <si>
    <t>1274577930803277825</t>
  </si>
  <si>
    <t>1274577815409573888</t>
  </si>
  <si>
    <t>1274577777883148290</t>
  </si>
  <si>
    <t>1274577601915310080</t>
  </si>
  <si>
    <t>1274577576921493504</t>
  </si>
  <si>
    <t>[HOAKS] 
Video Ini Dijadikan Dasar Meragukan Mata Novel Baswedan Rusak
Link Counter :
https://t.co/6JJWpohpOD https://t.co/xk6wCRjDCl</t>
  </si>
  <si>
    <t>1274577576455856129</t>
  </si>
  <si>
    <t>1274577549394239489</t>
  </si>
  <si>
    <t>1274577521875402752</t>
  </si>
  <si>
    <t>1274577506780078082</t>
  </si>
  <si>
    <t>1274577468586815488</t>
  </si>
  <si>
    <t>1274577316132220928</t>
  </si>
  <si>
    <t>1274576985641988098</t>
  </si>
  <si>
    <t>1274576796734775296</t>
  </si>
  <si>
    <t>1274576776245600256</t>
  </si>
  <si>
    <t>1274576653759377408</t>
  </si>
  <si>
    <t>1274576651838357504</t>
  </si>
  <si>
    <t>1274576360531357698</t>
  </si>
  <si>
    <t>https://t.co/Gb5iQJhLa2</t>
  </si>
  <si>
    <t>1274576181073899521</t>
  </si>
  <si>
    <t>1274576175155666944</t>
  </si>
  <si>
    <t>1274576152456122368</t>
  </si>
  <si>
    <t>1274576056645611520</t>
  </si>
  <si>
    <t>1274576053583835136</t>
  </si>
  <si>
    <t>1274575879956393984</t>
  </si>
  <si>
    <t>1274575871118999552</t>
  </si>
  <si>
    <t>1274575810754514944</t>
  </si>
  <si>
    <t>1274575410064314371</t>
  </si>
  <si>
    <t>RT @m_newsid: #MuslimahNews -- Dalam demokrasi, hukum diputuskan berdasar kepentingan. Bukan lagi berdasarkan fakta dan kebenaran. Jangan harap ada keadilan dalam sistem rusak ini. Saatnya campakkan demokrasi, kembali pada aturan Ilahi, penerapan Islam kaffah-Khilafah
https://t.co/8mEaBcK3v5</t>
  </si>
  <si>
    <t>1274575349213528065</t>
  </si>
  <si>
    <t>PUSaKO Unand Ungkap Kelemahan Tuntutan Ringan Pelaku Penyiraman Air Keras ke Novel Baswedan https://t.co/4lRcnXVjl5</t>
  </si>
  <si>
    <t>1274575068069154817</t>
  </si>
  <si>
    <t>1274574804633305089</t>
  </si>
  <si>
    <t>RT @KompasTV: Irwansyah Siregar merupakan 1 dari 5 orang tersangka pencuri sarang burung walet yang ditangkap Novel Baswedan dan anggotanya pada 2004 silam. Saat itu Novel Baswedan bertugas sebagai Kasat Reskrim Polres Bengkulu.
https://t.co/5Oy1mVfS7I https://t.co/DDbDGnS12r</t>
  </si>
  <si>
    <t>1274574669631287297</t>
  </si>
  <si>
    <t>Hepi besday pakkk :) @jokowi semoga kebijakan mengenai covid19 dan kasus Pak novel baswedan bisa lebih dipertegas. Mangattt 👌</t>
  </si>
  <si>
    <t>1274574513846415360</t>
  </si>
  <si>
    <t>1274574479033679872</t>
  </si>
  <si>
    <t>1274574436239200256</t>
  </si>
  <si>
    <t>1274574353472999425</t>
  </si>
  <si>
    <t>#TangkapMegaBubarkanPDIP
Aktornya ketidakadilan hukum terhadap pelaku penyiraman air keras Novel Baswedan, Harun Masiku bersembunyi, pelemahan KPK, pengesahan RUU minerba dan Omnibus Law, perancang RUU HIP, pengesahan perppu stabilitas keuangan akibat covid-19 menjadi UU, dan</t>
  </si>
  <si>
    <t>1274574326742700032</t>
  </si>
  <si>
    <t>1274574264956416000</t>
  </si>
  <si>
    <t>1274574219624341509</t>
  </si>
  <si>
    <t>1274574025759457280</t>
  </si>
  <si>
    <t>1274573992188186625</t>
  </si>
  <si>
    <t>@TeddyGusnaidi Yang fair kalo novel baswedan segera diperiksa ulang tentang kasus sarang burung walet.</t>
  </si>
  <si>
    <t>1274573935279869954</t>
  </si>
  <si>
    <t>Ucapkan Selamat Ultah ke Jokowi, Novel Baswedan Sebut Ini Waktunya Menagih Janji? - Pemimpin Indonesia https://t.co/JiY20fkJ2A</t>
  </si>
  <si>
    <t>1274573875041366017</t>
  </si>
  <si>
    <t>1274573705675370496</t>
  </si>
  <si>
    <t>1274573512271777793</t>
  </si>
  <si>
    <t>1274573469242421248</t>
  </si>
  <si>
    <t>RT @Aryprasetyo85: #RekayasaDidzolimi
Boro2 sadar diri..malah manfaatkan kasus "air keras " utk pojokan pemerintah!
Pernah Tembak Orang, Novel Baswedan Harus Sadar Diri
"Jika Novel berteriak minta keadilan, bagaimana dengan keadilan korban yang dia tembak?"
@DivHumas_Polri
https://t.co/0QVL0Sywuq</t>
  </si>
  <si>
    <t>Novel jadi korban penyiraman air keras, wajar jika menuntut keadilan. Begitupun korban penganiayaan kasus sarang burung wallet, wajar jika menuntut keadilan. Jangan malah dituduh rekayasa..
Hukum tidak bisa diatur sesuai selera anda, Novel baswedan..</t>
  </si>
  <si>
    <t>1274573199783555072</t>
  </si>
  <si>
    <t>RT @wisanggeni_084: Novel Diminta Hentikan Sandiwara Politik
https://t.co/Tywr81A0r0
Rijal: Novel Baswedan jangan hanya berteriak meminta keadilan setelah disiram air keras oleh orang tak dikenal. Dia juga harus ingat pernah melakukan kejahatan saat berdinas di Polres Bengkulu.
#RekayasaDidzolimi</t>
  </si>
  <si>
    <t>1274573117256433664</t>
  </si>
  <si>
    <t>@duhuhuw harusnya yang dihakimi adalah kasus novel baswedan ya ngab?</t>
  </si>
  <si>
    <t>1274573073325277185</t>
  </si>
  <si>
    <t>1274572999039913984</t>
  </si>
  <si>
    <t>1274572914449190912</t>
  </si>
  <si>
    <t>1274572901480402944</t>
  </si>
  <si>
    <t>1274572809092558849</t>
  </si>
  <si>
    <t>1274572717895741440</t>
  </si>
  <si>
    <t>1274572591991152640</t>
  </si>
  <si>
    <t>1274572581312450561</t>
  </si>
  <si>
    <t>1274572440228646912</t>
  </si>
  <si>
    <t>1274572303133667328</t>
  </si>
  <si>
    <t>Luar Biasa! Ini Ucapan Selamat Ultah dari Novel Baswedan Buat Presiden Jokowi https://t.co/FsOwzlO4ZK https://t.co/lJM1HJz5zU</t>
  </si>
  <si>
    <t>1274572096983584769</t>
  </si>
  <si>
    <t>@ANDINI_MAHARAN1 Novel Baswedan bukanlah pelaku penembakan, anak buahnya yg melakukannya. Dia diperiksa sebagai atasan langsung, makanya MA membebaskan dia.
Polisi mengangkut kembali kasus ini kaitannya dengan prestasinya di KPK membersihkan kepolisian dari oknum yg korup yg pangkatnya tinggi.</t>
  </si>
  <si>
    <t>1274571965211111426</t>
  </si>
  <si>
    <t>1274571917299601408</t>
  </si>
  <si>
    <t>1274571815914881024</t>
  </si>
  <si>
    <t>Pengakuan Korban Penganiayaan Kasus Sarang Burung Walet: Yang Tembak Kaki Saya Novel Baswedan https://t.co/9bp3KxkUgs lewat @tribunnews</t>
  </si>
  <si>
    <t>1274571689687314433</t>
  </si>
  <si>
    <t>1274571651942735873</t>
  </si>
  <si>
    <t>1274571401337294853</t>
  </si>
  <si>
    <t>1274571373109633025</t>
  </si>
  <si>
    <t>RT @indozonemedia: Penyidik KPK Novel Baswedan mengucapkan selamat ulang tahun ke-59 kepada Presiden Joko Widodo (Jokowi). Novel berharap Jokowi memiliki peran dalam penegakan hukum. #KAMUHARUSTAU
https://t.co/oUpNERILrW</t>
  </si>
  <si>
    <t>1274571217484169216</t>
  </si>
  <si>
    <t>RT @geloraco: Novel Baswedan: Selamat Ulang Tahun Pak Jokowi, Ini Waktu yang Tepat untuk Menagih Janji
https://t.co/yqhSaEOmlB</t>
  </si>
  <si>
    <t>1274571125264007168</t>
  </si>
  <si>
    <t>1274570748598685696</t>
  </si>
  <si>
    <t>1274570693280018432</t>
  </si>
  <si>
    <t>1274570690318831616</t>
  </si>
  <si>
    <t>RT @YRadianto: Daging itik goreng kering
Martabak sama camilan
Pleying piktim kamu garing
Ketebak dan keliatan
#RekayasaDidzolimi
.
. (https://t.co/KQkohFiFmE)</t>
  </si>
  <si>
    <t>1274570619036643329</t>
  </si>
  <si>
    <t>1274570503181660160</t>
  </si>
  <si>
    <t>1274570370457075719</t>
  </si>
  <si>
    <t>1274570316971307010</t>
  </si>
  <si>
    <t>1274570144975482880</t>
  </si>
  <si>
    <t>1274569788375699458</t>
  </si>
  <si>
    <t>1274569784219201541</t>
  </si>
  <si>
    <t>RT @republikaonline: Novel Baswedan mengucapkan selamat ulang tahun pada Presiden Joko Widodo. https://t.co/zQnp3AG7tt</t>
  </si>
  <si>
    <t>1274569731744268290</t>
  </si>
  <si>
    <t>1274569648562790401</t>
  </si>
  <si>
    <t>1274569630627934208</t>
  </si>
  <si>
    <t>1274569561602265090</t>
  </si>
  <si>
    <t>1274569507848155136</t>
  </si>
  <si>
    <t>1274569488696918020</t>
  </si>
  <si>
    <t>Novel Baswedan Akhirnya Bilang Pelaku Sebenarnya Takut, Penyerang Pimpinan KPK tak Diungkap Mengapa https://t.co/BOGg6rUFKi</t>
  </si>
  <si>
    <t>1274569340575084545</t>
  </si>
  <si>
    <t>1274569320215883776</t>
  </si>
  <si>
    <t>1274569256911245312</t>
  </si>
  <si>
    <t>1274569179148902400</t>
  </si>
  <si>
    <t>1274569139021950976</t>
  </si>
  <si>
    <t>1274569076015169537</t>
  </si>
  <si>
    <t>1274569068570218496</t>
  </si>
  <si>
    <t>1274569038614552577</t>
  </si>
  <si>
    <t>RT @whittteman: i want to tell you about Novel Baswedan, a heartbreak story about justice in my country Indonesia #GakSengaja
a thread : https://t.co/GgToLPYTrV</t>
  </si>
  <si>
    <t>1274568916530950144</t>
  </si>
  <si>
    <t>1274568900693225473</t>
  </si>
  <si>
    <t>RT @jpnncom: Hari ini, Jokowi berusia 59 tahun, sedangkan kemarin, Novel Baswedan juga genap berusia 43 tahun. #Jokowi https://t.co/CLeGwyyoZ7</t>
  </si>
  <si>
    <t>1274568738914754560</t>
  </si>
  <si>
    <t>Hari ini, Jokowi berusia 59 tahun, sedangkan kemarin, Novel Baswedan juga genap berusia 43 tahun. #Jokowi https://t.co/CLeGwyyoZ7</t>
  </si>
  <si>
    <t>1274568723634909185</t>
  </si>
  <si>
    <t>1274568421292650497</t>
  </si>
  <si>
    <t>https://t.co/StmNlmtKIT https://t.co/6dQynuvvEU</t>
  </si>
  <si>
    <t>1274567715823538176</t>
  </si>
  <si>
    <t>Novel Baswedan Tagih Janji Jokowi di Hari Ulang Tahunnya https://t.co/x248FJ107q https://t.co/yHoZDMkmGc</t>
  </si>
  <si>
    <t>1274567684156305408</t>
  </si>
  <si>
    <t>1274567669950189568</t>
  </si>
  <si>
    <t>1274567573799972864</t>
  </si>
  <si>
    <t>1274567515306209281</t>
  </si>
  <si>
    <t>1274567507878088705</t>
  </si>
  <si>
    <t>1274567409068838912</t>
  </si>
  <si>
    <t>1274567378244784129</t>
  </si>
  <si>
    <t>1274567332698836993</t>
  </si>
  <si>
    <t>1274567306304081920</t>
  </si>
  <si>
    <t>[KILAS]
Ketidakadilan Penegakan Hukum dalam Kasus Novel Baswedan
Rabu siang (17-06), Pusat Kajian Anti Korupsi (PUKAT) UGM menggelar diskusi kelima dari rangkaian Diskusi Seputar Korupsi (Diksi). Diskusi daring tersebut fokus... 
Baca selengkapnya di
https://t.co/Qh8J7etV6L</t>
  </si>
  <si>
    <t>1274567164784041984</t>
  </si>
  <si>
    <t>1274567140939411456</t>
  </si>
  <si>
    <t>1274567087164231680</t>
  </si>
  <si>
    <t>1274567034265722881</t>
  </si>
  <si>
    <t>1274567030193020930</t>
  </si>
  <si>
    <t>1274566935296897031</t>
  </si>
  <si>
    <t>RT @Dr_Luck15: PENGAKUAN salah satu anak buah Novel Baswedan..
👉🏼Novel tlh MEREKAYASA kasus tewasnya tersangka pencuri sarang burung walet.. https://t.co/znx69AjAle</t>
  </si>
  <si>
    <t>1274566815834726401</t>
  </si>
  <si>
    <t>@Dahnilanzar Novel Baswedan apa kabar om?</t>
  </si>
  <si>
    <t>1274566786403323904</t>
  </si>
  <si>
    <t>1274566726437355520</t>
  </si>
  <si>
    <t>1274566724700868609</t>
  </si>
  <si>
    <t>1274566643692138498</t>
  </si>
  <si>
    <t>1274566486464450565</t>
  </si>
  <si>
    <t>1274566477291520001</t>
  </si>
  <si>
    <t>1274566401303302147</t>
  </si>
  <si>
    <t>1274566377399922689</t>
  </si>
  <si>
    <t>1274566376657547264</t>
  </si>
  <si>
    <t>1274566367266566144</t>
  </si>
  <si>
    <t>1274566334592872448</t>
  </si>
  <si>
    <t>1274566305232764928</t>
  </si>
  <si>
    <t>1274566293023109121</t>
  </si>
  <si>
    <t>1274566258076205056</t>
  </si>
  <si>
    <t>1274566134855950337</t>
  </si>
  <si>
    <t>1274566102144520193</t>
  </si>
  <si>
    <t>RT @FaGtng: Sebagus apapun Kebohongan si sebarkan , Kebenaran tetap terlihat
Sepintar apapun sang narator ber orasi mengolah kata , Kebenaran takkan bisa di tutupi .
Kebenaran takkan pernah mati !!
https://t.co/vxTJAuNDVR</t>
  </si>
  <si>
    <t>1274566072444678144</t>
  </si>
  <si>
    <t>1274566063955382272</t>
  </si>
  <si>
    <t>1274566063284301824</t>
  </si>
  <si>
    <t>1274566030401011713</t>
  </si>
  <si>
    <t>1274565970527350790</t>
  </si>
  <si>
    <t>1274565947542564865</t>
  </si>
  <si>
    <t>1274565915967778816</t>
  </si>
  <si>
    <t>1274565848359817216</t>
  </si>
  <si>
    <t>1274565831725248513</t>
  </si>
  <si>
    <t>1274565764012339201</t>
  </si>
  <si>
    <t>1274565738385125377</t>
  </si>
  <si>
    <t>1274565479793717252</t>
  </si>
  <si>
    <t>RT @Ronaldoants: Makin kesini, makin aneh, 
Banyak kejanggalan dalam kasus bg Novel Baswedan
Sebenarnya, siapa sih OTAK dibalik ini smua? 
PASTI ADA KORUPTOR YANG DILINDUNGI OLEH NEGARA
Aneh banget dah, 
komika yg ngangkat kasus ini aja sampai di "teror"
ANEH! 
#BINTANGEMONBESTBOY https://t.co/03Gnp1cN7n</t>
  </si>
  <si>
    <t>1274565471275114497</t>
  </si>
  <si>
    <t>1274565382024515585</t>
  </si>
  <si>
    <t>1274565026976690181</t>
  </si>
  <si>
    <t>1274564470505758721</t>
  </si>
  <si>
    <t>1274564436074741760</t>
  </si>
  <si>
    <t>1274564312258863107</t>
  </si>
  <si>
    <t>RT @bmi_ntt: Setahun Penjara bagi Penyerang Novel Baswedan Sangat Menyakiti Rasa Keadilan
https://t.co/1c4wjS2tle
Ketua Umum BMI (sayap PD) Farkhan Evendi mengatakan, tuntutan tsb merobek2 rasa keadilan. Sebab kasus penyerangan Novel dianggap publik tindakan pelemahan KPK.
#NovelBaswedan</t>
  </si>
  <si>
    <t>1274563698351198209</t>
  </si>
  <si>
    <t>1274563668286468096</t>
  </si>
  <si>
    <t>1274563656026451970</t>
  </si>
  <si>
    <t>https://t.co/6TyPktaUqP https://t.co/M3xuXoKSwn</t>
  </si>
  <si>
    <t>1274563643519066113</t>
  </si>
  <si>
    <t>Penyidik KPK Novel Baswedan mengucapkan selamat ulang tahun ke-59 kepada Presiden Joko Widodo (Jokowi). Novel berharap Jokowi memiliki peran dalam penegakan hukum. #KAMUHARUSTAU
https://t.co/oUpNERILrW</t>
  </si>
  <si>
    <t>1274563505669070855</t>
  </si>
  <si>
    <t>1274563370868338689</t>
  </si>
  <si>
    <t>1274563066806456320</t>
  </si>
  <si>
    <t>1274562919267799042</t>
  </si>
  <si>
    <t>1274562888540123136</t>
  </si>
  <si>
    <t>RT @AksiKamisan: Dipikir kita bodoh dan bakal percaya sama bualan Presiden @jokowi nggak bisa intervensi Kasus Novel Baswedan &amp;amp; juga kasus HAM berat lainnya di Indonesia?!
Yang kita tau, Presiden ingkari janjinya!
Tulis aspirasimu di template ini ya. Ada untuk IGStory juga! #KamisanOnline https://t.co/Pn5gcvTifA</t>
  </si>
  <si>
    <t>1274562854801207296</t>
  </si>
  <si>
    <t>1274562721472606209</t>
  </si>
  <si>
    <t>1274562696512335872</t>
  </si>
  <si>
    <t>1274562592476815360</t>
  </si>
  <si>
    <t>1274562552249249792</t>
  </si>
  <si>
    <t>1274562077105876992</t>
  </si>
  <si>
    <t>1274561646891954176</t>
  </si>
  <si>
    <t>Novel Baswedan: Selamat Ulang Tahun Pak Jokowi, Ini Waktunya Menagih Janji https://t.co/P0qSQlFNk3</t>
  </si>
  <si>
    <t>1274561567657357312</t>
  </si>
  <si>
    <t>1274561553556099074</t>
  </si>
  <si>
    <t>1274561532282589184</t>
  </si>
  <si>
    <t>1274561498975621120</t>
  </si>
  <si>
    <t>1274561472828280832</t>
  </si>
  <si>
    <t>1274561440418918400</t>
  </si>
  <si>
    <t>Novel Baswedan Tagih Janji Jokowi di Hari Ulang Tahunnya
https://t.co/XutjU8lsVl
Ikut mengucapkan Selamat HUT ke-59 tahun, Pak @jokowi
Semoga selalu sehat dan bahagia ya😊
Download aplikasi IDN untuk konten menarik lainnya 👇
https://t.co/3QXoXSALxu</t>
  </si>
  <si>
    <t>1274561386144624640</t>
  </si>
  <si>
    <t>1274561324349980676</t>
  </si>
  <si>
    <t>1274561249125101568</t>
  </si>
  <si>
    <t>@tireehh Tir aku bacanya serius loo, kirain ngomongin novel baswedan</t>
  </si>
  <si>
    <t>1274561170360287233</t>
  </si>
  <si>
    <t>1274561143638380546</t>
  </si>
  <si>
    <t>1274561098960822273</t>
  </si>
  <si>
    <t>1274560654616129539</t>
  </si>
  <si>
    <t>1274560487498199040</t>
  </si>
  <si>
    <t>1274559715645591553</t>
  </si>
  <si>
    <t>1274559673018904578</t>
  </si>
  <si>
    <t>Novel Baswedan Ucapkan Selamat Ulang Tahun Presiden Sambil Sentil Jokowi soal Kasusnya https://t.co/UeVSvYA1oG</t>
  </si>
  <si>
    <t>1274559249205559296</t>
  </si>
  <si>
    <t>RT @antaranews: "Selamat ulang tahun Pak Presiden Jokowi. Semoga bapak tetap ingat dan peduli dengan masalah kemanusiaan dan penegakan hukum yang sangat perlu sikap keberpihakan bapak," #NovelBaswedan #SelamatUlangTahunJokowi
https://t.co/p5a5SdfQCf</t>
  </si>
  <si>
    <t>1274559162207236096</t>
  </si>
  <si>
    <t>1274558793951539200</t>
  </si>
  <si>
    <t>1274558461808795648</t>
  </si>
  <si>
    <t>1274558351758684162</t>
  </si>
  <si>
    <t>1274558340262055940</t>
  </si>
  <si>
    <t>1274558321354141696</t>
  </si>
  <si>
    <t>Novel Baswedan: Selamat Ulang Tahun Pak Jokowi, Ini Waktu yang Tepat untuk Menagih Janji
https://t.co/RCXTMD7LMC</t>
  </si>
  <si>
    <t>1274557625661718528</t>
  </si>
  <si>
    <t>Novel Baswedan: Selamat Ulang Tahun Pak Jokowi, Ini Waktu yang Tepat untuk Menagih Janji
https://t.co/yqhSaEOmlB</t>
  </si>
  <si>
    <t>1274557082394456065</t>
  </si>
  <si>
    <t>1274556862441025538</t>
  </si>
  <si>
    <t>@silviaa_____ Novel baswedan jilid 2. gw tuntut lu 1 bulan penjara. wkwk</t>
  </si>
  <si>
    <t>1274556507359600646</t>
  </si>
  <si>
    <t>1274556498870284290</t>
  </si>
  <si>
    <t>RT @FaGtng: Sudalah NB..
Orang dah muak bercampur jijik lihat sandiwara politikmu..
#RekayasaDidzolimi
 https://t.co/PmJQpnG4ua lewat @okezonenews</t>
  </si>
  <si>
    <t>1274556350786224128</t>
  </si>
  <si>
    <t>1274556324970262528</t>
  </si>
  <si>
    <t>1274555761570402304</t>
  </si>
  <si>
    <t>1274555685179551750</t>
  </si>
  <si>
    <t>1274555650547187712</t>
  </si>
  <si>
    <t>RT @pandji: “Editorial dari Neraka” mengenai tuntutan 1 tahun penjara bagi penyerang Novel Baswedan. Kalau mau nonton #BeritaDariNeraka dengan lengkap, silakan meluncur ke -&amp;gt; https://t.co/yzMD7tciOX https://t.co/ULFE7TyYO2</t>
  </si>
  <si>
    <t>1274555593244598272</t>
  </si>
  <si>
    <t>1274555403691417600</t>
  </si>
  <si>
    <t>1274555365535789056</t>
  </si>
  <si>
    <t>snap wa nya sok2an membela novel baswedan sama mencaci hukum negeri ini, padahal nilai PPKn juga masih remidi</t>
  </si>
  <si>
    <t>1274555238242938880</t>
  </si>
  <si>
    <t>Selamat ulang tahun pakde @jokowi , smg selalu sehat dan ambil tindakan di kasus Novel Baswedan. (Juni Family kitaaa)</t>
  </si>
  <si>
    <t>1274555204701024256</t>
  </si>
  <si>
    <t>Neta S Pane: "Kasus (air keras) didramatisasi &amp;amp; dipolitisasi...tujuannya hy utk menutupi kasus Novel yg sdh mjd tersangka pembunuhan...
Tragisnya,... orang2 yg mlakukan penyesatan hukum itu adlh pakar2 hukum, aktivis HAM".
SPEECHLESS😶 
#RekayasaDidzolimi
https://t.co/WB3ftlIrpj</t>
  </si>
  <si>
    <t>1274555090553069568</t>
  </si>
  <si>
    <t>1274555077689106432</t>
  </si>
  <si>
    <t>1274555061922717697</t>
  </si>
  <si>
    <t>1274555015751847937</t>
  </si>
  <si>
    <t>Korlap bilang “Gencatan dulu cuy, doi ultah. Ucapin gih”
Siaapp.
Selamat Ulang Tahun Presiden kami yang ke-59, @jokowi . Jangan sakit pak yah, lagi seru nih. Ferry Kombo masih di sel, Pak Novel Baswedan masih cacat, sama ini, negara masih diskon hehe :)
#jokowiultah https://t.co/xtylZ4syay</t>
  </si>
  <si>
    <t>1274555008281788419</t>
  </si>
  <si>
    <t>1274554494743969796</t>
  </si>
  <si>
    <t>[Terpopuler] Kerusakan mata Novel Baswedan karena kesalahan penanganan, kata pengacara dua terdakwa. https://t.co/Fh2yzrsV69 https://t.co/zIv9UXZ6J5</t>
  </si>
  <si>
    <t>1274554438552702976</t>
  </si>
  <si>
    <t>1274554430847717376</t>
  </si>
  <si>
    <t>1274554394915160064</t>
  </si>
  <si>
    <t>1274554078954000384</t>
  </si>
  <si>
    <t>1274554045886152704</t>
  </si>
  <si>
    <t>1274553858023321600</t>
  </si>
  <si>
    <t>1274553828247891971</t>
  </si>
  <si>
    <t>1274553610316050433</t>
  </si>
  <si>
    <t>Pembicara :
1. Arif Maulana, S.H., M.H. (Direktur LBH Jakarta/Perwakilan Pengacara Novel Baswedan)
2. Prof. Dr. Hibnu Nugroho, S.H., M.H  (Guru Besar Hukum Acara Pidana Fakultas Hukum Universitas Jenderal Soedirman)</t>
  </si>
  <si>
    <t>1274553246170804224</t>
  </si>
  <si>
    <t>1274553525809242112</t>
  </si>
  <si>
    <t>1274553384784195586</t>
  </si>
  <si>
    <t>Hari/Tanggal : Senin, 22 Juni 2020
Pukul : 16:00 - Selesai
Tempat : Zoom dan Live Stream Youtube LBH Jakarta
Tema : "Satu Tahun Tuntutan Penyerang Novel Baswedan : Cerminan Kebobrokan Penegakkan Hukum?"</t>
  </si>
  <si>
    <t>1274553116088659969</t>
  </si>
  <si>
    <t>1274553218500931584</t>
  </si>
  <si>
    <t>[ DISKUSI ONLINE : KASUS NOVEL BASWEDAN ]
.
Hidup Mahasiswa!
Hidup Rakyat Indonesia!
BEM UNSOED bersama dengan BEM FH UNSOED dan LBH Jakarta akan menggelar diskusi online terkait Kasus Novel Baswedan pada :</t>
  </si>
  <si>
    <t>1274552826652356610</t>
  </si>
  <si>
    <t>RT @cintada17: #RekayasaDidzolimi
KORBAN PENGANIAYAAN DAN PENEMBAKAN YANG DIDUGA DI LAKUKAN NOVEL BASWEDAN meminta keadilan yg di alami 16 th silam dan juga keadilan untuk 4 rekannya.
Irwansyah juga sudah menyurati Pak Jokowi.
Dasar Kadrun jahat lu Vel...😡 https://t.co/VZRGcTetrW</t>
  </si>
  <si>
    <t>1274552811947044866</t>
  </si>
  <si>
    <t>1274552789188792322</t>
  </si>
  <si>
    <t>1274552488515887104</t>
  </si>
  <si>
    <t>RT @erna_st: Ameneh Bahrami menjadi korban penyiraman air keras. Ia berhak mendapat ganti rugi sekitar Rp 350 juta. 
Namun ia menolak uang tsb, dan meminta pengadilan menyiram pelaku dgn air keras juga. Permintaannya diterima.
Semoga Novel Baswedan mendapatkan keadilan. Aamiin
#GakSengaja https://t.co/9nVjy1Aonv</t>
  </si>
  <si>
    <t>1274552257577496576</t>
  </si>
  <si>
    <t>1274552039851212801</t>
  </si>
  <si>
    <t>RT @martua9haan: @JKDaulay Novel Baswedan lontong...
#RekayasaDidzolimi 
#RekayasaDidzolimi 
#RekayasaDidzolimi</t>
  </si>
  <si>
    <t>1274551952156721152</t>
  </si>
  <si>
    <t>1274551710904537089</t>
  </si>
  <si>
    <t>Ibuk : "dek bangun sholat subuh gih, masak kalah sama pelaku penyiraman novel baswedan" https://t.co/IWgCN9ag4Z</t>
  </si>
  <si>
    <t>1274551611906355201</t>
  </si>
  <si>
    <t>1274551586245640192</t>
  </si>
  <si>
    <t>1274551083801563139</t>
  </si>
  <si>
    <t>Misteri Sidang Kasus Penyerangan Novel Baswedan (1): Saya Yakin Pelaku Sebenarnya Sedang Gemetaran https://t.co/VCPpApXppW via @tribunnews</t>
  </si>
  <si>
    <t>1274551001651900416</t>
  </si>
  <si>
    <t>1274550956298928128</t>
  </si>
  <si>
    <t>1274550293468856320</t>
  </si>
  <si>
    <t>RT @JonruGintingNew: Pak wiranto ditusuk dan beliau saat ini masih sehat, penusuknya dituntut hukuman 16 tahun.
Pak Novel Baswedan disiram air keras hingga matanya buta permanen, pelakunya dituntut hukuman 1 tahun.
Maaf, twet ini ditulis gak sengaja :-)</t>
  </si>
  <si>
    <t>1274549716273909762</t>
  </si>
  <si>
    <t>1274549457133035520</t>
  </si>
  <si>
    <t>1274549405891194881</t>
  </si>
  <si>
    <t>Jalanan, CFD semua pada buka, Jum'atan buka, kantor buka... pengajian buka... Berita Sars-Cov2 kegeser Ama kasus novel Baswedan &amp;amp; bintang Emon
apa benar itu semua cuman kebohongan publik?</t>
  </si>
  <si>
    <t>1274549117188890625</t>
  </si>
  <si>
    <t>1274548849177026561</t>
  </si>
  <si>
    <t>1274548835642048513</t>
  </si>
  <si>
    <t>1274548704821735425</t>
  </si>
  <si>
    <t>1274548454354608128</t>
  </si>
  <si>
    <t>1274548369273221120</t>
  </si>
  <si>
    <t>1274548296648757248</t>
  </si>
  <si>
    <t>1274548225840607232</t>
  </si>
  <si>
    <t>1274548218823471104</t>
  </si>
  <si>
    <t>1274547938027421697</t>
  </si>
  <si>
    <t>1274547928477007874</t>
  </si>
  <si>
    <t>1274547681491206144</t>
  </si>
  <si>
    <t>1274547399541747712</t>
  </si>
  <si>
    <t>1274547385331408896</t>
  </si>
  <si>
    <t>1274547319325601793</t>
  </si>
  <si>
    <t>Terngiang-ngiang di kepala sebuah asas fundamental dalam penegakan hukum “fiat justicia ruat caleum”, asas tersebut memiliki makna “keadilan hendaklah ditegakkan meski langit runtuh”. https://t.co/OrzIZCOa2x</t>
  </si>
  <si>
    <t>1274547254045507587</t>
  </si>
  <si>
    <t>Novel baswedan https://t.co/1eXsuDtJlX</t>
  </si>
  <si>
    <t>1274547233669574657</t>
  </si>
  <si>
    <t>1274547075489730560</t>
  </si>
  <si>
    <t>1274547063800225793</t>
  </si>
  <si>
    <t>1274546962772058113</t>
  </si>
  <si>
    <t>1274546914101325824</t>
  </si>
  <si>
    <t>1274546903095492608</t>
  </si>
  <si>
    <t>1274546885764628483</t>
  </si>
  <si>
    <t>Kebutuhan manusia akan tawa menjadikan industri komedi bakal susah untuk digeser, dan itulah mengapa juru lawak alias komedian tak pernah kehabisan bakar bahan untuk bekerja. https://t.co/zuPfNmZ2QZ</t>
  </si>
  <si>
    <t>1274546862104535041</t>
  </si>
  <si>
    <t>1274546835919499266</t>
  </si>
  <si>
    <t>1274546754822615043</t>
  </si>
  <si>
    <t>1274546676007448576</t>
  </si>
  <si>
    <t>1274546656575283200</t>
  </si>
  <si>
    <t>1274546628192374784</t>
  </si>
  <si>
    <t>1274546619472416769</t>
  </si>
  <si>
    <t>1274546596521242626</t>
  </si>
  <si>
    <t>1274546551273082880</t>
  </si>
  <si>
    <t>1274546355793354752</t>
  </si>
  <si>
    <t>1274546311409221634</t>
  </si>
  <si>
    <t>1274546138633265152</t>
  </si>
  <si>
    <t>1274546058668830720</t>
  </si>
  <si>
    <t>1274546019682807808</t>
  </si>
  <si>
    <t>1274545928557363201</t>
  </si>
  <si>
    <t>1274545923331256320</t>
  </si>
  <si>
    <t>Novel Baswedan ucapkan selamat ulang tahun untuk Jokowi... 
https://t.co/Rg2gpLO5rO</t>
  </si>
  <si>
    <t>1274545894235402241</t>
  </si>
  <si>
    <t>1274545706485682177</t>
  </si>
  <si>
    <t>1274545563623583746</t>
  </si>
  <si>
    <t>1274545470287691776</t>
  </si>
  <si>
    <t>1274545454231912449</t>
  </si>
  <si>
    <t>1274545385277550593</t>
  </si>
  <si>
    <t>1274545309033488384</t>
  </si>
  <si>
    <t>RT @YongL4dy: Pernah mikir nggak, ketika presiden diminta turun tangan, berarti bawahan gk becus mgurus nya 
Apa istana gk mikir gitu 🙄🤭
 https://t.co/mZsBy9YVYn via @idtodayco</t>
  </si>
  <si>
    <t>1274545085833572355</t>
  </si>
  <si>
    <t>1274545083329556483</t>
  </si>
  <si>
    <t>Hoaks pakai narkoba di Twitter muncul setelah viral sindiran komika Bintang Emon terkait persidangan pelaku penyiraman air keras terhadap Novel Baswedan. #BintangEmon https://t.co/LKrfDsvY7e</t>
  </si>
  <si>
    <t>1274544918191411200</t>
  </si>
  <si>
    <t>1274544892362911745</t>
  </si>
  <si>
    <t>1274544825744814081</t>
  </si>
  <si>
    <t>1274544201934372864</t>
  </si>
  <si>
    <t>1274543597530959873</t>
  </si>
  <si>
    <t>1274543260304723969</t>
  </si>
  <si>
    <t>1274543057895952384</t>
  </si>
  <si>
    <t>Novel Baswedan mengucapkan selamat ulang tahun pada Presiden Joko Widodo.
Barakallahu fii umrikum,
Buat Pak @jokowi
Dan Pak @nazaqistsha
(Novel Baswedan)
Panjang umur dan sehat selalu yaa 🙏😇
 https://t.co/Vmyvslp5d6</t>
  </si>
  <si>
    <t>1274543038803537922</t>
  </si>
  <si>
    <t>1274542804098617344</t>
  </si>
  <si>
    <t>1274542790236467201</t>
  </si>
  <si>
    <t>@mojokdotco Lagian yg dilaporkan cuma orang misqueen coba kalau kasus novel baswedan kasusnya ngga jelas nyangkut banyak pejabat. Kalau cuma melaporkan si misqueen anak kecil juga bisa</t>
  </si>
  <si>
    <t>1274542660892553216</t>
  </si>
  <si>
    <t>1274542650541010947</t>
  </si>
  <si>
    <t>1274542596501590016</t>
  </si>
  <si>
    <t>1274542548917211136</t>
  </si>
  <si>
    <t>Aktor Intelektual Kasus Novel Baswedan 'Lord Voldemort'
https://t.co/JuzcruuyMb</t>
  </si>
  <si>
    <t>1274542472018849798</t>
  </si>
  <si>
    <t>@LovelySinaga79 @AnakLolina Drama disaksikan jokowi-jk, kapolri dan pejabat lainnya yg nengok novel baswedan saat di RS. Ironis klo elu2 pd fitnah ginian. Brarti elu2 jg nuduh saksi2 tsb.Skligus RS sm dokter2 di Singapore jg elu gk prcaya. Sy indonesia,sy pancasila!Pancasila mo diobrak abrik lu diem PeA!</t>
  </si>
  <si>
    <t>1274542436891549697</t>
  </si>
  <si>
    <t>1274542219668541440</t>
  </si>
  <si>
    <t>1274542063736852480</t>
  </si>
  <si>
    <t>Novel Baswedan mengucapkan selamat ulang tahun pada Presiden Joko Widodo. https://t.co/zQnp3AG7tt</t>
  </si>
  <si>
    <t>1274541979116818435</t>
  </si>
  <si>
    <t>1274541831615700992</t>
  </si>
  <si>
    <t>1274541776099917826</t>
  </si>
  <si>
    <t>1274541719254532096</t>
  </si>
  <si>
    <t>1274541515226791941</t>
  </si>
  <si>
    <t>1274541450034700288</t>
  </si>
  <si>
    <t>1274541393201860609</t>
  </si>
  <si>
    <t>1274541344099201029</t>
  </si>
  <si>
    <t>1274541306744692736</t>
  </si>
  <si>
    <t>1274541251610546176</t>
  </si>
  <si>
    <t>1274541207096397824</t>
  </si>
  <si>
    <t>1274541186577883136</t>
  </si>
  <si>
    <t>1274541153149267969</t>
  </si>
  <si>
    <t>1274540782255517697</t>
  </si>
  <si>
    <t>1274540658263379968</t>
  </si>
  <si>
    <t>Putusan pelaku penyiraman novel baswedan akan menjadi pertaruhan kepercayaan publik terhadap lembaga peradilan #BebanMoral (Sarjana Hukum)
https://t.co/EhhZpJCkda</t>
  </si>
  <si>
    <t>1274540654069026818</t>
  </si>
  <si>
    <t>1274540627162804224</t>
  </si>
  <si>
    <t>1274540593025175552</t>
  </si>
  <si>
    <t>@rickydp19 @Jenkkelin_ @Jenk_kelin_kan Yaudah... Udah ketemu korban AIR KERAS yg mukanya mulus kyk novel baswedan? 🤭
https://t.co/MnBQ0RdDcP</t>
  </si>
  <si>
    <t>1274540551547674624</t>
  </si>
  <si>
    <t>Jawaban Novel Baswedan, Apakah Kirim Surat ke Jokowi, Novel Singgung Pelaku Sebenarnya dan Faktanya https://t.co/LWQdYsEDBA</t>
  </si>
  <si>
    <t>1274540361566744577</t>
  </si>
  <si>
    <t>1274540074919620610</t>
  </si>
  <si>
    <t>1274540021685469184</t>
  </si>
  <si>
    <t>1274539725219454976</t>
  </si>
  <si>
    <t>1274539718500204544</t>
  </si>
  <si>
    <t>1274539685168070656</t>
  </si>
  <si>
    <t>1274539604478054400</t>
  </si>
  <si>
    <t>1274539542716928000</t>
  </si>
  <si>
    <t>1274539337112145921</t>
  </si>
  <si>
    <t>1274539255155449856</t>
  </si>
  <si>
    <t>1274539213866668032</t>
  </si>
  <si>
    <t>Novel Baswedan Ucapkan Selamat HUT ke Jokowi https://t.co/tf20NjoRhC https://t.co/vwAH0P8yvg</t>
  </si>
  <si>
    <t>1274539164092915713</t>
  </si>
  <si>
    <t>1274539122170847233</t>
  </si>
  <si>
    <t>RT @Indonesianews15: Kembali Pertanyakan Wajah Novel Baswedan yang Masih Mulus Biarpun Sudah Disiram Air Keras, Sosok Ini Terang-terangan Minta Bukti dan Sebut Kasus Itu Sudah Didramatisir
https://t.co/X1vp4cNV1V</t>
  </si>
  <si>
    <t>1274539075068780544</t>
  </si>
  <si>
    <t>1274539037416550402</t>
  </si>
  <si>
    <t>1274538944307159040</t>
  </si>
  <si>
    <t>1274538929685803015</t>
  </si>
  <si>
    <t>1274538929333534720</t>
  </si>
  <si>
    <t>1274538020025233409</t>
  </si>
  <si>
    <t>1274537995148783617</t>
  </si>
  <si>
    <t>1274537169734918144</t>
  </si>
  <si>
    <t>1274537117725556747</t>
  </si>
  <si>
    <t>1274536911416123392</t>
  </si>
  <si>
    <t>1274536908694056960</t>
  </si>
  <si>
    <t>1274536901958041604</t>
  </si>
  <si>
    <t>1274536684391030785</t>
  </si>
  <si>
    <t>1274536680880562182</t>
  </si>
  <si>
    <t>1274536613712805889</t>
  </si>
  <si>
    <t>1274536503876583424</t>
  </si>
  <si>
    <t>1274536430681894914</t>
  </si>
  <si>
    <t>1274536333915152385</t>
  </si>
  <si>
    <t>1274536280135659520</t>
  </si>
  <si>
    <t>1274536243888484352</t>
  </si>
  <si>
    <t>1274536241896316930</t>
  </si>
  <si>
    <t>1274536208685625344</t>
  </si>
  <si>
    <t>1274536177534525440</t>
  </si>
  <si>
    <t>1274536109540814848</t>
  </si>
  <si>
    <t>1274536066893189121</t>
  </si>
  <si>
    <t>1274536062891655168</t>
  </si>
  <si>
    <t>1274535899720830976</t>
  </si>
  <si>
    <t>1274535858591264768</t>
  </si>
  <si>
    <t>"Selamat ulang tahun Pak Presiden Jokowi. Semoga bapak tetap ingat dan peduli dengan masalah kemanusiaan dan penegakan hukum yang sangat perlu sikap keberpihakan bapak," #NovelBaswedan #SelamatUlangTahunJokowi
https://t.co/p5a5SdfQCf</t>
  </si>
  <si>
    <t>1274535722628739072</t>
  </si>
  <si>
    <t>1274535639464030208</t>
  </si>
  <si>
    <t>1274535525395820544</t>
  </si>
  <si>
    <t>1274535262899458048</t>
  </si>
  <si>
    <t>1274535017482317825</t>
  </si>
  <si>
    <t>1274534630331346945</t>
  </si>
  <si>
    <t>1274534630150950913</t>
  </si>
  <si>
    <t>1274534485741076480</t>
  </si>
  <si>
    <t>1274534308661739521</t>
  </si>
  <si>
    <t>RT @syifaZa1995: Tuntutan 1 Tahun Bukan Hina Jokowi, Tapi Novel Baswedan Ingin Seret Jokowi
Drama pada akhirnya akan kebongkar juga @nazaqistsha
 https://t.co/oH56wnkP2u</t>
  </si>
  <si>
    <t>1274534193620377600</t>
  </si>
  <si>
    <t>2 Jenderal Polisi Bintang Dua Bela Terdakwa Penyiram Air Keras, Novel Baswedan Terheran-heran
https://t.co/AZL8hxGrL5.</t>
  </si>
  <si>
    <t>1274533878460366848</t>
  </si>
  <si>
    <t>Belakangan ini, kasus penyiraman air keras terhadap penyidik KPK, Novel Baswedan, sedang ramai diperbincangkan publik. Penuntut Umum, menuntut terdakwa kasus penyiraman air keras dengan dakwaan "Penganiayaan".
Pada segmen #MediaMuda kali ini, kami akan menjelaskan secara umum- https://t.co/M4UWgJE1hg</t>
  </si>
  <si>
    <t>1274533751477792768</t>
  </si>
  <si>
    <t>1274533745081499649</t>
  </si>
  <si>
    <t>@mas__piyuuu Hedew.. novel baswedan 🤭</t>
  </si>
  <si>
    <t>1274530086046203904</t>
  </si>
  <si>
    <t>1274533708410654721</t>
  </si>
  <si>
    <t>1274533468630745088</t>
  </si>
  <si>
    <t>RT @Cobeh09: Rekaman CCTV
Dengan Resolusi Tinggi
Teror Novel Baswedan https://t.co/69EzcTdINN</t>
  </si>
  <si>
    <t>1274533435277623297</t>
  </si>
  <si>
    <t>1274533320404004864</t>
  </si>
  <si>
    <t>1274533278863618048</t>
  </si>
  <si>
    <t>1274533274858094592</t>
  </si>
  <si>
    <t>RT @paijodirajo: Dukungan Novel Baswedan untuk Bintang Emon. 
Sukses dan maju terus, Bintang!
@nazaqistsha 
@bintangemon https://t.co/HM9vR7JkR4</t>
  </si>
  <si>
    <t>1274533169237123072</t>
  </si>
  <si>
    <t>1274533047489069059</t>
  </si>
  <si>
    <t>1274532985404944390</t>
  </si>
  <si>
    <t>1274532389239152642</t>
  </si>
  <si>
    <t>1274532350886436865</t>
  </si>
  <si>
    <t>1274532291327348737</t>
  </si>
  <si>
    <t>1274532230828748800</t>
  </si>
  <si>
    <t>RT @TirtoID: Kepala divisi Irjen Rudy Heriyanto Adi Nugroho menuturkan, penyerangan dengan air aki yang dicampur air biasa kepada Novel justru tidak mengakibatkan luka berat. 
Kerusakan di kornea mata kiri akibat dari kesalahan penanganan medis usai penyerangan.
https://t.co/IEm72thwoI</t>
  </si>
  <si>
    <t>1274531928578748420</t>
  </si>
  <si>
    <t>1274531656074854401</t>
  </si>
  <si>
    <t>1274531642409840640</t>
  </si>
  <si>
    <t>1274531518531072001</t>
  </si>
  <si>
    <t>PENGAKUAN salah satu anak buah Novel Baswedan..
👉🏼Novel tlh MEREKAYASA kasus tewasnya tersangka pencuri sarang burung walet.. https://t.co/znx69AjAle</t>
  </si>
  <si>
    <t>1274531511614636033</t>
  </si>
  <si>
    <t>1274531399744122880</t>
  </si>
  <si>
    <t>1274531243732815872</t>
  </si>
  <si>
    <t>1274531112841179139</t>
  </si>
  <si>
    <t>1274531031421341696</t>
  </si>
  <si>
    <t>1274531016476995585</t>
  </si>
  <si>
    <t>1274531006893092864</t>
  </si>
  <si>
    <t>1274530978304647168</t>
  </si>
  <si>
    <t>1274530970675236864</t>
  </si>
  <si>
    <t>1274530930061803520</t>
  </si>
  <si>
    <t>1274530885316997122</t>
  </si>
  <si>
    <t>1274530832246398983</t>
  </si>
  <si>
    <t>1274530775275167744</t>
  </si>
  <si>
    <t>1274530771324203008</t>
  </si>
  <si>
    <t>1274530567179010048</t>
  </si>
  <si>
    <t>1274530487638220804</t>
  </si>
  <si>
    <t>1274530424203534336</t>
  </si>
  <si>
    <t>@JKDaulay Novel Baswedan lontong...
#RekayasaDidzolimi 
#RekayasaDidzolimi 
#RekayasaDidzolimi</t>
  </si>
  <si>
    <t>1274313453553909761</t>
  </si>
  <si>
    <t>1274530417643630592</t>
  </si>
  <si>
    <t>1274530379613913089</t>
  </si>
  <si>
    <t>1274530304913321984</t>
  </si>
  <si>
    <t>1274530265872785408</t>
  </si>
  <si>
    <t>1274530174323703808</t>
  </si>
  <si>
    <t>1274530171534471168</t>
  </si>
  <si>
    <t>Aktor Intelektual Kasus Novel Baswedan 'Lord Voldemort' https://t.co/5IDjGfKv07 https://t.co/1kGzVcsPiu</t>
  </si>
  <si>
    <t>1274529794571436033</t>
  </si>
  <si>
    <t>@fi_ghoz Hmmm, gua tau ini pasti soal kajian kammi semalam kaan, iyaa memang mudah aja sebenarnya mengungkap kasus penyiraman Novel Baswedan, cuma kurang eksekusi aja. wkwkwk sotoy😂</t>
  </si>
  <si>
    <t>1274529507068620800</t>
  </si>
  <si>
    <t>1274528943064809472</t>
  </si>
  <si>
    <t>1274528864849457157</t>
  </si>
  <si>
    <t>1274528790190776321</t>
  </si>
  <si>
    <t>1274528762579701760</t>
  </si>
  <si>
    <t>1274528720003330049</t>
  </si>
  <si>
    <t>1274528683802234880</t>
  </si>
  <si>
    <t>1274528582446940164</t>
  </si>
  <si>
    <t>1274528538347966464</t>
  </si>
  <si>
    <t>1274528533054763009</t>
  </si>
  <si>
    <t>1274528479858450432</t>
  </si>
  <si>
    <t>1274528444668239872</t>
  </si>
  <si>
    <t>1274528436271214592</t>
  </si>
  <si>
    <t>1274528374174519301</t>
  </si>
  <si>
    <t>1274528335549235200</t>
  </si>
  <si>
    <t>1274528312711249920</t>
  </si>
  <si>
    <t>1274528269774118912</t>
  </si>
  <si>
    <t>1274528204040990721</t>
  </si>
  <si>
    <t>1274528190128484353</t>
  </si>
  <si>
    <t>1274528187716825088</t>
  </si>
  <si>
    <t>1274528151209566208</t>
  </si>
  <si>
    <t>1274528115386052608</t>
  </si>
  <si>
    <t>@SHelmiva Itu menandakan bahwa novel baswedan bukan manusia normal yang punya etika dan sopan santun !!!</t>
  </si>
  <si>
    <t>1274528006178926593</t>
  </si>
  <si>
    <t>1274527542888689667</t>
  </si>
  <si>
    <t>1274527518205202433</t>
  </si>
  <si>
    <t>1274527191687036929</t>
  </si>
  <si>
    <t>1274527132362797056</t>
  </si>
  <si>
    <t>1274527054201942024</t>
  </si>
  <si>
    <t>1274526994764492800</t>
  </si>
  <si>
    <t>1274526957741342721</t>
  </si>
  <si>
    <t>1274526914775056384</t>
  </si>
  <si>
    <t>1274526858235670529</t>
  </si>
  <si>
    <t>1274526837939421185</t>
  </si>
  <si>
    <t>1274526797472739328</t>
  </si>
  <si>
    <t>1274526671383588864</t>
  </si>
  <si>
    <t>1274526385541963776</t>
  </si>
  <si>
    <t>18. Spt halnya Floyd, namanya diseret dari gedung "PUTIH",pejarahan di Rodeo Drive, Pilpres, hingga dlm "perang"CNN vs Fox News. 
Dan Carl Jung, BENAR !! 
Novel "BASWEDAN" sdh jd Simbol/PATUNG/ BERHALA POLITIK yg SEJAK AWAL sdh dikapitalisasi &amp;amp; bisa diseret kemanapun. https://t.co/CW69ArAZr8</t>
  </si>
  <si>
    <t>1274526091051364353</t>
  </si>
  <si>
    <t>1274525623600377857</t>
  </si>
  <si>
    <t>1274525606877597696</t>
  </si>
  <si>
    <t>15. NOVEL BASWEDAN | oleh para kadrun,  SJW  &amp;amp; Gelandangan Politik, didaulat sbg "PATUNG/ SIMBOL" Pahlawan Anti Korupsi yg didzolimi sekaligus sebagai TERSANGKA PEMBUNUHAN di masa lalunya.
OPINI PUBLIK TERBELAH..!! Pembelahan semakin tampak krn nama "BASWEDAN" yg MELEKAT. https://t.co/lpimA7fjvQ</t>
  </si>
  <si>
    <t>1274525512262512640</t>
  </si>
  <si>
    <t>12. "Dengan adanya tiga kejanggalan tersebut, bisa dikatakan bahwa rekam medis Novel Baswedan dari Eye &amp;amp; Surgeons Clinic yang ditayangkan Mata Najwa diduga rekam medis palsu",ujar @GatotSwandito menutup tulisannya. 
.
.
.
.
#RekayasaDidzolimi https://t.co/wBdX6vn5eT</t>
  </si>
  <si>
    <t>1274525452384657410</t>
  </si>
  <si>
    <t>10. KEJANGGALAN KEDUA : pada rekam medis Novel Baswedan yang ditayangkan Mata Najwa adalah penulisan "To Whom It Concern". 
Kalimat ini janggal. Sebab, biasanya dituliskan "To whom it may concern".
.
.
.
#RekayasaDidzolimi https://t.co/GFvB6bgGWg</t>
  </si>
  <si>
    <t>1274525413373390848</t>
  </si>
  <si>
    <t>8. Di @kompasiana @GatotSwandito menulis :
"Jika diperhatikan, isi dari laporan rekam medis Novel Baswedan dari ERS yang diinformasikan Tempo ini sama seperti yang ditayangkan Mata Najwa".
.
.
.
#RekayasaDidzolimi https://t.co/uUGB1mbKJ1</t>
  </si>
  <si>
    <t>1274525313406402563</t>
  </si>
  <si>
    <t>@muannas_alaidid Walo KPK sdh dilemahkan dgn berbagai cara, alhamdulillah Novel Baswedan msh ttp bertahan kokoh menghadapi sgala upaya kriminalisasi. https://t.co/gCEHEj90Pm</t>
  </si>
  <si>
    <t>1274525294544580609</t>
  </si>
  <si>
    <t>6. Saat itu, Novel dipindahkan setelah menjalani perawatan krn cedera kimia asam sulfat di Jakarta Eye Centre pada 11 April, pukul 5 pagi.," tulis @tempodotco
.
.
.
.
https://t.co/qTXpykHcij</t>
  </si>
  <si>
    <t>1274525281995243520</t>
  </si>
  <si>
    <t>5. @tempodotco menulis :
.
.
Laporan medis Novel dari Klinik Eye &amp;amp; Retina Surgeons, Singapura, pd 26 Mei 2017, mencatat bhw Novel pertama kali datang ke klinik itu pada 12 April 2017. 
.
.
#RekayasaDidzolimi
https://t.co/qTXpykHcij</t>
  </si>
  <si>
    <t>1274525193193484288</t>
  </si>
  <si>
    <t>3. Namun @GatotSwandito secara runut MELUCUTI "SENJATA" MATA SATU itu dlm tulisannya di @kompasiana
yang berjudul : 
"Mata Najwa Diduga Tayangkan Rekam Medis Palsu Novel Baswedan"
.
.
.
#RekayasaDidzolimi https://t.co/c2W9bvP0mf</t>
  </si>
  <si>
    <t>1274524929317195776</t>
  </si>
  <si>
    <t>1274523802387443712</t>
  </si>
  <si>
    <t>1274523790697885696</t>
  </si>
  <si>
    <t>1274523661446217729</t>
  </si>
  <si>
    <t>Lalu, apa yang membuat Presiden kehilangan kesigapan untuk menuntaskan kasus ini? Apa yang menyebabkan Novel diperlakukan laiknya anak tiri? https://t.co/4t7DlEeNzO</t>
  </si>
  <si>
    <t>1274523450971795457</t>
  </si>
  <si>
    <t>1274523405581078529</t>
  </si>
  <si>
    <t>1274522953367949313</t>
  </si>
  <si>
    <t>1274522534491222016</t>
  </si>
  <si>
    <t>1274522233939963906</t>
  </si>
  <si>
    <t>1274521882235031552</t>
  </si>
  <si>
    <t>1274521677192298497</t>
  </si>
  <si>
    <t>1274521429162115074</t>
  </si>
  <si>
    <t>RT @SalmaBrecht: CIDERA MATA NOVEL BASWEDAN
Banyak yang menduga kalau cidera mata NB sebenarnya tidak separah pengakuan NB selama ini.
Demi kenyamanan publik, sebaiknya Polisi segera mulai bergerak menindak lanjuti dugaan ini.
Selidiki cidera mata NB. 
Benar buta? Atau hanya pura-pura buta? https://t.co/ynY9kl7AN6</t>
  </si>
  <si>
    <t>1274521178615320576</t>
  </si>
  <si>
    <t>1274520234221690882</t>
  </si>
  <si>
    <t>1274520202567249920</t>
  </si>
  <si>
    <t>@FiersaBesari Di gramed jual novel baswedan ga</t>
  </si>
  <si>
    <t>1274519485521657857</t>
  </si>
  <si>
    <t>1274519110852857856</t>
  </si>
  <si>
    <t>1274518407493218305</t>
  </si>
  <si>
    <t>1274518373930418176</t>
  </si>
  <si>
    <t>1274518236919283712</t>
  </si>
  <si>
    <t>1274518148910206977</t>
  </si>
  <si>
    <t>1274518084284379137</t>
  </si>
  <si>
    <t>1274518044467847169</t>
  </si>
  <si>
    <t>1274517751730540545</t>
  </si>
  <si>
    <t>1274517720055209984</t>
  </si>
  <si>
    <t>1274517576979103744</t>
  </si>
  <si>
    <t>1274517461493137408</t>
  </si>
  <si>
    <t>1274516495138058242</t>
  </si>
  <si>
    <t>1274516370328150021</t>
  </si>
  <si>
    <t>1274516303949135873</t>
  </si>
  <si>
    <t>1274515988097064963</t>
  </si>
  <si>
    <t>1274515643568582656</t>
  </si>
  <si>
    <t>1274515108719292417</t>
  </si>
  <si>
    <t>1274514912656494597</t>
  </si>
  <si>
    <t>1274513588921618433</t>
  </si>
  <si>
    <t>1274513402346401793</t>
  </si>
  <si>
    <t>1274513263896616961</t>
  </si>
  <si>
    <t>1274513163849891840</t>
  </si>
  <si>
    <t>1274513026436104193</t>
  </si>
  <si>
    <t>1274512841152724992</t>
  </si>
  <si>
    <t>1274512401480605698</t>
  </si>
  <si>
    <t>1274511738289795072</t>
  </si>
  <si>
    <t>1274511247426248704</t>
  </si>
  <si>
    <t>1274511154908327936</t>
  </si>
  <si>
    <t>RT @kumparan: Ronny Bugis dan Rahmat Kadir Mahulette selaku dua orang terdakwa penyerang penyidik KPK Novel Baswedan dinilai terbukti melakukan penganiayaan terencana. Atas hal tersebut, keduanya pun dituntut satu tahun penjara. #TopNews https://t.co/Td1c9ZH6Uv https://t.co/JdOvFBIWzF</t>
  </si>
  <si>
    <t>1274511113451794433</t>
  </si>
  <si>
    <t>1274510974037274624</t>
  </si>
  <si>
    <t>Pernah mikir nggak, ketika presiden diminta turun tangan, berarti bawahan gk becus mgurus nya 
Apa istana gk mikir gitu 🙄🤭
 https://t.co/mZsBy9YVYn via @idtodayco</t>
  </si>
  <si>
    <t>1274510906810970112</t>
  </si>
  <si>
    <t>@haribanjarnahor @muannas_alaidid @KejaksaanRI @DPR_RI setuju dia kan minta KEADILAN  jangan lupa korban kebiadaban Novel Baswedan juga menuntut KEADILAN yang sama juga #GustiAllahMbotenSare</t>
  </si>
  <si>
    <t>1274497416675246080</t>
  </si>
  <si>
    <t>1274510678691209216</t>
  </si>
  <si>
    <t>Serangan anak buahnya yg sakit hati krn ingkar janji seperti berkah tersendiri buat Novel Baswedan. Betapa tidak, dari sini drama besar di mulai, menyerang pemerintahan Jokowi &amp;amp; menutupi kasus pembunuhan.
Dukungan kaum DUNGU, PESAKITAN membuat #RekayasaDidzolimi berjalan baik. https://t.co/z9lAccofvX</t>
  </si>
  <si>
    <t>1274510082437296128</t>
  </si>
  <si>
    <t>1274509618325012480</t>
  </si>
  <si>
    <t>1274509334676815873</t>
  </si>
  <si>
    <t>RT @RosaMNew: #PKSPenyelamatPancasila 
#PKSPenyelamatPancasila 
Saut Situmorang Sebut Firli Cs Bisa Ungkap Pelaku Penyerang Novel Baswedan Sebenarnya
Download Link || https://t.co/vxdXHy1akM</t>
  </si>
  <si>
    <t>1274508425565622272</t>
  </si>
  <si>
    <t>1274508303947591680</t>
  </si>
  <si>
    <t>1274508266110726145</t>
  </si>
  <si>
    <t>1274507932944568320</t>
  </si>
  <si>
    <t>1274507794088030208</t>
  </si>
  <si>
    <t>1274507300162555904</t>
  </si>
  <si>
    <t>1274506431182417920</t>
  </si>
  <si>
    <t>1274506403789418497</t>
  </si>
  <si>
    <t>penasaran banget siapa dalang dibalik kasus pak novel baswedan.</t>
  </si>
  <si>
    <t>1274505784341102594</t>
  </si>
  <si>
    <t>RT @haribanjarnahor: @muannas_alaidid @KejaksaanRI Ini harus diselesaikan dulu,  karna sinovel sudah teriak2 keujung lg minta keadilan. @DPR_RI dan @KejaksaanRI harus didepan tanpa memandang siapapun di muka HUKUM.
https://t.co/nV0HGMiZgg</t>
  </si>
  <si>
    <t>1274505545437769728</t>
  </si>
  <si>
    <t>RT @widarto72094379: @angedespoir5 @KPK_RI MANA MUNGKIN KPK BISA MEMBUKA KASUS PENYELEWENGAN KEUANGAN GUBERNUR DKI @aniesbaswedan, KALAU @nazaqistsha / NOVEL BASWEDAN MASIH BERCOKOL DI KPK https://t.co/dcdyIVXBfj</t>
  </si>
  <si>
    <t>1274505421915447296</t>
  </si>
  <si>
    <t>RT @gunardi_saja: Akankah institusi sangat besar dan strategis buat bangsa dan negara, akan tersandera oleh segelintir kepentingan pribadi???😭😭😭
https://t.co/auqAqEhD1n</t>
  </si>
  <si>
    <t>1274505037662744576</t>
  </si>
  <si>
    <t>1274504840849133574</t>
  </si>
  <si>
    <t>@jokowi serius dikitlah pak presiden terhadap kasus NOVEL BASWEDAN. Masa tuntutannya cuma setahun? Itupun blm tentu pelaku yg asli. Usut tuntas smpe dalangnya pak. Hahaha lucu skali sistem penegakan hukum skrg ini 😂😂</t>
  </si>
  <si>
    <t>1274504759290941440</t>
  </si>
  <si>
    <t>1274504679456571393</t>
  </si>
  <si>
    <t>1274504359028551680</t>
  </si>
  <si>
    <t>RT @geloraco: Haris Azhar: Pengadilan Kasus Penyiraman Air Keras Novel Baswedan Cuma Simbolis Belaka
https://t.co/HmmlIS40Ss</t>
  </si>
  <si>
    <t>1274504302854168576</t>
  </si>
  <si>
    <t>1274504148868689920</t>
  </si>
  <si>
    <t>1274503779769962496</t>
  </si>
  <si>
    <t>1274503773172330496</t>
  </si>
  <si>
    <t>Smua permainan pd akhirnya akan berhenti pd 1 titik final.kebohongan itu muaranya kebuka.biarlah jadi hantu dan duri bagi novel baswedan krn hidupnya tidak bernilai.manusia merugi https://t.co/RllhIr7WUL</t>
  </si>
  <si>
    <t>1274503746798546944</t>
  </si>
  <si>
    <t>#PKSPenyelamatPancasila 
#PKSPenyelamatPancasila 
Saut Situmorang Sebut Firli Cs Bisa Ungkap Pelaku Penyerang Novel Baswedan Sebenarnya
Download Link || https://t.co/vxdXHy1akM</t>
  </si>
  <si>
    <t>1274503132500725761</t>
  </si>
  <si>
    <t>1274502929773281281</t>
  </si>
  <si>
    <t>1274502916267622400</t>
  </si>
  <si>
    <t>Dari awal sampai sekrang ngikutin kasus novel baswedan. Cuma satu sih yang kadang kepikiran, perasaan anak-anaknya gimana ya bapaknya diginiin.
YaAllah ada ada aja gue😂</t>
  </si>
  <si>
    <t>1274502616223936513</t>
  </si>
  <si>
    <t>@VIVAcoid Dapat salam dari Novel Baswedan</t>
  </si>
  <si>
    <t>1274502390243180544</t>
  </si>
  <si>
    <t>1. Drama Korea= Drakor
2. Drama Amerika= Telenovela
3. Drama India= Bollywood
4. Drama Indonesia:
 a. Kasus Novel Baswedan
 b. RUU HIP
 c. Meninggal nya ratusan KPPS
 d. Hilang nya Harun Masiku
Ada bisa melanjutkan..!!!</t>
  </si>
  <si>
    <t>1274502292280995840</t>
  </si>
  <si>
    <t>1274501898217775107</t>
  </si>
  <si>
    <t>1274501819020931072</t>
  </si>
  <si>
    <t>Novel Baswedan Minta Pelaku Penyiraman Dibebaskan Saja | PORTAL ISLAM https://t.co/oCTcDkiBgt 
Setuju. Justru yg perlu diperiksa adalah JPH, krn sdh hukum dibuat lelucon.</t>
  </si>
  <si>
    <t>1274501363884388353</t>
  </si>
  <si>
    <t>Akhirnya keadilan ditegakkan di proses pengadilan pelaku penyiraman air keras ke penyidik KPK, Novel Baswedan..! Eeeh bener ga sih?
.
.
Tonton pembahasan MR KECE di https://t.co/3KtGfnYazz
.
.
#mrkece #ketahuancerdasnya #mrngehek #keadilan #hukum #Indonesia #KPK #NovelBaswedan https://t.co/HAim5FY5fh</t>
  </si>
  <si>
    <t>1274500787524141057</t>
  </si>
  <si>
    <t>1274500667634155521</t>
  </si>
  <si>
    <t>1274500341518614528</t>
  </si>
  <si>
    <t>@adityalfan_ @subtanyarl Yg pertama memang bner sama kakasi setelah itu aku pindah ke indo kecewa  sama kasus novel baswedan nggak adil bnget, pngen aku kamui pelaku nya biar pindah ke neraka</t>
  </si>
  <si>
    <t>1274500090439143430</t>
  </si>
  <si>
    <t>1274500047137173504</t>
  </si>
  <si>
    <t>1274499909115240448</t>
  </si>
  <si>
    <t>1274499799568400384</t>
  </si>
  <si>
    <t>1274499562065899520</t>
  </si>
  <si>
    <t>1274499276022755328</t>
  </si>
  <si>
    <t>1274499198130372610</t>
  </si>
  <si>
    <t>RT @tribunnews: Wawancara Eksklusif Novel Baswedan: Saya Yakin Pelaku Sebenarnya Sedang Gemetaran https://t.co/64ITFDE1cM via @tribunnews</t>
  </si>
  <si>
    <t>1274498931439747073</t>
  </si>
  <si>
    <t>1274498801475043328</t>
  </si>
  <si>
    <t>1274498673049661440</t>
  </si>
  <si>
    <t>1274498125843980288</t>
  </si>
  <si>
    <t>1274498014820757504</t>
  </si>
  <si>
    <t>RT @SoebektiSoehar5: @BromocorahGrCeb @Kinanti_88 @elninn AIR ACCU ITU = AQUADESS 
dan beda dgn ACCUZUUR = H2SO4 
Bila muka disiram Aquadess tak ada effek merusak kulit.
Beda kalau disiram dengan H2SO4 akan berakibat fatal.h
Saya kok mencurigai penyiraman air keras ini merupakan sandiwara Novel Baswedan saja.
#DoiMintaPenyiramDibebaskan</t>
  </si>
  <si>
    <t>1274497841939935232</t>
  </si>
  <si>
    <t>1274497748033658880</t>
  </si>
  <si>
    <t>1274497532563828736</t>
  </si>
  <si>
    <t>@muannas_alaidid @KejaksaanRI Ini harus diselesaikan dulu,  karna sinovel sudah teriak2 keujung lg minta keadilan. @DPR_RI dan @KejaksaanRI harus didepan tanpa memandang siapapun di muka HUKUM.
https://t.co/nV0HGMiZgg</t>
  </si>
  <si>
    <t>1274496986415169539</t>
  </si>
  <si>
    <t>1274496891300900866</t>
  </si>
  <si>
    <t>1274496710375378946</t>
  </si>
  <si>
    <t>RT @VIVAcoid: Tim Hukum Polri Minta Hakim Bebaskan Penyerang Novel Baswedan https://t.co/rPqDjR0haR</t>
  </si>
  <si>
    <t>1274496371991535617</t>
  </si>
  <si>
    <t>1274495795710967808</t>
  </si>
  <si>
    <t>1274495765780377600</t>
  </si>
  <si>
    <t>@angedespoir5 @KPK_RI MANA MUNGKIN KPK BISA MEMBUKA KASUS PENYELEWENGAN KEUANGAN GUBERNUR DKI @aniesbaswedan, KALAU @nazaqistsha / NOVEL BASWEDAN MASIH BERCOKOL DI KPK https://t.co/dcdyIVXBfj</t>
  </si>
  <si>
    <t>1274495757958000649</t>
  </si>
  <si>
    <t>1274494907655155712</t>
  </si>
  <si>
    <t>RT @tintasiyasi_id: Rasa Keadilan pada Kasus Novel Baswedan 
Oleh: Betty JN 
Institut Kajian Politik dan Perempuan
https://t.co/XAiqZrA5DN</t>
  </si>
  <si>
    <t>1274494571418796032</t>
  </si>
  <si>
    <t>@MrsRachelIn Kalo pengobatan novel baswedan jangan hanya pupil matanya, tapi kejiwaannya perlu juga dikeker.</t>
  </si>
  <si>
    <t>1274297312534073344</t>
  </si>
  <si>
    <t>1274494341809987585</t>
  </si>
  <si>
    <t>1274493929170190339</t>
  </si>
  <si>
    <t>1274493842570371073</t>
  </si>
  <si>
    <t>1274493605713866753</t>
  </si>
  <si>
    <t>Wawancara Eksklusif Novel Baswedan: Saya Yakin Pelaku Sebenarnya Sedang Gemetaran https://t.co/64ITFDE1cM via @tribunnews</t>
  </si>
  <si>
    <t>1274493575338708993</t>
  </si>
  <si>
    <t>1274493154012495872</t>
  </si>
  <si>
    <t>1274493115550724096</t>
  </si>
  <si>
    <t>1274493047435227137</t>
  </si>
  <si>
    <t>1274492638578618368</t>
  </si>
  <si>
    <t>1274492103398047744</t>
  </si>
  <si>
    <t>@Jenkkelin_ ga apa-apa anggap saja kita ini lagi nonton pertunjukan sandiwara aneka tunggal berjuang Novel Baswedan di siram air keras dengan sedotan minuman,📢📢📢📢📢📢😀😀😀😀</t>
  </si>
  <si>
    <t>1274491835579162625</t>
  </si>
  <si>
    <t>RT @indonesiakitaco: LBH Jakarta Ungkit Sosok Jenderal di Balik Kasus Novel Baswedan https://t.co/4reNrmYiVv</t>
  </si>
  <si>
    <t>1274491744239812608</t>
  </si>
  <si>
    <t>1274490783563829248</t>
  </si>
  <si>
    <t>1274490626738774017</t>
  </si>
  <si>
    <t>@Jenkkelin_ Mungkin di siramnya  pakai sedotan minuman novel Baswedan itu jadinya yang kena cuma matanya 😂😂😂😂 beda yg satunya bener bener di siram itu nyata 👈👉 kalau ini......???</t>
  </si>
  <si>
    <t>1274490487362056192</t>
  </si>
  <si>
    <t>1274490308374364160</t>
  </si>
  <si>
    <t>RT @febridiansyah: INFO:
Hati-hati, akun ini @BaswedanID bukan akun twitter Novel Baswedan
Novel Baswedan hanya menggunakan akun ini: @nazaqistsha</t>
  </si>
  <si>
    <t>1274490146646134784</t>
  </si>
  <si>
    <t>1274489700733116419</t>
  </si>
  <si>
    <t>1274489428564570113</t>
  </si>
  <si>
    <t>LBH Jakarta Ungkit Sosok Jenderal di Balik Kasus Novel Baswedan https://t.co/4reNrmYiVv</t>
  </si>
  <si>
    <t>1274489089547370496</t>
  </si>
  <si>
    <t>RT @SitiPatimahAja: @RosaMNew #PKSPenyelamatPancasila 
#PKSPenyelamatPancasila 
🍉🍈🍎🍏🍒🍇
Haris Azhar: Pengadilan Kasus Penyiraman Air Keras Novel Baswedan Cuma Simbolis Belaka
Download Link || https://t.co/vAw5Sa68YT</t>
  </si>
  <si>
    <t>1274488883640627200</t>
  </si>
  <si>
    <t>1274488836710531075</t>
  </si>
  <si>
    <t>1274488300045123586</t>
  </si>
  <si>
    <t>1274488286455554048</t>
  </si>
  <si>
    <t>1274487356679000064</t>
  </si>
  <si>
    <t>1274487169323724800</t>
  </si>
  <si>
    <t>RT @reformasimental: Ahmad Dhani Menduga Jaksa Tahu Siapa Sebenarnya Penyiram Air Keras ke Wajah Novel Baswedan https://t.co/UtQtsebjfv</t>
  </si>
  <si>
    <t>1274487105687654400</t>
  </si>
  <si>
    <t>1274487050826211329</t>
  </si>
  <si>
    <t>@RosaMNew #PKSPenyelamatPancasila 
#PKSPenyelamatPancasila 
🍉🍈🍎🍏🍒🍇
Haris Azhar: Pengadilan Kasus Penyiraman Air Keras Novel Baswedan Cuma Simbolis Belaka
Download Link || https://t.co/vAw5Sa68YT</t>
  </si>
  <si>
    <t>1274486649041240064</t>
  </si>
  <si>
    <t>1274486449824337921</t>
  </si>
  <si>
    <t>Nelson Ibaratkan Aktor Intelektual Kasus Novel Baswedan Bak Lord Voldemort https://t.co/eAEEjdHg8k https://t.co/7HuVl1ftUv</t>
  </si>
  <si>
    <t>1274486268794040321</t>
  </si>
  <si>
    <t>1274486116129714177</t>
  </si>
  <si>
    <t>1274486054381387777</t>
  </si>
  <si>
    <t>1274485071567708162</t>
  </si>
  <si>
    <t>1274484465947955202</t>
  </si>
  <si>
    <t>RT @Heru0031: Bintang Emon menjadi tranding topik setelah me-release video tuntutan jaksa atas kasus Novel Baswedan.
Bagaimana kita memahami fenomena ini, saksikan "Sinar Bintang Emon", Ahad, 21 Juni 2020 jam 16.00 di channel: https://t.co/f6zavWeXnv
@BudiAmbar3 
@AbaheAyman 
@UmarTanjung1 https://t.co/pxiJqysTPt</t>
  </si>
  <si>
    <t>1274484372859613185</t>
  </si>
  <si>
    <t>1274484185630040065</t>
  </si>
  <si>
    <t>1274484060803330048</t>
  </si>
  <si>
    <t>1274483427857690625</t>
  </si>
  <si>
    <t>Nelson Ibaratkan Aktor Intelektual Kasus Novel Baswedan Bak Lord Voldemort https://t.co/vI5evzm4CO https://t.co/OkrZYTAO5P</t>
  </si>
  <si>
    <t>1274483090635624448</t>
  </si>
  <si>
    <t>1274482909596938240</t>
  </si>
  <si>
    <t>1274481680514813952</t>
  </si>
  <si>
    <t>1274481653046362112</t>
  </si>
  <si>
    <t>1274480338035589120</t>
  </si>
  <si>
    <t>1274479087038263297</t>
  </si>
  <si>
    <t>Wawancara Eksklusif Novel Baswedan: Saya Yakin Pelaku Sebenarnya Sedang Gemetaran https://t.co/PeWuv8FtcV</t>
  </si>
  <si>
    <t>1274478473268965376</t>
  </si>
  <si>
    <t>1274478386534989824</t>
  </si>
  <si>
    <t>1274478076781457408</t>
  </si>
  <si>
    <t>1274477631254102016</t>
  </si>
  <si>
    <t>RT @Vife70664464: Berita dr Neraka.. By Bang Pandji. 
Mengenai Tuntutan Penyerang bg Novel Baswedan. 
#PenegakHukumVangke https://t.co/ZvKkZ7Ltfh</t>
  </si>
  <si>
    <t>1274476991970861056</t>
  </si>
  <si>
    <t>1274476417305071616</t>
  </si>
  <si>
    <t>RT @YRadianto: Disiram apa salah obat tetes mata?
#RekayasaDidzolimi
 (https://t.co/LZAJhYUl7M) https://t.co/qRgNCWn4hC</t>
  </si>
  <si>
    <t>1274475278266294275</t>
  </si>
  <si>
    <t>1274475232279949312</t>
  </si>
  <si>
    <t>1274475042378706944</t>
  </si>
  <si>
    <t>1274474933817454592</t>
  </si>
  <si>
    <t>1274474794142937089</t>
  </si>
  <si>
    <t>1274474357713063937</t>
  </si>
  <si>
    <t>1274474030519615489</t>
  </si>
  <si>
    <t>1274473249997373441</t>
  </si>
  <si>
    <t>1274473209262272512</t>
  </si>
  <si>
    <t>1274472868277977088</t>
  </si>
  <si>
    <t>Ahmad Dhani Menduga Jaksa Tahu Siapa Sebenarnya Penyiram Air Keras ke Wajah Novel Baswedan https://t.co/UtQtsebjfv</t>
  </si>
  <si>
    <t>1274471891038662659</t>
  </si>
  <si>
    <t>1274471440230703104</t>
  </si>
  <si>
    <t>1274471268004184064</t>
  </si>
  <si>
    <t>RT @AnginLA: Vonis Irrasional Air Keras Kekuasaan : Sepenggal Catatan Rocky Gerung Terhadap Vonis Zalim Pelaku Penyiraman Air keras Novel Baswedan. https://t.co/1NwKMm5jD8</t>
  </si>
  <si>
    <t>1274471075062013952</t>
  </si>
  <si>
    <t>1274470174519779329</t>
  </si>
  <si>
    <t>1274469752950255617</t>
  </si>
  <si>
    <t>RT @geloraco: Novel Baswedan: Dua Orang Terdakwa Itu Bukan Pelaku Penyerangan Saya, Bebaskan Saja
https://t.co/HiIupQ7SZw</t>
  </si>
  <si>
    <t>1274469698298499073</t>
  </si>
  <si>
    <t>@kepersekutuanm @brizcky98 @dapppoy @txtdrberseragam Ngelacak begituan aja cepet, semangat 45, kasus kasus dari zaman orba, sampe kasus novel baswedan aja lamaaa bet, kaga jelas lagi.</t>
  </si>
  <si>
    <t>1274468143209930752</t>
  </si>
  <si>
    <t>Hukum yg paling adill yaa novel Baswedan siram juga mata terdakwa dgn air keras juga..!!
#RekayasaDidzolimi</t>
  </si>
  <si>
    <t>1274467885444816896</t>
  </si>
  <si>
    <t>1274467635812421632</t>
  </si>
  <si>
    <t>1274467210254151681</t>
  </si>
  <si>
    <t>1274467163252748288</t>
  </si>
  <si>
    <t>1274466464704000000</t>
  </si>
  <si>
    <t>1274466448727932933</t>
  </si>
  <si>
    <t>1274465393084530693</t>
  </si>
  <si>
    <t>1274465221986271232</t>
  </si>
  <si>
    <t>1274465091912531968</t>
  </si>
  <si>
    <t>1274465081598734336</t>
  </si>
  <si>
    <t>1274462729076527104</t>
  </si>
  <si>
    <t>1274462626311880704</t>
  </si>
  <si>
    <t>1274461604973694982</t>
  </si>
  <si>
    <t>Jika ini benar, maka @NajwaShihab akan tercoreng kredibilitasnya. Semoga ada klarifikasi.  Najwa Diduga Tayangkan Rekam Medis Palsu Novel Baswedan https://t.co/fTICi05q6f</t>
  </si>
  <si>
    <t>1274460281318469633</t>
  </si>
  <si>
    <t>@ranger_rudi Saya doakan anda dan atau keluarga anda tertimpa musibah yang sama dengan Pak Novel Baswedan (Ya Allah kabulkan doa hamba Ya Allah, Aamiin Ya Allah Aamiin Allahumma Aamiin)</t>
  </si>
  <si>
    <t>1274460107548446722</t>
  </si>
  <si>
    <t>RT @WahabisLokal: Sudah kudugem
Kadrun betina mah pasti bela mati2an sama sodara serumpun.
Bahkan pemirsa TV seindonesia "Dikadalin"
B e j a t.
Males gw sebut nama sm acaranya🤭
https://t.co/00dQCJ1XoW</t>
  </si>
  <si>
    <t>1274459445100068864</t>
  </si>
  <si>
    <t>1274459422580895744</t>
  </si>
  <si>
    <t>RT @NirmalaaFirdaus: Bermula ketika beberapa hari lalu,bintang emon membuat viduo pendek ,dia menyindir si jaksa yg menuntut penyiram air keras kewajah Novel Baswedan dengan hukuman 1 thn penjara 
#RekayasaDidzolimi</t>
  </si>
  <si>
    <t>1274458510751744000</t>
  </si>
  <si>
    <t>MENGULAS TUNTUTAN PIDANA DI KASUS NOVEL BASWEDAN #12 Podcast Bicara Hukum https://t.co/N6HdZk63lx via @YouTube</t>
  </si>
  <si>
    <t>1274455533680910341</t>
  </si>
  <si>
    <t>1274454674335166464</t>
  </si>
  <si>
    <t>1274454356624986112</t>
  </si>
  <si>
    <t>1274451712623775744</t>
  </si>
  <si>
    <t>Vonis Irrasional Air Keras Kekuasaan : Sepenggal Catatan Rocky Gerung Terhadap Vonis Zalim Pelaku Penyiraman Air keras Novel Baswedan. https://t.co/1NwKMm5jD8</t>
  </si>
  <si>
    <t>1274451492536111105</t>
  </si>
  <si>
    <t>1274451455571709952</t>
  </si>
  <si>
    <t>1274451413410525184</t>
  </si>
  <si>
    <t>RT @wisanggeni_084: Pro kontra alasan JPU menjatuhi hukuman sangat ringan, yakni 1 tahun penjara kepada 2 terdakwa penyiraman air keras memunculkan pertanyaan Mengapa wajah Novel Baswedan tetap mulus sekalipun tersiram air keras?
atau ini hanya #RekayasaDidzolimi ?
https://t.co/2TsCWrVF62 https://t.co/akTJSoy8aP</t>
  </si>
  <si>
    <t>1274449497284677632</t>
  </si>
  <si>
    <t>1274447631796678656</t>
  </si>
  <si>
    <t>1274445173355712512</t>
  </si>
  <si>
    <t>Wawancara Eksklusif Novel Baswedan: Hanya Bisa Diam, Sebagai Korban Saya Tak Bisa Apa-apa</t>
  </si>
  <si>
    <t>1274444497158418432</t>
  </si>
  <si>
    <t>1274440731164172290</t>
  </si>
  <si>
    <t>1274439696911757312</t>
  </si>
  <si>
    <t>1274438486431391744</t>
  </si>
  <si>
    <t>RT @geloraco: Refly Harun Minta Dua Terdakwa Penyerang Novel Baswedan Dibebaskan: Tak Boleh Dihukum walau Sehari
https://t.co/LLqLJtXFKw</t>
  </si>
  <si>
    <t>1274435256842510336</t>
  </si>
  <si>
    <t>1274432679493001216</t>
  </si>
  <si>
    <t>1274431789675671553</t>
  </si>
  <si>
    <t>@TheNextIronMan @Nyai_Waras @eko_kuntadhi Lagian barang bukti di kasus itu banyak yang cacat, dan kasus itu selalu di-up ketika Novel Baswedan melakukan penyidikan di KPK terhadap anggota Polri. Apalagi motif nya kalo bukan kriminalisasi 😌😌😌</t>
  </si>
  <si>
    <t>1274431688286695424</t>
  </si>
  <si>
    <t>1274431349269516293</t>
  </si>
  <si>
    <t>1274429341141626880</t>
  </si>
  <si>
    <t>1274429266025832449</t>
  </si>
  <si>
    <t>RT @Kimi58486332: 10 orang KPK yg di serang , tapi tidak terungkap gamblang apalagi di penjarakan , kata novel baswedan https://t.co/2QZfRNFftY</t>
  </si>
  <si>
    <t>1274428027703705600</t>
  </si>
  <si>
    <t>1274427728737886208</t>
  </si>
  <si>
    <t>1274427636937195520</t>
  </si>
  <si>
    <t>@GueTionghoa Ini sdh di klarifikasi dul ! 
https://t.co/If0DC2rgr6
Dasar akun Buzzerp keparat</t>
  </si>
  <si>
    <t>1274426458388066304</t>
  </si>
  <si>
    <t>1274426029218521094</t>
  </si>
  <si>
    <t>Ahmad Fatoni adlh JPU kasus kami (Jakarta six) &amp;amp; kasus Novel Baswedan. Tntutn thdp kami (yg demo damai) 17 bln.Tntutan tdkwa kasus Novel 1 Thn.Tak ada 1 orang pun terluka dlm demo 28 Agsts 19. Smntra ada mata Novel yg tak akan bisa sembuh. Paham ini soal Marwah siapa yg terluka?</t>
  </si>
  <si>
    <t>1274425956116000770</t>
  </si>
  <si>
    <t>1274425948092301312</t>
  </si>
  <si>
    <t>1274425923673055232</t>
  </si>
  <si>
    <t>Nelson Ibaratkan Aktor Intelektual Kasus Novel Baswedan Bak Lord Voldemort https://t.co/JsLwVGxCKX</t>
  </si>
  <si>
    <t>1274425617962856449</t>
  </si>
  <si>
    <t>1274424447760400384</t>
  </si>
  <si>
    <t>1274423787329482752</t>
  </si>
  <si>
    <t>1274423458756091904</t>
  </si>
  <si>
    <t>1274422701382201344</t>
  </si>
  <si>
    <t>RT @C45_Wanto: Kasus Bintang Emon yang seolah diserang ketika mengkritik peradilan Novel Baswedan adalah contoh bagus untuk dipelajari. Siapakah sebenarnya yang menyerang itu?
Jangan sampai ada istilah
#RekayasaDidzolimi ya, dan nantinya akan terbongkar. https://t.co/KWTdxhULhJ</t>
  </si>
  <si>
    <t>1274422640464162817</t>
  </si>
  <si>
    <t>1274421368105230336</t>
  </si>
  <si>
    <t>Yg minta di bebasin si NB yg disalahin Polri.. drun drun bego bgt lu! 😅 https://t.co/3Tt1JB3WTn https://t.co/Q8EzFvsGML</t>
  </si>
  <si>
    <t>1274420919247626242</t>
  </si>
  <si>
    <t>@ArieKei2171 Kadrun biji onta memutar balik fakta 😅
https://t.co/3Tt1JB3WTn</t>
  </si>
  <si>
    <t>1274419956566781952</t>
  </si>
  <si>
    <t>1274418236097003521</t>
  </si>
  <si>
    <t>https://t.co/V1suympmHi - Tuntutan setahun penjara untuk pelaku penyiraman air kerasa terhadap penyidik KPK Novel Baswedan telah memantik kekecewaan masyarakat Indonesia. Salah seorangnya adalah komika Bintang Emon. https://t.co/Q35IiD58DN</t>
  </si>
  <si>
    <t>1274417762052399105</t>
  </si>
  <si>
    <t>1274417670968901632</t>
  </si>
  <si>
    <t>1274417502995378176</t>
  </si>
  <si>
    <t>1274417462184796167</t>
  </si>
  <si>
    <t>1274416878786498560</t>
  </si>
  <si>
    <t>1274416790542577664</t>
  </si>
  <si>
    <t>1274415413854523393</t>
  </si>
  <si>
    <t>1274414859455574017</t>
  </si>
  <si>
    <t>1274413495736360962</t>
  </si>
  <si>
    <t>1274413282942529536</t>
  </si>
  <si>
    <t>1274412844755247104</t>
  </si>
  <si>
    <t>1274411557292609536</t>
  </si>
  <si>
    <t>RT @Zams98361198: Kasus Nopel Baswedan seakan memasuki babak baru
#RekayasaDidzolimi
#RekayasaDidzolimi
https://t.co/m6NVyKw7Ss</t>
  </si>
  <si>
    <t>1274411417718812673</t>
  </si>
  <si>
    <t>1274411371535331328</t>
  </si>
  <si>
    <t>RT @wisanggeni_084: Novel Baswedan Jelaskan Wajahnya Tak Rusak Akibat Air Keras
https://t.co/BR08b6coSS
Nggak ngerti juga ya...
Yang udah2 korban penyiram air keras sih rusak semua wajahnya.
Atau mungkin Kulit Novel memang materialnya beda dari yg lain...
#RekayasaDidzolimi https://t.co/kjlwq3WFvD</t>
  </si>
  <si>
    <t>1274411344624640000</t>
  </si>
  <si>
    <t>1274411282020438017</t>
  </si>
  <si>
    <t>1274410769740783616</t>
  </si>
  <si>
    <t>1274409766958141440</t>
  </si>
  <si>
    <t>Pengen bahas dikit soal kasusnya novel baswedan, mungkin secara penjelasan detail perkaranya dah banyak yg tau ya, klo belom, tonton aja nata najwa itu bisa jadi rangkuman buat keseluruhan kasus yg gue baca selama ini.</t>
  </si>
  <si>
    <t>1274408638145105920</t>
  </si>
  <si>
    <t>1274408085159686144</t>
  </si>
  <si>
    <t>1274407963067744256</t>
  </si>
  <si>
    <t>RT @merdekadotcom: Nelson Ibaratkan Aktor Intelektual Kasus Novel Baswedan Bak Lord Voldemort: Menurut Nelson, akan berbahaya jika nama aktor intelektual tersebut diungkap ke publik. https://t.co/4PdMPQyLaF</t>
  </si>
  <si>
    <t>1274405612609081344</t>
  </si>
  <si>
    <t>1274404957265879040</t>
  </si>
  <si>
    <t>1274404806736531456</t>
  </si>
  <si>
    <t>1274404746581774336</t>
  </si>
  <si>
    <t>RT @JKDaulay: @SHelmiva alm. Munir, Wiji Thukul, Marsinah, mereka ini para pejuang kemanusiaan.
sedangkan Novel Baswedan adalah pejuang kadrun.
beda kan !
yg bilang sama, berarti otaknya kurang seliter 😂
#RekayasaDidzolimi</t>
  </si>
  <si>
    <t>1274404629627891713</t>
  </si>
  <si>
    <t>1274404490863472640</t>
  </si>
  <si>
    <t>1274404134515400704</t>
  </si>
  <si>
    <t>1274403695803813889</t>
  </si>
  <si>
    <t>1274403018117541890</t>
  </si>
  <si>
    <t>1274402447100751872</t>
  </si>
  <si>
    <t>1274402345871237120</t>
  </si>
  <si>
    <t>1274401650090729472</t>
  </si>
  <si>
    <t>1274401274197184513</t>
  </si>
  <si>
    <t>1274401213396553728</t>
  </si>
  <si>
    <t>1274401081154367489</t>
  </si>
  <si>
    <t>1274401003136094209</t>
  </si>
  <si>
    <t>1274400665276571649</t>
  </si>
  <si>
    <t>Jokowi sdh salah karena membiarkan Ahok dikriminalisasi dg dakwaan penistaan agama. Jangan sampai dia salah lagi saat membiarkan hukum dilecehkan pada kasus novel baswedan.</t>
  </si>
  <si>
    <t>1274400255031644160</t>
  </si>
  <si>
    <t>1274400112198873088</t>
  </si>
  <si>
    <t>1274399965251395584</t>
  </si>
  <si>
    <t>1274399829435637760</t>
  </si>
  <si>
    <t>1274399735189659650</t>
  </si>
  <si>
    <t>1274399395148992512</t>
  </si>
  <si>
    <t>1274399191201017856</t>
  </si>
  <si>
    <t>1274399081100541952</t>
  </si>
  <si>
    <t>1274398987659837440</t>
  </si>
  <si>
    <t>1274398471777181696</t>
  </si>
  <si>
    <t>1274398073079259136</t>
  </si>
  <si>
    <t>1274396991406002177</t>
  </si>
  <si>
    <t>1274396960208769024</t>
  </si>
  <si>
    <t>1274396690317840385</t>
  </si>
  <si>
    <t>RT @Aryprasetyo85: #RekayasaDidzolimi
"Jika Novel berteriak minta keadilan, bagaimana dengan keadilan korban yang dia tembak?
Empat orang di Bengkulu memberikan kesaksian kepada Anggota DPR RI. Mereka mengaku diperlakuan buruk oleh penyidik senior KPK Novel Baswedan.
https://t.co/QiCP3tuadz</t>
  </si>
  <si>
    <t>1274396637645795328</t>
  </si>
  <si>
    <t>1274395184806031360</t>
  </si>
  <si>
    <t>1274395142196060160</t>
  </si>
  <si>
    <t>1274395129411854338</t>
  </si>
  <si>
    <t>@SantiSwastika @KoboiBengek @annasantoz318 @MONSTERXTRAA muncul mlulu di tl ku, sama ramenya dengan tema novel baswedan. 😁</t>
  </si>
  <si>
    <t>1274394617253773312</t>
  </si>
  <si>
    <t>1274394459514343425</t>
  </si>
  <si>
    <t>1274394443408306176</t>
  </si>
  <si>
    <t>1274394367638138880</t>
  </si>
  <si>
    <t>1274394341541203968</t>
  </si>
  <si>
    <t>1274393791512731650</t>
  </si>
  <si>
    <t>1274393466106048512</t>
  </si>
  <si>
    <t>1274392932288614400</t>
  </si>
  <si>
    <t>Para pendukung @jokowi mengapa banyak yg membully Novel Baswedan? Kesannya mereka membela dalang di balik teror terhadap penyidik @kpk itu. Dukungan membabi-buta seperti ini justru merugikan presiden.</t>
  </si>
  <si>
    <t>1274392176298876931</t>
  </si>
  <si>
    <t>1274392134586531841</t>
  </si>
  <si>
    <t>RT @wisanggeni_084: Bagaimana nasib korban penembakan terduga pencuri sarang walet?
Mereka juga minta keadilan !
#RekayasaDidzolimi
https://t.co/2KbhVw5BxZ https://t.co/r1I5hikaph</t>
  </si>
  <si>
    <t>1274391932861509632</t>
  </si>
  <si>
    <t>1274391607639334912</t>
  </si>
  <si>
    <t>1274391545865596928</t>
  </si>
  <si>
    <t>1274391070567100417</t>
  </si>
  <si>
    <t>1274390815339474945</t>
  </si>
  <si>
    <t>1274390338627489793</t>
  </si>
  <si>
    <t>RT @W3_B3_R3B0RN: Dari beberapa kasus dengan penyiraman air keras, kasus Novel Baswedan lha yg mendapat tuntutan paling kecil, hanya 1 tahun, sedang kasus lain 10 tahun ke atas, padahal beliau penegak hukum.
Berarti hukum sudah benar2 tumpul ya...
https://t.co/yi6Otn2fws</t>
  </si>
  <si>
    <t>1274390303642750976</t>
  </si>
  <si>
    <t>1274390194469212160</t>
  </si>
  <si>
    <t>1274389796928884736</t>
  </si>
  <si>
    <t>Kasus Nopel Baswedan seakan memasuki babak baru
#RekayasaDidzolimi
#RekayasaDidzolimi
https://t.co/m6NVyKw7Ss</t>
  </si>
  <si>
    <t>1274389717241360385</t>
  </si>
  <si>
    <t>RT @Alexandre_Malih: @FiersaBesari rasa ini mirip seperti kasus Novel Baswedan.
butuh waktu lama untuk mengungkapkannya.</t>
  </si>
  <si>
    <t>1274389480300900354</t>
  </si>
  <si>
    <t>1274389160212656136</t>
  </si>
  <si>
    <t>Saya bingung dg boss @lokataru_id si Haris Azhar. Dia itu ngaku pembela kemanusiaan, tapi dalam kasus penganiayaan dan pembunuhan kasus pencuri burung walet di Bengkulu yg melibatkan Novel Baswedan, dia malah membela si penganiaya/pembunuh. Kan kebalik!   https://t.co/FnexhtDVW2</t>
  </si>
  <si>
    <t>1274388634389499907</t>
  </si>
  <si>
    <t>1274388574729760771</t>
  </si>
  <si>
    <t>RT @Parapat_Nixon: Ya .."DITETESIN Vs. DISIRAM"
--
YTH @DivHumas_Polri &amp;amp; @nazaqistsha
MHN TUNJUKKAN FOTO WAJAH NOVEL BASWEDAN, DLM KONDISI TERLUKA TDK BRP LAMA SESDH DISIRAM AIR KERAS
SLAMA TDK DIPERLIHATKAN,MAKA KAMI SEBUT KEJADIAN TSB ADLH REKAYASA/SKANDAL
@jokowi @JubirPresidenRI @mohmahfudmd https://t.co/TNSfs4WoSs</t>
  </si>
  <si>
    <t>1274388410317205510</t>
  </si>
  <si>
    <t>1274388296127229952</t>
  </si>
  <si>
    <t>1274388190351089666</t>
  </si>
  <si>
    <t>1274388056821227520</t>
  </si>
  <si>
    <t>1274387942845280257</t>
  </si>
  <si>
    <t>Kasus novel baswedan udah kaya indomie masaknya 10 menit habisnya 3 menit prosesnya 3 tahun hukumannya 1 tahun</t>
  </si>
  <si>
    <t>1274387914072354816</t>
  </si>
  <si>
    <t>1274387687781224449</t>
  </si>
  <si>
    <t>1274387437423194118</t>
  </si>
  <si>
    <t>1274387097403535363</t>
  </si>
  <si>
    <t>@Adhiluhung_ novel baswedan?!?!?!</t>
  </si>
  <si>
    <t>1274386949759881217</t>
  </si>
  <si>
    <t>1274386936338112514</t>
  </si>
  <si>
    <t>1274386814804074507</t>
  </si>
  <si>
    <t>1274386700689534976</t>
  </si>
  <si>
    <t>RT @Je_Ly: Asli Gedeg
NB ini sapa sih? Smp hrs dibuatkan TGPF.
Saat penyerangan dia kerjakan kasus ap?
https://t.co/JsoGvhZ72t
Pelaku ketangkep, ga trima..
Mo cabut laporan.
Trs ad yg minta TGPF independen.
Haduh...udh keluar anggaran brp cb?😒
https://t.co/EFu9oCkPPG
 #RekayasaDidzolimi https://t.co/a3WhBeMH4q</t>
  </si>
  <si>
    <t>1274386526013517826</t>
  </si>
  <si>
    <t>RT @Naolivia__: Lhaaa...dulu yg mengultimatum &amp;amp; kasi deadline ke Kapolri srh cepet² nuntasin kasus NB sapa ?
https://t.co/GqRA2SIbCf</t>
  </si>
  <si>
    <t>1274386512386256896</t>
  </si>
  <si>
    <t>@saktinurrahman Perihal yang novel baswedan?</t>
  </si>
  <si>
    <t>1274386220215386113</t>
  </si>
  <si>
    <t>1274385918057684992</t>
  </si>
  <si>
    <t>1274385888525422593</t>
  </si>
  <si>
    <t>RT @PutraSega87: Umumnya Hancur, Tapi Kenapa Kulit Wajah Novel Baswedan Tetap Mulus dan Tampan Meski Disiram Air Keras? IPW Minta Bukti dan Sebut Kasus Ini Terlalu Didramatisasi
https://t.co/L2iFnYQrqt
#RekayasaDidzolimi
#RekayasaDidzolimi</t>
  </si>
  <si>
    <t>1274385822259634176</t>
  </si>
  <si>
    <t>RT @AntonStefanus: Siapa sih Novel Baswedan ini ??
aka @nazaqistsha
Sampe sebegitunya menuntut perhatian dari SEORANG KEPALA NEGARA RI ??
Begitu berharganyakah dirinya, sampai menuntut diperhatikan oleh PRESIDEN ??
Jangan Besar Kepala Bung !!!
#RekayasaDidzolimi</t>
  </si>
  <si>
    <t>1274385092563963904</t>
  </si>
  <si>
    <t>1274385000822001665</t>
  </si>
  <si>
    <t>1274384651008659459</t>
  </si>
  <si>
    <t>1274384477708402688</t>
  </si>
  <si>
    <t>Bertemu Jokowi, KPK minta bantuan biaya pengobatan Novel Baswedan | https://t.co/gDKmKQ8Lj5 https://t.co/NntlMp0VbU lewat @merdekadotcom</t>
  </si>
  <si>
    <t>1274384382170550272</t>
  </si>
  <si>
    <t>1274384375732301824</t>
  </si>
  <si>
    <t>1274384361463271424</t>
  </si>
  <si>
    <t>1274384347542417409</t>
  </si>
  <si>
    <t>RT @BadjaNuswantara: KALAUPUN kasus Walet tjd pengadilan sesat &amp;amp; divonis bersalah, Novel keluar penjara akan berdiri dg tegak tdk berkurang sedikitpun kehormatannya. 
Tuntut balik si korban. Kalau berani, sih! Ya gak? MIKIR!
#RekayasaDidzolimi
https://t.co/pCndHbmiT9</t>
  </si>
  <si>
    <t>1274384226842849281</t>
  </si>
  <si>
    <t>1274384218022219778</t>
  </si>
  <si>
    <t>1274384088179204101</t>
  </si>
  <si>
    <t>Presiden Jokowi Tanggung Semua Biaya Pengobatan Novel Baswedan | Nasional - 
Ingat ini,,,,kurang perhatian ya?
https://t.co/t9veZFAJvn https://t.co/lluWbsjv2y</t>
  </si>
  <si>
    <t>1274383833903665154</t>
  </si>
  <si>
    <t>1274383815968845825</t>
  </si>
  <si>
    <t>1274383310798508034</t>
  </si>
  <si>
    <t>1274383306528718848</t>
  </si>
  <si>
    <t>1274383248890585088</t>
  </si>
  <si>
    <t>1274383147820412929</t>
  </si>
  <si>
    <t>RT @cece_safitri: Sebuah #RekayasaDidzolimi
Bandingkan aja coba..
Siapa yg paling di dzolimi?
Mikir dulu biar warasan dikit! 
Etdahh.. 😬
https://t.co/jKjOBKtDJW https://t.co/YyIDvg9PKB</t>
  </si>
  <si>
    <t>1274382923043491842</t>
  </si>
  <si>
    <t>1274382892802555904</t>
  </si>
  <si>
    <t>1274382831649558529</t>
  </si>
  <si>
    <t>1274382693006848001</t>
  </si>
  <si>
    <t>RT @KelianBanjar_GK: Ini Kronologi Penembakan oleh Novel Baswedan versi Kepolisian
Silahkan membantah itu adalah hak pribadi tapi faktanya 1 meninggal,4 luka berat dan 1 orang cacat  mereka adalah korban kekejaman seorang Novel Baswedan  
#RekayasaDidzolimi 
https://t.co/T1oiPX1xfl https://t.co/lbOcjmanVj</t>
  </si>
  <si>
    <t>1274382635595259904</t>
  </si>
  <si>
    <t>Nelson Ibaratkan Aktor Intelektual Kasus Novel Baswedan Bak Lord Voldemort: Menurut Nelson, akan berbahaya jika nama aktor intelektual tersebut diungkap ke publik. https://t.co/4PdMPQyLaF</t>
  </si>
  <si>
    <t>1274382633133150211</t>
  </si>
  <si>
    <t>1274382605257830401</t>
  </si>
  <si>
    <t>1274382584462495744</t>
  </si>
  <si>
    <t>RT @KelianBanjar_GK: Direktur Reserse Kriminal Umum Kepolsian Daerah Bengkulu, Komisaris Besar Dedy Irianto di Mabes Polri menegaskan, Komisaris Polisi Novel Baswedan adalah tersangka dalam kasus penganiayaan berat terhadap enam orang pencuri sarang burung walet.
#RekayasaDidzolimi https://t.co/ftZXNlkSgZ</t>
  </si>
  <si>
    <t>1274382535892406275</t>
  </si>
  <si>
    <t>1274382528049111040</t>
  </si>
  <si>
    <t>1274381746897707009</t>
  </si>
  <si>
    <t>1274381662462152704</t>
  </si>
  <si>
    <t>1274381635350261760</t>
  </si>
  <si>
    <t>1274381395436072962</t>
  </si>
  <si>
    <t>1274381241383391232</t>
  </si>
  <si>
    <t>1274381025213177856</t>
  </si>
  <si>
    <t>1274380993634267136</t>
  </si>
  <si>
    <t>1274380894132789248</t>
  </si>
  <si>
    <t>1274380768001712129</t>
  </si>
  <si>
    <t>1274380210209648640</t>
  </si>
  <si>
    <t>1274379914662146048</t>
  </si>
  <si>
    <t>1274379853731557376</t>
  </si>
  <si>
    <t>1274379315963031552</t>
  </si>
  <si>
    <t>1274379138678194176</t>
  </si>
  <si>
    <t>1274378749480366082</t>
  </si>
  <si>
    <t>1274378704467050496</t>
  </si>
  <si>
    <t>https://t.co/jNnOZk7S1m</t>
  </si>
  <si>
    <t>1274378558220038144</t>
  </si>
  <si>
    <t>1274378358147518464</t>
  </si>
  <si>
    <t>1274378268787879936</t>
  </si>
  <si>
    <t>1274378187338690560</t>
  </si>
  <si>
    <t>1274378171240988673</t>
  </si>
  <si>
    <t>1274378046837907457</t>
  </si>
  <si>
    <t>1274377974712643584</t>
  </si>
  <si>
    <t>seheran-herannya kalian ama kasus novel baswedan, lebih heran lagi ama orang yang masih setia jadi fans arsenal</t>
  </si>
  <si>
    <t>1274377717765402631</t>
  </si>
  <si>
    <t>1274377610571595777</t>
  </si>
  <si>
    <t>1274377448881156096</t>
  </si>
  <si>
    <t>1274377284565168128</t>
  </si>
  <si>
    <t>1274377232081809409</t>
  </si>
  <si>
    <t>1274377158958346240</t>
  </si>
  <si>
    <t>1274376992553463809</t>
  </si>
  <si>
    <t>1274376592114937857</t>
  </si>
  <si>
    <t>1274376379723726848</t>
  </si>
  <si>
    <t>RT @Aryprasetyo85: #RekayasaDidzolimi
Gk usah hrn Pemain drama playVictim akan mendukung sandiwara playVictim yg seting oleh tim hore😊
"Novel Baswedan Beri Dukungan ke Bintang Emon: Dia Suarakan Ketidakadilan"
Gmn dgn petani korban kebidaban lu..mrk jg menuntut keadilan!
https://t.co/wRrMqaZ5td https://t.co/NdOypQS9QZ</t>
  </si>
  <si>
    <t>1274376346156675078</t>
  </si>
  <si>
    <t>1274376216514924544</t>
  </si>
  <si>
    <t>RT @eLHurryKoRn: Terdakwa penyerangan air keras ke Novel Baswedan, Ronny Bugis dan Rahmat Kadir hanya dituntut satu tahun penjara. Dakwaan ini mengejutkan publik mengingat proses panjang bertahun-tahun. Mencederai rasa keadilan publik.
#RekayasaDidzolimi
via @20detik https://t.co/OoLUE5pU2D https://t.co/CZjdOHXzxa</t>
  </si>
  <si>
    <t>1274376056791658497</t>
  </si>
  <si>
    <t>1274375899878572032</t>
  </si>
  <si>
    <t>1274375440333811712</t>
  </si>
  <si>
    <t>1274375242379452418</t>
  </si>
  <si>
    <t>1274374992893894664</t>
  </si>
  <si>
    <t>1274374741751562240</t>
  </si>
  <si>
    <t>1274374704376078336</t>
  </si>
  <si>
    <t>1274374630862544896</t>
  </si>
  <si>
    <t>Menolak lupa 🗣
Widji tukul
Marsinah
Munir
Novel baswedan
Bintang emon
Marsono https://t.co/5YOG7Cde7u</t>
  </si>
  <si>
    <t>1274374504127459328</t>
  </si>
  <si>
    <t>1274374499538857984</t>
  </si>
  <si>
    <t>1274374424024674307</t>
  </si>
  <si>
    <t>1274374271217745920</t>
  </si>
  <si>
    <t>@SantiSwastika @FaGtng Nah itu...... Kalo kena mata... Sedikit aja..sprti di tusuk jarum.....apalagi  kena siram misalnya...  Ak  rasa... Dlm hal ini. kasus  perlukaan novel baswedan   ak anggap   msk di akal... Deh.</t>
  </si>
  <si>
    <t>1274374147909410816</t>
  </si>
  <si>
    <t>1274373659168092160</t>
  </si>
  <si>
    <t>1274373247375568896</t>
  </si>
  <si>
    <t>1274372634298339334</t>
  </si>
  <si>
    <t>1274372440005603328</t>
  </si>
  <si>
    <t>Belum pernah nemuin cowo yg typikal kalo chat atau ngobrol ngajakin diskusi masalah sosial.
Misal, "eh tadi aku abis liat berita di tv ttg penyiraman novel baswedan, menurut kamu gmn ?"</t>
  </si>
  <si>
    <t>1274372011305779200</t>
  </si>
  <si>
    <t>1274371758850666497</t>
  </si>
  <si>
    <t>1274371679595065345</t>
  </si>
  <si>
    <t>1274371262278557696</t>
  </si>
  <si>
    <t>1274371128446685186</t>
  </si>
  <si>
    <t>1274371121287065601</t>
  </si>
  <si>
    <t>1274370967054082048</t>
  </si>
  <si>
    <t>1274370770639052802</t>
  </si>
  <si>
    <t>Siapa sih Novel Baswedan ini ??
aka @nazaqistsha
Sampe sebegitunya menuntut perhatian dari SEORANG KEPALA NEGARA RI ??
Begitu berharganyakah dirinya, sampai menuntut diperhatikan oleh PRESIDEN ??
Jangan Besar Kepala Bung !!!
#RekayasaDidzolimi</t>
  </si>
  <si>
    <t>1274370094844358657</t>
  </si>
  <si>
    <t>1274370067619143683</t>
  </si>
  <si>
    <t>1274370039802523650</t>
  </si>
  <si>
    <t>1274369565913255936</t>
  </si>
  <si>
    <t>RT @Dewi_mantili_: @ANDRE_HONGGARA @jokowi Bintang Emon mengomentari mengenai kasus Novel Baswedan. Dalam video tersebut ia mengkritik ketidakadilan hukuman yang diberikan kepada para tersangka.
#RekayasaDidzolimi</t>
  </si>
  <si>
    <t>1274369521407504385</t>
  </si>
  <si>
    <t>RT @punten09: @ANDRE_HONGGARA @jokowi #RekayasaDidzolimi
Bintang Emon tiba-tiba saja menjadi idola para kadrun hanya karena mengkritik tuntutan JPU kasus Novel Baswedan. Padahal, apa yang dilakukan Bintang Emon biasa saja, sama sekali tidak heorik</t>
  </si>
  <si>
    <t>1274369488067031041</t>
  </si>
  <si>
    <t>1274369350732967936</t>
  </si>
  <si>
    <t>Umumnya Hancur, Tapi Kenapa Kulit Wajah Novel Baswedan Tetap Mulus dan Tampan Meski Disiram Air Keras? IPW Minta Bukti dan Sebut Kasus Ini Terlalu Didramatisasi
https://t.co/L2iFnYQrqt
#RekayasaDidzolimi
#RekayasaDidzolimi</t>
  </si>
  <si>
    <t>1274369303014330369</t>
  </si>
  <si>
    <t>1274369300795584513</t>
  </si>
  <si>
    <t>1274369276434976769</t>
  </si>
  <si>
    <t>1274369247854989316</t>
  </si>
  <si>
    <t>1274369165822840833</t>
  </si>
  <si>
    <t>ak ska bca novel, klo novel baswedan tu cerita'a tntang aph?😍</t>
  </si>
  <si>
    <t>1274368919118049287</t>
  </si>
  <si>
    <t>1274368791581868037</t>
  </si>
  <si>
    <t>@gadiptr coba tnya novel baswedan</t>
  </si>
  <si>
    <t>1274368697570717696</t>
  </si>
  <si>
    <t>1274368602242551814</t>
  </si>
  <si>
    <t>1274368566884577285</t>
  </si>
  <si>
    <t>1274368491512971266</t>
  </si>
  <si>
    <t>RT @ulla_30: Keadilan sosial bagi seluruh rakyat indonesia kontras dengan pnegakn hukum di negara kita utamanya kasus novel baswedan belum lagi negara kita saat ini alergi kritik bahkan berujung hotel prodeo
(bukan aturan yang salah tapi penegak aturan yang bermasalah) https://t.co/azR5wNXjtP</t>
  </si>
  <si>
    <t>1274368489818480640</t>
  </si>
  <si>
    <t>1274368382637232128</t>
  </si>
  <si>
    <t>RT @the_geotimes: #Opini - Novianto Topit - Analisis Kasus Novel Baswedan: Hukum Indonesia Bertuan - https://t.co/j9WubzhB2U https://t.co/f01MLVa7SA</t>
  </si>
  <si>
    <t>1274368367873257482</t>
  </si>
  <si>
    <t>1274368346197118976</t>
  </si>
  <si>
    <t>1274367631626080262</t>
  </si>
  <si>
    <t>Novel Baswedan Pengkhianat? Pada siapa Novel Baswedan berkhianat? https://t.co/X7HxiSV1r5</t>
  </si>
  <si>
    <t>1274367593801895938</t>
  </si>
  <si>
    <t>1274367513384513536</t>
  </si>
  <si>
    <t>1274367206017519616</t>
  </si>
  <si>
    <t>1274367197888909312</t>
  </si>
  <si>
    <t>1274367197708611588</t>
  </si>
  <si>
    <t>RT @msaid_didu: Bersama Pak Novel Baswedan @nazaqistsha.
#ManusiaMerdeka https://t.co/JQ1VxSW9Qq</t>
  </si>
  <si>
    <t>1274367075453038592</t>
  </si>
  <si>
    <t>1274367041802129413</t>
  </si>
  <si>
    <t>1274367028455895043</t>
  </si>
  <si>
    <t>1274366799111323654</t>
  </si>
  <si>
    <t>1274366624636604417</t>
  </si>
  <si>
    <t>1274366572136501248</t>
  </si>
  <si>
    <t>1274366264622723073</t>
  </si>
  <si>
    <t>1274366210168119296</t>
  </si>
  <si>
    <t>1274366152483827714</t>
  </si>
  <si>
    <t>sumpit.. Mengingat Kembali 6 Kasus "High Profile" yang Diduga Picu Serangan ke Novel Baswedan... - https://t.co/8OwSLArRXr - Nasional https://t.co/8OwSLArRXr https://t.co/qyYjryuAYa ..merah</t>
  </si>
  <si>
    <t>1274365941195796480</t>
  </si>
  <si>
    <t>1274365850313580544</t>
  </si>
  <si>
    <t>1274365606809108481</t>
  </si>
  <si>
    <t>1274365591495643136</t>
  </si>
  <si>
    <t>1274365507416625153</t>
  </si>
  <si>
    <t>1274365220824088576</t>
  </si>
  <si>
    <t>1274365121930735616</t>
  </si>
  <si>
    <t>1274365092646187008</t>
  </si>
  <si>
    <t>1274365065823522818</t>
  </si>
  <si>
    <t>1274364723933229057</t>
  </si>
  <si>
    <t>1274364490318934017</t>
  </si>
  <si>
    <t>1274364364737265665</t>
  </si>
  <si>
    <t>1274363794135736322</t>
  </si>
  <si>
    <t>1274363678318407686</t>
  </si>
  <si>
    <t>1274363664519139328</t>
  </si>
  <si>
    <t>1274363655857909762</t>
  </si>
  <si>
    <t>1274363581887246337</t>
  </si>
  <si>
    <t>1274363558218706944</t>
  </si>
  <si>
    <t>1274363528476889098</t>
  </si>
  <si>
    <t>1274363388034875392</t>
  </si>
  <si>
    <t>RT @mahmudinpy: Stand with Bintang Emon and Novel Baswedan
@bintangemon 
#NovelBaswedan 
#buzzerp taik https://t.co/SAipVZ6Gk2</t>
  </si>
  <si>
    <t>1274363190906728448</t>
  </si>
  <si>
    <t>1274362943447003137</t>
  </si>
  <si>
    <t>1274362635400523777</t>
  </si>
  <si>
    <t>1274362539262935040</t>
  </si>
  <si>
    <t>1274362435621711873</t>
  </si>
  <si>
    <t>RT @sirajapadoha: ”AIR SUSU DIBALAS DENGAN AIR TUBA”
Dasar GAK TAU DIRI nihh simata picek anggota TALIBAN. 
Mungkin hanya Novel Baswedan, org yg dpt PERLAKUAN ISTIMEWA dari Presiden @jokowi yg siap menanggung seluruh biaya pengobatan Novel Baswedan sebesar Rp 3,5 milyar.
https://t.co/wFxoYSnu9c</t>
  </si>
  <si>
    <t>1274362408060940288</t>
  </si>
  <si>
    <t>1274362325705744390</t>
  </si>
  <si>
    <t>1274362297029283841</t>
  </si>
  <si>
    <t>1274362161922543616</t>
  </si>
  <si>
    <t>1274361854110732288</t>
  </si>
  <si>
    <t>Ini yah para buzzeRp pecinta koruptor gw kasih fakta biar otak dungu kalian bisa literasi dikit biar tidak menyebar kebohongan ke publik  
https://t.co/WiyHWcNue1
#RekayasaDidzolimi</t>
  </si>
  <si>
    <t>1274361712347500547</t>
  </si>
  <si>
    <t>RT @AnakKolong_: MENOLAK LUPA | 
Panggung "MATA" Novel "BASWEDAN" 
.
.
Lokasi : RS Singapore National Eye Centre,Rabu, 19 April 2017 pkl 09.00 wkt setempat, pasca insiden yg menurut KETERANGAN Novel sendiri dia "disiram" air (keras) 11 April 2017
https://t.co/RHT5ckJIcr</t>
  </si>
  <si>
    <t>1274361681699762177</t>
  </si>
  <si>
    <t>1274361642382311425</t>
  </si>
  <si>
    <t>1274361561587445761</t>
  </si>
  <si>
    <t>1274361407782260736</t>
  </si>
  <si>
    <t>1274361360923553794</t>
  </si>
  <si>
    <t>1274360962598854657</t>
  </si>
  <si>
    <t>1274360835880521729</t>
  </si>
  <si>
    <t>1274360790628229120</t>
  </si>
  <si>
    <t>1274360746437050371</t>
  </si>
  <si>
    <t>Anies Baswedan apanya Novel Baswedan?</t>
  </si>
  <si>
    <t>1274360576307638275</t>
  </si>
  <si>
    <t>1274360322048921600</t>
  </si>
  <si>
    <t>1274360314516000768</t>
  </si>
  <si>
    <t>"bila kaidah pembuktian tidak bisa mjd basis yg kuat untuk menghukum,maka lebih baik dibebaskan. Tidak perlu harus merekayasa dan memanipulasi fakta sedemikian rupa agar sesuai. Justru itu mjd peradilan yg sesat", novel Baswedan
Hukum bukan untuk pencitraan belaka.. https://t.co/oCHEX2L0yX</t>
  </si>
  <si>
    <t>1274360228025253888</t>
  </si>
  <si>
    <t>1274360220030865408</t>
  </si>
  <si>
    <t>RT @ChannelNewsIndo: Komika Bintang Emon pun Bersuara Kasus Novel Baswedan
...
Ini videonya..
Bintang Emon
#BuzzerRp 
#AdaptasiKebiasaanBaru https://t.co/Bz6eOvA50c</t>
  </si>
  <si>
    <t>1274360159125467136</t>
  </si>
  <si>
    <t>1274360011171328000</t>
  </si>
  <si>
    <t>1274359887292559361</t>
  </si>
  <si>
    <t>1274359517384306691</t>
  </si>
  <si>
    <t>1274359411658485760</t>
  </si>
  <si>
    <t>Vel, @novel_baswedan kta si wàk ini elo tu bego bner main drama y.
Pdhal kan elo g bego" amat kan, klo g licik bkan anjing gurun nama y iyach kan vel.?! https://t.co/ZXDuvM930U</t>
  </si>
  <si>
    <t>1274359278199955456</t>
  </si>
  <si>
    <t>1274359144275836928</t>
  </si>
  <si>
    <t>1274358766935265280</t>
  </si>
  <si>
    <t>1274358755648368640</t>
  </si>
  <si>
    <t>1274358669581271041</t>
  </si>
  <si>
    <t>1274358471215874049</t>
  </si>
  <si>
    <t>1274358239807680512</t>
  </si>
  <si>
    <t>@jokowi @DivHumas_Polri @Kiyai_MarufAmin https://t.co/fUihgNMKKV</t>
  </si>
  <si>
    <t>1274358221075910656</t>
  </si>
  <si>
    <t>1274358031652773888</t>
  </si>
  <si>
    <t>1274357933682262021</t>
  </si>
  <si>
    <t>1274357505624137728</t>
  </si>
  <si>
    <t>RT @KompasTV: Pengacara Novel Baswedan: Kasus Sarang Burung Walet Adalah Tudingan Kepada KPK https://t.co/NXFIMM9EJT https://t.co/PzsFDwMWhe</t>
  </si>
  <si>
    <t>1274357246286168067</t>
  </si>
  <si>
    <t>1274357173284306945</t>
  </si>
  <si>
    <t>1274357128191291393</t>
  </si>
  <si>
    <t>1274357040505225217</t>
  </si>
  <si>
    <t>1274356865535631362</t>
  </si>
  <si>
    <t>1274356717753491459</t>
  </si>
  <si>
    <t>1274356633800331264</t>
  </si>
  <si>
    <t>1274356509825269762</t>
  </si>
  <si>
    <t>1274356044630642688</t>
  </si>
  <si>
    <t>1274355509009608709</t>
  </si>
  <si>
    <t>1274355366969499649</t>
  </si>
  <si>
    <t>RT @04_adisetiawan_: @Parapat_Nixon @DivHumas_Polri @nazaqistsha @jokowi @JubirPresidenRI @mohmahfudmd Aktivis : Novel Baswedan Jangan Bersandiwara, Kicauanmu Hanya Playing Victim - https://t.co/LCILVrZenR</t>
  </si>
  <si>
    <t>1274355337391292417</t>
  </si>
  <si>
    <t>1274355298082230272</t>
  </si>
  <si>
    <t>@Parapat_Nixon @DivHumas_Polri @nazaqistsha @jokowi @JubirPresidenRI @mohmahfudmd Aktivis : Novel Baswedan Jangan Bersandiwara, Kicauanmu Hanya Playing Victim - https://t.co/LCILVrZenR</t>
  </si>
  <si>
    <t>1274355041793527812</t>
  </si>
  <si>
    <t>1274354895005442053</t>
  </si>
  <si>
    <t>@tanyainrl Ga pernah nonton mata Najwa/acara yg ngundang pak Novel Baswedan yah nder?</t>
  </si>
  <si>
    <t>1274353944588808192</t>
  </si>
  <si>
    <t>1274354879528484864</t>
  </si>
  <si>
    <t>1274354634182672385</t>
  </si>
  <si>
    <t>1274354597390217218</t>
  </si>
  <si>
    <t>1274354582324310017</t>
  </si>
  <si>
    <t>Ya begini ini contoh nyata, udah salah masih ngotot.
Novel Baswedan Vs Sarang Burung Walet, Korban: Kasus Ini Bukan Rekayasa https://t.co/dfMftJLc0D lewat @YouTube</t>
  </si>
  <si>
    <t>1274354143780470785</t>
  </si>
  <si>
    <t>1274354136599805952</t>
  </si>
  <si>
    <t>1274354058963214344</t>
  </si>
  <si>
    <t>RT @Zams98361198: Kami ingatkan ke novel baswedan akan istilah sepandai pandainya tupay melompat,dia jatoh juga jangan jadi pengecut untuk mempertanggung jawabkan kasusmu di bengkulu
#RekayasaDidzolimi
#RekayasaDidzolimi
https://t.co/mLQ0b6UdWM</t>
  </si>
  <si>
    <t>1274354029850578948</t>
  </si>
  <si>
    <t>1274353957255516161</t>
  </si>
  <si>
    <t>RT @Zams98361198: Aktivis gugat Novel bersama forum keadilan rakyatdi dukung oleh seluruh Elemen aktivis
#RekayasaDidzolimi
#RekayasaDidzolimi
https://t.co/5geRz1XH5I</t>
  </si>
  <si>
    <t>tanya2rl mau tanya, kalo Novel Baswedan disiram air keras tapi kok mukanya ga 'hancur' kayak kejadian Lisa Surabaya ya? kalo Lisa disiram air keras mukanya bisa jd berubah banget, tapi kok Pak Novel cuma mata nya aja? jidat/pipi gaada bekas apa-apa?</t>
  </si>
  <si>
    <t>1274353888875778050</t>
  </si>
  <si>
    <t>RT @Zams98361198: Kehebatan penyidik KPK Novel Baswedan menyembunyikan bangkai kasus lamanya (sarang burung walet) di bengkulu
#RekayasaDidzolimi
#RekayasaDidzolimi
https://t.co/nKL8IPAec6</t>
  </si>
  <si>
    <t>1274353826431004672</t>
  </si>
  <si>
    <t>RT @Zams98361198: Pembahasan mengenai kasus penyiraman air keras terhadap Novel Baswedan ramai dalam beberapa hari belakangan
#RekayasaDidzolimi
#RekayasaDidzolimi
https://t.co/2GjPIdu5K1</t>
  </si>
  <si>
    <t>1274353807023960065</t>
  </si>
  <si>
    <t>1274353557639069696</t>
  </si>
  <si>
    <t>1274353401455730693</t>
  </si>
  <si>
    <t>1274353389565026309</t>
  </si>
  <si>
    <t>1274353298909179904</t>
  </si>
  <si>
    <t>1274353250066554880</t>
  </si>
  <si>
    <t>Novel merupakan sebuah karya sastra prosa yang di karang oleh penulis. Nama Baswedan salah satu penulis terkenal di Indonesia saat ia berhasil menulis sebuah buku yang berjudul "Novel Main Air Keras" https://t.co/amxBGv7San</t>
  </si>
  <si>
    <t>1274353230483353600</t>
  </si>
  <si>
    <t>1274353144244219906</t>
  </si>
  <si>
    <t>Akankah institusi sangat besar dan strategis buat bangsa dan negara, akan tersandera oleh segelintir kepentingan pribadi???😭😭😭
https://t.co/auqAqEhD1n</t>
  </si>
  <si>
    <t>1274353039579557894</t>
  </si>
  <si>
    <t>1274353006050373633</t>
  </si>
  <si>
    <t>1274352863909515271</t>
  </si>
  <si>
    <t>1274352571553943553</t>
  </si>
  <si>
    <t>1274352563635159041</t>
  </si>
  <si>
    <t>1274352444286230529</t>
  </si>
  <si>
    <t>1274352397662539776</t>
  </si>
  <si>
    <t>1274352343811645440</t>
  </si>
  <si>
    <t>1274352310903177216</t>
  </si>
  <si>
    <t>1274352203885510658</t>
  </si>
  <si>
    <t>1274352087246098432</t>
  </si>
  <si>
    <t>1274351965938442240</t>
  </si>
  <si>
    <t>RT @KompasTV: Novel Baswedan Vs Sarang Burung Walet, Korban: Kasus Ini Bukan Rekayasa https://t.co/NqQRw9u4On https://t.co/GEwt12m9zG</t>
  </si>
  <si>
    <t>1274351802830303234</t>
  </si>
  <si>
    <t>1274351732647063552</t>
  </si>
  <si>
    <t>RT @adri_hilman: @YRadianto Selamat malam, Aki 🙏
Naiki korsel bersamaan
Makin gokil putarannya
Namanya Novel Baswedan
Pleying piktim mainannya
#RekayasaDidzolimi</t>
  </si>
  <si>
    <t>1274351715525902336</t>
  </si>
  <si>
    <t>1274351701781180417</t>
  </si>
  <si>
    <t>1274351542666031104</t>
  </si>
  <si>
    <t>RT @HairilAmri7: Kini, mendengar nama Novel Baswedan bisa mengantar ingatan kita pada satu kasus hukum yang pelik, nyentrik, dan penuh dengan intrik. Kasusnya bisa dikategorikan akrobat hukum Indonesia. #NovelBaswedan #GakSengaja 
https://t.co/bhfH5plTu9</t>
  </si>
  <si>
    <t>1274351524592758785</t>
  </si>
  <si>
    <t>1274351444187967490</t>
  </si>
  <si>
    <t>1274351422100795392</t>
  </si>
  <si>
    <t>1274351289363836929</t>
  </si>
  <si>
    <t>RT @paradigmadidik: @Aryprasetyo85 @kompolnas_ri @wisanggeni_084 @DivaCatrii @FaGtng @Kesit_ @NirmalaaFirdaus @YRadianto @mawar1602 Masa lalu novel baswedan @nazaqistsha mgkn mmang buruk. Tp knp tdk kau kritik pula institusi lamanya yg mnyediakn "lingkungn" yg mbuatnya dl jd manusia kalap, tdk b'nurani? Adillah..jk kau bukan buzzer. 
Cc @mohmahfudmd @DivHumas_Polri @humaspoldabkl @poldabengkulu @karniilyas</t>
  </si>
  <si>
    <t>1274351159528972290</t>
  </si>
  <si>
    <t>Gue tuh ye bingung aja pas ngeliat para tutup botol yg naekin tagar yg nyudutin Novel Baswedan, di bilang itu di tetes lah, di apain lah.. Woyyy blokk.. sini gue kasi tau otak lu ye.. Sejak kapan ada org yg dgn sengaja NGEBUTAIN matanya sendiri ?? Mikir tu pke pala bukan pke jari</t>
  </si>
  <si>
    <t>1274351134048546816</t>
  </si>
  <si>
    <t>Dicurigai Banyak Pihak Wajahnya Tidak Terbakar Meski Sudah Tersiram Air Keras, Novel Baswedan Buka Suara https://t.co/m1yJX3XvSl</t>
  </si>
  <si>
    <t>1274351112347217920</t>
  </si>
  <si>
    <t>1274350965571809280</t>
  </si>
  <si>
    <t>1274350956658872320</t>
  </si>
  <si>
    <t>1274350917857406977</t>
  </si>
  <si>
    <t>1274350905047920640</t>
  </si>
  <si>
    <t>1274350888878878720</t>
  </si>
  <si>
    <t>1274350858910593025</t>
  </si>
  <si>
    <t>RT @randomwisdomID: @devy215 @NyiAgengSerang2 @nazaqistsha Ternyata Haris Azhar ini adalah salah satu tim kuasa hukum (Pengacara) Novel Baswedan dalam kasus penembakan terhadap pencuri sarang burung walet di Bengkulu pada tahun 2004 silam.</t>
  </si>
  <si>
    <t>1274350851436371973</t>
  </si>
  <si>
    <t>1274350806729289729</t>
  </si>
  <si>
    <t>1274350742082424832</t>
  </si>
  <si>
    <t>RT @Aryprasetyo85: #RekayasaDidzolimi
Novel Baswedan jangan bermain drama seolah-olah dia adalah korban kejahatan yang sangat berat dan berteriak minta keadilan di mana-mana.
“Jika Novel berteriak minta keadilan, bagaimana dengan keadilan korban yang dia tembak?”
https://t.co/qNqbhEasER</t>
  </si>
  <si>
    <t>1274350727175876608</t>
  </si>
  <si>
    <t>@YRadianto Selamat malam, Aki 🙏
Naiki korsel bersamaan
Makin gokil putarannya
Namanya Novel Baswedan
Pleying piktim mainannya
#RekayasaDidzolimi</t>
  </si>
  <si>
    <t>1274311588967665664</t>
  </si>
  <si>
    <t>1274350660473905157</t>
  </si>
  <si>
    <t>RT @ainunnajib: 5 tahun lalu. Novel Baswedan.
2020 bagaimana ya? https://t.co/zYWwl8oMum</t>
  </si>
  <si>
    <t>1274350445318696960</t>
  </si>
  <si>
    <t>1274350320462622720</t>
  </si>
  <si>
    <t>1274350194302152704</t>
  </si>
  <si>
    <t>1274350160366075904</t>
  </si>
  <si>
    <t>1274350049808375808</t>
  </si>
  <si>
    <t>1274350014735605760</t>
  </si>
  <si>
    <t>RT @Cobeh09: Novel Baswedan
Taruna AKABRI Lulusan 1998 https://t.co/9bni53miNU</t>
  </si>
  <si>
    <t>1274349822263214080</t>
  </si>
  <si>
    <t>1274349751891156992</t>
  </si>
  <si>
    <t>1274349685868687361</t>
  </si>
  <si>
    <t>1274349684132208642</t>
  </si>
  <si>
    <t>1274349661910740992</t>
  </si>
  <si>
    <t>1274349643174785026</t>
  </si>
  <si>
    <t>1274349632349335552</t>
  </si>
  <si>
    <t>1274349574077820928</t>
  </si>
  <si>
    <t>1274349555258023937</t>
  </si>
  <si>
    <t>1274349491584299009</t>
  </si>
  <si>
    <t>1274349468981186566</t>
  </si>
  <si>
    <t>1274349442586443782</t>
  </si>
  <si>
    <t>1274349316170067968</t>
  </si>
  <si>
    <t>1274349245449900032</t>
  </si>
  <si>
    <t>RT @irfanghafurrr: Ku kira goresan pisau dapur ku
mampu menandingi sakit
saat kornea mata kau paksa menyaksikan orang itu menggendong mu
Seperti hukuman tersangka kasus novel baswedan
Seperti itu juga semesta tak percaya lagi kesetiaan
#quotesirfanghafur</t>
  </si>
  <si>
    <t>1274349203796316161</t>
  </si>
  <si>
    <t>RT @Aryprasetyo85: #RekayasaDidzolimi
Alasan OC Kaligis "Novel Baswedan" Dia Bunuh Orang Loh,Tembak 4 Org
"Dia kan disiram air keras, dia setengah mati menuntut pemerintah,bagaimana dgn pembunuhan di Bengkulu?
"Dia bunuh orang loh,Siahaan,sudah gelar perkara,tembak 4 orang
https://t.co/VbvEBAxlUH https://t.co/MnmhlHZhwa</t>
  </si>
  <si>
    <t>1274349127002845184</t>
  </si>
  <si>
    <t>1274349124406489092</t>
  </si>
  <si>
    <t>1274349092571774976</t>
  </si>
  <si>
    <t>1274349078592188416</t>
  </si>
  <si>
    <t>1274349064625074179</t>
  </si>
  <si>
    <t>1274349022879166470</t>
  </si>
  <si>
    <t>RT @Aryprasetyo85: #RekayasaDidzolimi
Kapan nih.. ICW teriak2 untuk korban kebidaban NB?
ICW Tuntut Jokowi Sampaikan Perkembangan Kasus Novel Baswedan
https://t.co/dISCIV5Ryi</t>
  </si>
  <si>
    <t>1274348704711864320</t>
  </si>
  <si>
    <t>1274348667520970752</t>
  </si>
  <si>
    <t>1274348654103416832</t>
  </si>
  <si>
    <t>1274348638257344518</t>
  </si>
  <si>
    <t>1274348604455391232</t>
  </si>
  <si>
    <t>Pada saat persidangan, jaksa mengatakan bahwa dalam fakta persidangan, Terdakwa tidak pernah menginginkan melakukan penganiayaan berat. Terdakwa hanya akan melakukan penyiraman air keras ke arah badan Novel Baswedan. Namun, malah mengenai kepala korban. https://t.co/3tD3SH2Iws</t>
  </si>
  <si>
    <t>1274348333511741441</t>
  </si>
  <si>
    <t>1274348571236528129</t>
  </si>
  <si>
    <t>[ KASUS PENYIRAMAN AIR KERAS: DISPARITAS HUKUM PADA KASUS NOVEL BASWEDAN ]
Halo sahabat FEMA!
Kasus penyiraman air keras terhadap Novel Baswedan terjadi pada 11 April 2017 merupakan kasus besar yang melibatkan para Terdakwa anggota Polri aktif. https://t.co/shvIkuXXxo</t>
  </si>
  <si>
    <t>1274348246832254976</t>
  </si>
  <si>
    <t>1274348204218179584</t>
  </si>
  <si>
    <t>1274348110605516802</t>
  </si>
  <si>
    <t>1274348005366194178</t>
  </si>
  <si>
    <t>1274347983891357697</t>
  </si>
  <si>
    <t>1274347959249891328</t>
  </si>
  <si>
    <t>1274347957987368962</t>
  </si>
  <si>
    <t>RT @QiraniAyara: Dulu tuh Politisi PDIP Dewi Tanjung menuding ada rekayasa dlm kasus Novel Baswedan dan ternyata skrng terbukti tuduhannya salah, meskipun merasa aneh pelakunya hanya dihukum 1 thn. Apa sdh ada beritanya kalo si Dewi itu sdh ditangkap?? https://t.co/yO22AoucGO</t>
  </si>
  <si>
    <t>1274347829490618368</t>
  </si>
  <si>
    <t>Curiga Ada Rekayasa karena Kepala Diperban yang Cacat Mata, Novel Baswedan Jelaskan Alasan Air Keras Tak Merusak Wajahnya: Saya Kira Demikian</t>
  </si>
  <si>
    <t>1274347757126348803</t>
  </si>
  <si>
    <t>1274347728122916866</t>
  </si>
  <si>
    <t>1274347724444438533</t>
  </si>
  <si>
    <t>1274347561613066240</t>
  </si>
  <si>
    <t>1274347456336064523</t>
  </si>
  <si>
    <t>1274347442557693955</t>
  </si>
  <si>
    <t>RT @antikorupsi: 3 tahun pencarian, 1 tahun tuntutan. Terdakwa Anggota Polri penyerang Novel Baswedan, hanya dituntut 1 tahun penjara oleh Jaksa. Publik kaget mendengar tuntutan tersebut. Tuntutan Jaksa membuat masyarakat bertanya di mana keadilan berada? #NovelBaswedan https://t.co/3dK0mJ2xSw</t>
  </si>
  <si>
    <t>1274347392947458055</t>
  </si>
  <si>
    <t>1274347357769838592</t>
  </si>
  <si>
    <t>1274347203255889921</t>
  </si>
  <si>
    <t>1274347039522828288</t>
  </si>
  <si>
    <t>1274346945788575744</t>
  </si>
  <si>
    <t>1274346760291282945</t>
  </si>
  <si>
    <t>1274346715005370368</t>
  </si>
  <si>
    <t>1274346602698641408</t>
  </si>
  <si>
    <t>1274346518749708288</t>
  </si>
  <si>
    <t>1274346376877338624</t>
  </si>
  <si>
    <t>1274346367796654080</t>
  </si>
  <si>
    <t>1274346318735921152</t>
  </si>
  <si>
    <t>1274346294325022720</t>
  </si>
  <si>
    <t>@ANDRE_HONGGARA @jokowi Bintang Emon mengomentari mengenai kasus Novel Baswedan. Dalam video tersebut ia mengkritik ketidakadilan hukuman yang diberikan kepada para tersangka.
#RekayasaDidzolimi</t>
  </si>
  <si>
    <t>Novel Baswedan Vs Sarang Burung Walet, Korban: Kasus Ini Bukan Rekayasa https://t.co/NqQRw9u4On https://t.co/GEwt12m9zG</t>
  </si>
  <si>
    <t>1274346177140420608</t>
  </si>
  <si>
    <t>1274346165564137475</t>
  </si>
  <si>
    <t>1274346142541557760</t>
  </si>
  <si>
    <t>1274346139651727360</t>
  </si>
  <si>
    <t>1274346085394165761</t>
  </si>
  <si>
    <t>1274346054398300160</t>
  </si>
  <si>
    <t>1274346026451628033</t>
  </si>
  <si>
    <t>1274346023175901184</t>
  </si>
  <si>
    <t>Gegara tuntutan ke Novel Baswedan, negeri ini jadi dibully oleh anak negerinya sendiri. Dijadikan guyon. Meme di mana-mana.  
https://t.co/Ak8t0UrujV</t>
  </si>
  <si>
    <t>1274345999624843265</t>
  </si>
  <si>
    <t>1274345987209756672</t>
  </si>
  <si>
    <t>1274345977453805568</t>
  </si>
  <si>
    <t>1274345968171773953</t>
  </si>
  <si>
    <t>1274345869874102272</t>
  </si>
  <si>
    <t>1274345843080826882</t>
  </si>
  <si>
    <t>1274345744091107330</t>
  </si>
  <si>
    <t>1274345712369561600</t>
  </si>
  <si>
    <t>1274345428109033472</t>
  </si>
  <si>
    <t>1274345388451848192</t>
  </si>
  <si>
    <t>1274345383921979393</t>
  </si>
  <si>
    <t>1274345373100675073</t>
  </si>
  <si>
    <t>1274345341064630272</t>
  </si>
  <si>
    <t>1274345336929042443</t>
  </si>
  <si>
    <t>1274345317165457408</t>
  </si>
  <si>
    <t>1274345314690805760</t>
  </si>
  <si>
    <t>1274345287650140160</t>
  </si>
  <si>
    <t>1274345208969261056</t>
  </si>
  <si>
    <t>1274345178615222274</t>
  </si>
  <si>
    <t>1274345149221310464</t>
  </si>
  <si>
    <t>1274345091822280714</t>
  </si>
  <si>
    <t>1274345063091335169</t>
  </si>
  <si>
    <t>RT @Aryprasetyo85: #RekayasaDidzolimi
Di depan Pansus @KPK_RI,pencuri sarang walet beberkan penyiksaan oleh Novel Baswedan
"Penyiksaan itu sangat berat kami rasakan. Memang kami maling sarang burung walet tapi kami tidak melakukan perlawanan," kata Irwansyah
@DivHumas_Polri
https://t.co/BveXYnpRT9</t>
  </si>
  <si>
    <t>1274345018925264897</t>
  </si>
  <si>
    <t>1274345007579672579</t>
  </si>
  <si>
    <t>1274345002055790595</t>
  </si>
  <si>
    <t>RT @randualit: Irwansyah Siregar merupakan 1 dari 5 orang tersangka pencuri sarang burung walet yang ditangkap Novel Baswedan dan anggotanya pada 2004 silam. Saat itu Novel bertugas sebagai Kasat Reskrim Polres Bengkulu.
https://t.co/CHAjn9coCj https://t.co/29IeJUtacK #RekayasaDidzolimi</t>
  </si>
  <si>
    <t>1274344851195092992</t>
  </si>
  <si>
    <t>1274344780621680641</t>
  </si>
  <si>
    <t>1274344719342960640</t>
  </si>
  <si>
    <t>1274344692755296257</t>
  </si>
  <si>
    <t>1274344621426892801</t>
  </si>
  <si>
    <t>RT @Aryprasetyo85: #RekayasaDidzolimi
Berpayung Hitam, Massa AGN: Mungkin Novel Tak Sengaja Tembak Korban Sarang Burung Walet di Bengkulu
"Mungkin Novel Baswedan tak sengaja tembak korban sarang burung walet kali. Jadi gak merasa berdosa, dan kebal hukum.  @DivHumas_Polri
https://t.co/iF1gu3uVVG</t>
  </si>
  <si>
    <t>1274344619422085121</t>
  </si>
  <si>
    <t>1274344582805782528</t>
  </si>
  <si>
    <t>1274344582134640643</t>
  </si>
  <si>
    <t>RT @cece_safitri: #RekayasaDidzolimi
Kasus ini didramatisasi dan dipolitisasi sedemikian rupa, seolah-olah menjadi kasus yang luar biasa dan heboh.
Iya heboh di genknya dia sendiri, 
Lengkap tukang jualan apa aja ada😂
https://t.co/adUl1wcue7</t>
  </si>
  <si>
    <t>1274344508864360448</t>
  </si>
  <si>
    <t>1274344459916865536</t>
  </si>
  <si>
    <t>1274344440455245825</t>
  </si>
  <si>
    <t>@ANDRE_HONGGARA @jokowi #RekayasaDidzolimi
Bintang Emon tiba-tiba saja menjadi idola para kadrun hanya karena mengkritik tuntutan JPU kasus Novel Baswedan. Padahal, apa yang dilakukan Bintang Emon biasa saja, sama sekali tidak heorik</t>
  </si>
  <si>
    <t>1274344299094609920</t>
  </si>
  <si>
    <t>1274344281323343875</t>
  </si>
  <si>
    <t>1274344273870127104</t>
  </si>
  <si>
    <t>1274344250352627713</t>
  </si>
  <si>
    <t>1274344192144060418</t>
  </si>
  <si>
    <t>1274344191544320000</t>
  </si>
  <si>
    <t>1274344126419316736</t>
  </si>
  <si>
    <t>1274344078402940929</t>
  </si>
  <si>
    <t>1274343664953683968</t>
  </si>
  <si>
    <t>1274343648054767616</t>
  </si>
  <si>
    <t>1274343556786741249</t>
  </si>
  <si>
    <t>1274343394651762688</t>
  </si>
  <si>
    <t>1274343254327087104</t>
  </si>
  <si>
    <t>1274343250736762880</t>
  </si>
  <si>
    <t>1274343067567312896</t>
  </si>
  <si>
    <t>1274343037821280262</t>
  </si>
  <si>
    <t>1274343000814977024</t>
  </si>
  <si>
    <t>1274342965691813888</t>
  </si>
  <si>
    <t>1274342820363419648</t>
  </si>
  <si>
    <t>https://t.co/awRvpNUb8y
Sila cek Tribunnews, wawancara eksklusif Novel Baswedan 🙏</t>
  </si>
  <si>
    <t>1274342778818850816</t>
  </si>
  <si>
    <t>1274342727816118272</t>
  </si>
  <si>
    <t>Untuk yang menuding Novel Baswedan melakukan rekayasa, aku engga habis pikir emang ada ya yang rela menukar matanya dengan sesuatu? Engga masuk diakal aja menurutku.</t>
  </si>
  <si>
    <t>1274342711705972739</t>
  </si>
  <si>
    <t>1274342684820299777</t>
  </si>
  <si>
    <t>1274342639861563392</t>
  </si>
  <si>
    <t>1274342621972856833</t>
  </si>
  <si>
    <t>1274342620232208384</t>
  </si>
  <si>
    <t>1274342475629387777</t>
  </si>
  <si>
    <t>1274342380620017664</t>
  </si>
  <si>
    <t>Teman-teman, saya sedang butuh seluruh rekaman persidangan kasus penyerangan Novel Baswedan. Ada satu sidang yg blm saya dapatkan. Rekaman sidang ke-7 tanggal 18 Mei tak bsa ditonton utuh di Youtube PN Jakut. Ada yg bisa bantu saya dapatkan rekaman itu? *DM terbuka*</t>
  </si>
  <si>
    <t>1274342317575397376</t>
  </si>
  <si>
    <t>1274342132510158849</t>
  </si>
  <si>
    <t>1274342112444575744</t>
  </si>
  <si>
    <t>1274341855623176192</t>
  </si>
  <si>
    <t>1274341760676687872</t>
  </si>
  <si>
    <t>1274341685166632961</t>
  </si>
  <si>
    <t>1274341670537101312</t>
  </si>
  <si>
    <t>Pengacara Novel Baswedan, Yati Andriyani mengungkap adanya kejanggalan atas persidangan dua anggota polisi, yakni Ronny Bugis dan Rahmat Kadir yang menjadi terdakwa dalam kasus penyiraman air keras.
Menurutnya,… https://t.co/An8AtdKBYr</t>
  </si>
  <si>
    <t>1274341516165607424</t>
  </si>
  <si>
    <t>1274341483592605698</t>
  </si>
  <si>
    <t>1274341352935878662</t>
  </si>
  <si>
    <t>1274341301253627905</t>
  </si>
  <si>
    <t>1274341231590400000</t>
  </si>
  <si>
    <t>1274341069736427520</t>
  </si>
  <si>
    <t>1274341034831433728</t>
  </si>
  <si>
    <t>1274341000991793153</t>
  </si>
  <si>
    <t>1274340901439942657</t>
  </si>
  <si>
    <t>1274340866623016960</t>
  </si>
  <si>
    <t>1274340815825891329</t>
  </si>
  <si>
    <t>1274340776571334657</t>
  </si>
  <si>
    <t>1274340754152755201</t>
  </si>
  <si>
    <t>1274340643892916225</t>
  </si>
  <si>
    <t>1274340625945489408</t>
  </si>
  <si>
    <t>1274340451512758272</t>
  </si>
  <si>
    <t>1274340430193156099</t>
  </si>
  <si>
    <t>1274340408919617537</t>
  </si>
  <si>
    <t>1274340402099662848</t>
  </si>
  <si>
    <t>1274340343345901571</t>
  </si>
  <si>
    <t>Lah bukannya PDIP dan PKS sama ya? Sama sama Partai Kader.
Owalaah.
Gausah gini lah kelen.
Fokus memberantas Koruptor napaaaa! 
Fokus problem Novel Baswedan!!!
Pande kaliii kelen mengalihkan issue!!! https://t.co/RUrDCfaKhq</t>
  </si>
  <si>
    <t>1274340343056486400</t>
  </si>
  <si>
    <t>1274340196251656192</t>
  </si>
  <si>
    <t>RT @muannas_alaidid: Akal-akalan ini, tuduhan rekayasa &amp;amp; kriminalisasi hny rekomendasi ombudsman &amp;amp; pengakuan novel sepihak, sesat, cuma temuan bisa membatalkan 3 saksi korban + Putusan Prapid PN Bengkulu yg menyatakan penghentian tdk sah &amp;amp; perintah perkara mesti dilanjutkan.
https://t.co/IFsNxXKgVf</t>
  </si>
  <si>
    <t>1274340183559688193</t>
  </si>
  <si>
    <t>1274340182213312514</t>
  </si>
  <si>
    <t>1274340158658109441</t>
  </si>
  <si>
    <t>1274340146532372482</t>
  </si>
  <si>
    <t>1274340132607254528</t>
  </si>
  <si>
    <t>1274340098566270982</t>
  </si>
  <si>
    <t>1274340092262268928</t>
  </si>
  <si>
    <t>RT @Dr_Luck15: Ayo dukung IPW Minta BUKTI Novel Baswedan Disiram Air Keras Atau Bukan, karena WAJAHNYA TETAP MULUS dan Tampan - Warta Kota - https://t.co/Z9T8z8u2vD</t>
  </si>
  <si>
    <t>1274340071496278021</t>
  </si>
  <si>
    <t>1274340055725641729</t>
  </si>
  <si>
    <t>1274340042853376001</t>
  </si>
  <si>
    <t>1274339959726419968</t>
  </si>
  <si>
    <t>1274339854692659200</t>
  </si>
  <si>
    <t>1274339715273986049</t>
  </si>
  <si>
    <t>1274339700614893568</t>
  </si>
  <si>
    <t>1274339651679969280</t>
  </si>
  <si>
    <t>RT @MataNajwa: "Sudah, deh. Kalau jaksa enggak yakin, buktinya enggak ada. Daripada nanti orang dipaksa-paksakan dengan bukti mengada-ada. Lebih bagus dilepas," kata Novel Baswedan.
⁣⁣⁣⁣#MataNajwaNovelTakBerujung, selengkapnya klik: https://t.co/xqbuvcojHu
@kapalapi_id #kapalapi⁣⁣⁣⁣ https://t.co/43yS75xJA6</t>
  </si>
  <si>
    <t>1274339603575496704</t>
  </si>
  <si>
    <t>1274339554439229440</t>
  </si>
  <si>
    <t>1274339554162401281</t>
  </si>
  <si>
    <t>1274339459530584065</t>
  </si>
  <si>
    <t>1274339437468545059</t>
  </si>
  <si>
    <t>1274339407450066945</t>
  </si>
  <si>
    <t>1274339378735665152</t>
  </si>
  <si>
    <t>1274339350692560897</t>
  </si>
  <si>
    <t>1274339320107679745</t>
  </si>
  <si>
    <t>1274339305943470082</t>
  </si>
  <si>
    <t>1274339263736238080</t>
  </si>
  <si>
    <t>1274339231855304704</t>
  </si>
  <si>
    <t>Pengacara Novel Baswedan: Kasus Sarang Burung Walet Adalah Tudingan Kepada KPK https://t.co/NXFIMM9EJT https://t.co/PzsFDwMWhe</t>
  </si>
  <si>
    <t>1274339225052123136</t>
  </si>
  <si>
    <t>1274339215484960769</t>
  </si>
  <si>
    <t>1274339198699364352</t>
  </si>
  <si>
    <t>1274339169871884288</t>
  </si>
  <si>
    <t>1274339115241074688</t>
  </si>
  <si>
    <t>1274339095293030402</t>
  </si>
  <si>
    <t>1274339093975990272</t>
  </si>
  <si>
    <t>1274339078448672769</t>
  </si>
  <si>
    <t>1274339064657752064</t>
  </si>
  <si>
    <t>1274339039466799104</t>
  </si>
  <si>
    <t>1274338916343009286</t>
  </si>
  <si>
    <t>1274338834273058816</t>
  </si>
  <si>
    <t>1274338778371383298</t>
  </si>
  <si>
    <t>1274338725288263691</t>
  </si>
  <si>
    <t>1274338711073812482</t>
  </si>
  <si>
    <t>1274338678433705984</t>
  </si>
  <si>
    <t>1274338664726716416</t>
  </si>
  <si>
    <t>RT @robin_kev: #RekayasaDidzolimi
"Kita serahkan saja kepada prosedur yang ada, Presiden tidak intervensi," kata Donny saat dihubungi, Selasa (16/6/2020).
Tuntutan Ringan Penyerang Novel Baswedan dan Istana yang Akhirnya Buka Suara https://t.co/DREm7lpYqQ</t>
  </si>
  <si>
    <t>1274338658401701888</t>
  </si>
  <si>
    <t>1274338644006825984</t>
  </si>
  <si>
    <t>1274338614734807043</t>
  </si>
  <si>
    <t>1274338530320191489</t>
  </si>
  <si>
    <t>1274338513937289217</t>
  </si>
  <si>
    <t>1274338484828770306</t>
  </si>
  <si>
    <t>1274338456034930690</t>
  </si>
  <si>
    <t>1274338252602912769</t>
  </si>
  <si>
    <t>1274338130208800771</t>
  </si>
  <si>
    <t>1274338045337071626</t>
  </si>
  <si>
    <t>1274337832333479938</t>
  </si>
  <si>
    <t>1274337832312565762</t>
  </si>
  <si>
    <t>1274337817926094853</t>
  </si>
  <si>
    <t>1274337593845415938</t>
  </si>
  <si>
    <t>Kenapa kasus novel baswedan panjang ? Ya kalo cepet namanya cerpen baswedan. Hahaha 🤣
@msaid_didu @nazaqistsha @febridiansyah</t>
  </si>
  <si>
    <t>1274337567782010880</t>
  </si>
  <si>
    <t>1274337517974679552</t>
  </si>
  <si>
    <t>RT @Jayeng__rono: Umumnya Hancur, Tapi Kenapa Kulit Wajah Novel Baswedan Tetap Mulus dan Tampan Meski Disiram Air Keras? IPW Minta Bukti dan Sebut Kasus Ini Terlalu Didramatisasi https://t.co/W3XyzpFgna @bsentiko @SoffiAgus @herilatief @F3KAR @wiena_kinasih  @Lili_Riza</t>
  </si>
  <si>
    <t>1274337404430635010</t>
  </si>
  <si>
    <t>1274337254912098313</t>
  </si>
  <si>
    <t>1274337145675583489</t>
  </si>
  <si>
    <t>1274336976229986304</t>
  </si>
  <si>
    <t>1274336873217847297</t>
  </si>
  <si>
    <t>1274336870407696384</t>
  </si>
  <si>
    <t>1274336865491881984</t>
  </si>
  <si>
    <t>1274336744322641922</t>
  </si>
  <si>
    <t>1274336625200259072</t>
  </si>
  <si>
    <t>1274336602202857474</t>
  </si>
  <si>
    <t>1274336433092784128</t>
  </si>
  <si>
    <t>1274336171334619137</t>
  </si>
  <si>
    <t>1274336125692153856</t>
  </si>
  <si>
    <t>1274335752457908225</t>
  </si>
  <si>
    <t>Jika Novel berteriak minta keadilan, bagaimana dengan keadilan korban pelaku sarang burung walet yang dia tembak....???
Keadilan hak semua warga negara
#RekayasaDidzolimi https://t.co/jmj2AIa6mP</t>
  </si>
  <si>
    <t>1274335720170123266</t>
  </si>
  <si>
    <t>1274335560325185537</t>
  </si>
  <si>
    <t>AGN : Apa Novel Baswedan Nembak Orang di Kasus Walet Juga Gak Sengaja, Gitu Ya! https://t.co/fxOwXgHMzx</t>
  </si>
  <si>
    <t>1274335515311931394</t>
  </si>
  <si>
    <t>1274335459481542658</t>
  </si>
  <si>
    <t>1274335239263805442</t>
  </si>
  <si>
    <t>1274335214446063622</t>
  </si>
  <si>
    <t>1274335050327191552</t>
  </si>
  <si>
    <t>1274335021420015621</t>
  </si>
  <si>
    <t>1274334976360628224</t>
  </si>
  <si>
    <t>1274334897323171841</t>
  </si>
  <si>
    <t>1274334651381764104</t>
  </si>
  <si>
    <t>1274334557311864833</t>
  </si>
  <si>
    <t>1274334518363615232</t>
  </si>
  <si>
    <t>@KelianBanjar_GK Novel Baswedan kira Indonesia bodoh. Indonesia juga bisa satire bung!
Novel aniaya orang &amp;amp; hilangkan nyawa, bisa bebas keliaran.
Why not, pelaku yg mencelakakan dirinya pun diberi keringanan dgn bui setahun?
Soal Emon: 
Maaf Mon, kamu cuma di waktu &amp;amp; tempat yg 'merugikan dirimu.'</t>
  </si>
  <si>
    <t>1274334468950552577</t>
  </si>
  <si>
    <t>1274334417998065667</t>
  </si>
  <si>
    <t>1274334263505154049</t>
  </si>
  <si>
    <t>1274334099251974144</t>
  </si>
  <si>
    <t>1274334070399328256</t>
  </si>
  <si>
    <t>1274334040871452673</t>
  </si>
  <si>
    <t>1274333915130376192</t>
  </si>
  <si>
    <t>1274333747509227520</t>
  </si>
  <si>
    <t>1274333637698183169</t>
  </si>
  <si>
    <t>@ambishukum Berharap besar sama anak fh...ngeliat hukum indo bobrok gini...semoga lekas sembuh
Maaf lebay efek abis nonton mata najwa:kasus novel baswedan</t>
  </si>
  <si>
    <t>1274333584019480576</t>
  </si>
  <si>
    <t>1274333482521489408</t>
  </si>
  <si>
    <t>1274333311880421376</t>
  </si>
  <si>
    <t>RT @__SintaElvhee2_: Ada 3 kejanggalan yg bisa dikatakan bahwa rekam medis Novel Baswedan dari Eye &amp;amp; Surgeons Clinic yang ditayangkan Mata Najwa diduga rekam medis palsu
Hahahahaha...bisa ditebak @NajwaShihab
https://t.co/vAoZl5ciZ7</t>
  </si>
  <si>
    <t>1274333273938780163</t>
  </si>
  <si>
    <t>1274333272416215040</t>
  </si>
  <si>
    <t>1274333204816658435</t>
  </si>
  <si>
    <t>1274333118854356993</t>
  </si>
  <si>
    <t>1274333113485647879</t>
  </si>
  <si>
    <t>1274333003565559808</t>
  </si>
  <si>
    <t>1274332910909153281</t>
  </si>
  <si>
    <t>RT @syifaZa1995: @nazaqistsha jelaskan wajahnya tak rusak akibat air keras.
Dramanya mudah di tebak ko, untuk menutupi kasus walet, ya 11-12 lah @nazaqistsha sama @aniesbaswedan 
Sama2 pandai merangkai kata.
https://t.co/JqtsTQHCXw</t>
  </si>
  <si>
    <t>1274332590028144641</t>
  </si>
  <si>
    <t>1274332382217175045</t>
  </si>
  <si>
    <t>1274331996689297408</t>
  </si>
  <si>
    <t>1274331927663673346</t>
  </si>
  <si>
    <t>1274331899750518784</t>
  </si>
  <si>
    <t>1274331633739423745</t>
  </si>
  <si>
    <t>1274331413693624320</t>
  </si>
  <si>
    <t>RT @JSuryoP1: Ijin menyampaikan harapan Novel Baswedan kepada Presiden @jokowi guna penguatan @KPK_RI dlm pelaksanaan Pemberantasan Korupsi di Indonesia https://t.co/c0MqLS22Zj</t>
  </si>
  <si>
    <t>1274331405648932864</t>
  </si>
  <si>
    <t>1274331387277893634</t>
  </si>
  <si>
    <t>1274331342419836929</t>
  </si>
  <si>
    <t>1274331285410865152</t>
  </si>
  <si>
    <t>@HarisSekipi @YRadianto @detikcom Seandainya  wajah novel baswedan hancur  lebur  karena  air  keras...saya  sangat setuju bila  terdakwa  dituntut 16 tahun penjara..
tapi
wajahnya NB mulus  banget... cocoknya  terdakwa    dituntut hukuman percobaan.</t>
  </si>
  <si>
    <t>1274331106423136256</t>
  </si>
  <si>
    <t>1274331014748188674</t>
  </si>
  <si>
    <t>1274330874222276613</t>
  </si>
  <si>
    <t>@YRadianto Kenapa kok kulit wajahnya baik² saja ??
Nih baca nih
https://t.co/S73h6jMAZX</t>
  </si>
  <si>
    <t>1274329940964462592</t>
  </si>
  <si>
    <t>1274330777371607040</t>
  </si>
  <si>
    <t>1274330748363796480</t>
  </si>
  <si>
    <t>Terbuat dari apa kulit wajahmu 🤔
ach...ASUdahlah....
#RekayasaDidzolimi
https://t.co/vArMvQ2Npm</t>
  </si>
  <si>
    <t>1274330673877139456</t>
  </si>
  <si>
    <t>1274329941543473152</t>
  </si>
  <si>
    <t>RT @terasid: Pelaksana Tugas Juru Bicara KPK, Ali Fikri sebut Novel baswedan dan penyidik tak pernah periksa Nurhadi di luar Gedung KPK. Ini mematahkan tuduhan Neta S Pane dari IPW.
Artikel dimuat di mitra Teras, Joglosemar News https://t.co/VcpH2ySGNL</t>
  </si>
  <si>
    <t>@YRadianto Hoax terus nich..xixixi itu video udah lama kali 2017 udah basi.. udah beberapa kali di counter media xixixi.. jangan hoax Mulu yah bong
https://t.co/iNY2QcPuwl</t>
  </si>
  <si>
    <t>1274329750324953088</t>
  </si>
  <si>
    <t>1274329747019853824</t>
  </si>
  <si>
    <t>1274329633064796162</t>
  </si>
  <si>
    <t>1274329436012216320</t>
  </si>
  <si>
    <t>1274329386905305088</t>
  </si>
  <si>
    <t>@AkmalAhsanuddin tiga mata, ama novel baswedan
chuaakkkh</t>
  </si>
  <si>
    <t>1274329222413074434</t>
  </si>
  <si>
    <t>RT @dizdye: @HotLava__ Bapak saya kena air keras tangannya melepuh.. saya sangat salaut kulit muka novel baswedan sangat kuat, dari mana dia berguru ilmu kekebalannya mantap</t>
  </si>
  <si>
    <t>1274329045937713153</t>
  </si>
  <si>
    <t>RT @triwul82: Novel Baswedan Ingin Memancing Jokowi? Tak Semudah Itu Pak https://t.co/wdabpnTU2m</t>
  </si>
  <si>
    <t>1274328466649800705</t>
  </si>
  <si>
    <t>1274328440024395776</t>
  </si>
  <si>
    <t>1274328268431187971</t>
  </si>
  <si>
    <t>1274328185631436801</t>
  </si>
  <si>
    <t>1274328090303324162</t>
  </si>
  <si>
    <t>1274328037723475968</t>
  </si>
  <si>
    <t>Ini kulit muka orang beriman 😑🤔 https://t.co/ZQ50EoHb7A</t>
  </si>
  <si>
    <t>1274327844101840900</t>
  </si>
  <si>
    <t>1274327756558368770</t>
  </si>
  <si>
    <t>1274327720004947968</t>
  </si>
  <si>
    <t>1274327682646372365</t>
  </si>
  <si>
    <t>1274327503348224002</t>
  </si>
  <si>
    <t>https://t.co/rBGAEW2uwi</t>
  </si>
  <si>
    <t>1274327384070610944</t>
  </si>
  <si>
    <t>1274327382220877824</t>
  </si>
  <si>
    <t>1274327282035785730</t>
  </si>
  <si>
    <t>1274327184526606336</t>
  </si>
  <si>
    <t>1274327152637313025</t>
  </si>
  <si>
    <t>1274327152536588294</t>
  </si>
  <si>
    <t>@bmsakerah @mnkamba @ANTARIKSA_ID Walau tidak terlalu mengenal beliau tp merasa bersyukur pernah bertemu, tertawa bersama dan menjadi bagian maiyah. Yg pada tahun lalu bersama alm.syeikh nursamad kamba &amp;amp; novel baswedan pada saat itu🙏🏻 Selamat jalan guru kita, alfatihah.. #MaiyahBerduka https://t.co/98IrscrRFN</t>
  </si>
  <si>
    <t>1274327016695664640</t>
  </si>
  <si>
    <t>Kenapa kasusnya bisa panjang
karena namanya Novel Baswedan
Kalo pendek namanya Cerpen Baswedan</t>
  </si>
  <si>
    <t>1274326715230064646</t>
  </si>
  <si>
    <t>1274326699505676289</t>
  </si>
  <si>
    <t>1274326683588292609</t>
  </si>
  <si>
    <t>1274326681445003266</t>
  </si>
  <si>
    <t>1274326665150128134</t>
  </si>
  <si>
    <t>1274326630463225860</t>
  </si>
  <si>
    <t>RT @tvOneNews: Tuntutan 1 tahun penjara terhadap 2 tersangka penyiraman air keras Novel Baswedan menuai kontoversi. Sejumlah kalangan menilai Jaksa terlalu ringan memberikan hukuman terhadap 2 tersangka.
#CariBeritaditvOne #diRumahNontontvOne
#KasusPenyiramanNovel #NovelBaswedan https://t.co/K2t9Ai9pH9</t>
  </si>
  <si>
    <t>1274326561336877059</t>
  </si>
  <si>
    <t>1274326473382322178</t>
  </si>
  <si>
    <t>1274326384819634176</t>
  </si>
  <si>
    <t>1274326292280696833</t>
  </si>
  <si>
    <t>1274326104057057281</t>
  </si>
  <si>
    <t>1274326044657369089</t>
  </si>
  <si>
    <t>1274325908694855680</t>
  </si>
  <si>
    <t>1274325873395560449</t>
  </si>
  <si>
    <t>1274325847294439428</t>
  </si>
  <si>
    <t>RT @DTanjung15: MONGGO BERPIKIR PARA SAHABAT KASUS NOVEL BASWEDAN INI APAKAH DIA BENARAN BUTA KARNA DI SIRAM AIR KERAS ATAU ADANYA DUGAAN REKAYASA KASUA KEBUTAAN MATA DIA..
ALLAH SWT MAHA KUASA PELAN DAN PASTI KEBENARAN ITU AKAN TERUNGKAP
https://t.co/09IC0lDCSJ</t>
  </si>
  <si>
    <t>1274325837844639744</t>
  </si>
  <si>
    <t>1274325824850649089</t>
  </si>
  <si>
    <t>1274325801048010753</t>
  </si>
  <si>
    <t>@cinihiya intinya Tuhan akan balas smua apa yg sdh kta tabur dr awal,skrg @nazaqistsha sdg menuai dr tindakan nya dl... btw mna neh @KontraS yg pling anti sma penganiyayan aparat,dl novel baswedan msh jd aparat polri loh..kok diem aja? bisu ya kalian hey @KontraS</t>
  </si>
  <si>
    <t>1274325784459571201</t>
  </si>
  <si>
    <t>1274325746601865217</t>
  </si>
  <si>
    <t>1274325650325692416</t>
  </si>
  <si>
    <t>1274325581291597825</t>
  </si>
  <si>
    <t>1274325299748978688</t>
  </si>
  <si>
    <t>1274325293868609536</t>
  </si>
  <si>
    <t>1274324990070935552</t>
  </si>
  <si>
    <t>kasus novel Baswedan minta presiden intervensi.
Kasus Ahok minta presiden jangan intervensi.  #Keblinger🤣</t>
  </si>
  <si>
    <t>1274324848563519488</t>
  </si>
  <si>
    <t>1274324726945476608</t>
  </si>
  <si>
    <t>1274324678094360578</t>
  </si>
  <si>
    <t>RT @sirajapadoha: Busyro Muqoddas menjelaskan KELOMPOK TALIBAN yg dimaksud di @KPK_RI merupakan mantan anggota Polri satu diantaranya Novel Baswedan. 
&amp;gt;&amp;gt;&amp;gt; Berhembus Isu Kelompok Taliban di Tubuh KPK, Ini Penjelasan Mantan Ketua KPK, Novel Baswedan Salah Satunya.
https://t.co/3fj6hSKORO
(1). https://t.co/YvcWn5TGVH</t>
  </si>
  <si>
    <t>1274324664605478912</t>
  </si>
  <si>
    <t>1274324620326268928</t>
  </si>
  <si>
    <t>1274324347247669249</t>
  </si>
  <si>
    <t>1274324249897918464</t>
  </si>
  <si>
    <t>1274324035669602304</t>
  </si>
  <si>
    <t>RT @irfanghafurrr: “Ketahuilah, dimana pun kau berada
Masalah tetap mengikuti
Semesta akan selalu bekerja
Seperti tersangka kasus Novel Baswedan yang 3 tahun dicari
Eh dihukum cuma 365 hari
Cuma beda 3 bulan sama ari-ari dalam kandungan Ibu Suryani”</t>
  </si>
  <si>
    <t>1274323958246944771</t>
  </si>
  <si>
    <t>1274323810037100544</t>
  </si>
  <si>
    <t>RT @AlbertSolo2: https://t.co/7qNNOpDgDE</t>
  </si>
  <si>
    <t>1274323805549162499</t>
  </si>
  <si>
    <t>1274323782224580608</t>
  </si>
  <si>
    <t>https://t.co/7qNNOpDgDE</t>
  </si>
  <si>
    <t>1274323695264133121</t>
  </si>
  <si>
    <t>1274323681158631424</t>
  </si>
  <si>
    <t>1274323661403512833</t>
  </si>
  <si>
    <t>1274323390350807041</t>
  </si>
  <si>
    <t>1274323357350031362</t>
  </si>
  <si>
    <t>1274323051719520258</t>
  </si>
  <si>
    <t>Selesaikanlah semua kasusnya. Ga mihak ke mana-mana. Gimanapun juga penyiksaan salah penyiraman air keras juga salah
https://t.co/LnNagEscn9</t>
  </si>
  <si>
    <t>1274323032220119043</t>
  </si>
  <si>
    <t>1274322986795859968</t>
  </si>
  <si>
    <t>@aalbertsiahaan Drakor novel baswedan kok di percaya</t>
  </si>
  <si>
    <t>1274322886577143808</t>
  </si>
  <si>
    <t>1274322688564097024</t>
  </si>
  <si>
    <t>1274322578916601857</t>
  </si>
  <si>
    <t>1274322510658408449</t>
  </si>
  <si>
    <t>1274322491373047808</t>
  </si>
  <si>
    <t>1274322400507650053</t>
  </si>
  <si>
    <t>1274322029349502977</t>
  </si>
  <si>
    <t>1274321981001707521</t>
  </si>
  <si>
    <t>1274321782544056320</t>
  </si>
  <si>
    <t>1274321714298535937</t>
  </si>
  <si>
    <t>1274321709668032512</t>
  </si>
  <si>
    <t>1274321655569899521</t>
  </si>
  <si>
    <t>1274321589715140610</t>
  </si>
  <si>
    <t>1274321565597884416</t>
  </si>
  <si>
    <t>1274321564306038785</t>
  </si>
  <si>
    <t>1274321448857829378</t>
  </si>
  <si>
    <t>1274321436857864193</t>
  </si>
  <si>
    <t>1274321305001590785</t>
  </si>
  <si>
    <t>1274321179893891072</t>
  </si>
  <si>
    <t>1274320926637617153</t>
  </si>
  <si>
    <t>1274320865560166400</t>
  </si>
  <si>
    <t>1274320732089020416</t>
  </si>
  <si>
    <t>RT @ZoelHelmiLubis1: @jokowi Akibat video Bintang Emon tntg pak novel Baswedan dia skrg diserang dan difitnah buzzeRp , cuma pengen bilang semoga dia baik2 aja 🥺🥺🥺🥺 https://t.co/UF5teDcsT5</t>
  </si>
  <si>
    <t>1274320685133737987</t>
  </si>
  <si>
    <t>@indonesiakitaco @RamliRizal Kandidat
Capres -Wapres
Rizal Ramli- Anies Baswedan
Ketua KPK : Novel Baswedan
Jaksa Agung : Abrahan zamad
Menkopolhulkam:Gatot Nurmantyo
Menkumham : Refly Harun
........?</t>
  </si>
  <si>
    <t>1274320652049149959</t>
  </si>
  <si>
    <t>1274320585984598016</t>
  </si>
  <si>
    <t>1274320516287848454</t>
  </si>
  <si>
    <t>1274320461992615936</t>
  </si>
  <si>
    <t>1274320298381160451</t>
  </si>
  <si>
    <t>@Hilmi28 @bintangemon @aniesbaswedan Pendukung Anies pasti pendukung Novel Baswedan juga. Tapi pendukung keras anies ini kok malah nyerang yg belain NB?😄 .. fitnah nya silau banget ya stadz😅</t>
  </si>
  <si>
    <t>1274320214847455233</t>
  </si>
  <si>
    <t>1274320086770184192</t>
  </si>
  <si>
    <t>1274319940628017152</t>
  </si>
  <si>
    <t>1274319891344969730</t>
  </si>
  <si>
    <t>1274319814933180416</t>
  </si>
  <si>
    <t>1274319724503941120</t>
  </si>
  <si>
    <t>1274319587287240704</t>
  </si>
  <si>
    <t>1274319487307706370</t>
  </si>
  <si>
    <t>1274319478348627969</t>
  </si>
  <si>
    <t>1274319412187639808</t>
  </si>
  <si>
    <t>1274319349038247937</t>
  </si>
  <si>
    <t>1274319144171659265</t>
  </si>
  <si>
    <t>1274319077188788228</t>
  </si>
  <si>
    <t>ombusmen mencari bukti fakta tidak pernah melibatkan korban sekaligus saksi. dn kuasa hukum novel trs memaksakan kehendak mrk agar penemuan dri ombusmen soal walet jdi bahan pembatalan hukum ats novel baswedan. siapa yg sedang menenggalmkan ruh hukum itu sendiri? sih korban atw?</t>
  </si>
  <si>
    <t>1274318970372280320</t>
  </si>
  <si>
    <t>1274318965196517376</t>
  </si>
  <si>
    <t>1274318767208534016</t>
  </si>
  <si>
    <t>1274318763681169409</t>
  </si>
  <si>
    <t>1274318709658550274</t>
  </si>
  <si>
    <t>1274318695133659136</t>
  </si>
  <si>
    <t>1274318678201253889</t>
  </si>
  <si>
    <t>1274318655065448451</t>
  </si>
  <si>
    <t>1274318598496849924</t>
  </si>
  <si>
    <t>1274318589772922880</t>
  </si>
  <si>
    <t>RT @temponewsroom: Represi tanpa Henti di Papua https://t.co/HIZBWNbcjB</t>
  </si>
  <si>
    <t>1274318496726306821</t>
  </si>
  <si>
    <t>Video unggahan komika Bintang Emon terkait sindiran kasus air keras Novel Baswedan menjadi viral. 
Banyak public figure mengunggah ulang video Bintang Emon ini. 
https://t.co/QMxmctdMnS</t>
  </si>
  <si>
    <t>1274318334176030720</t>
  </si>
  <si>
    <t>1274318206010658816</t>
  </si>
  <si>
    <t>1274318181620834307</t>
  </si>
  <si>
    <t>RT @HardjonoF: Ikut 😢🤦‍♂️ :
Prihatin dengan Kasus Novel Baswedan, Sudirman Said Bicara Moralitas Kekuasaan - https://t.co/9gGivwu3nH https://t.co/vWRmoXOOof</t>
  </si>
  <si>
    <t>1274318093729198080</t>
  </si>
  <si>
    <t>1274317934161129483</t>
  </si>
  <si>
    <t>1274317896097820673</t>
  </si>
  <si>
    <t>1274317860693618689</t>
  </si>
  <si>
    <t>1274317812685664257</t>
  </si>
  <si>
    <t>1274317769962516480</t>
  </si>
  <si>
    <t>1274317622754959361</t>
  </si>
  <si>
    <t>1274317613372280839</t>
  </si>
  <si>
    <t>1274317547081314306</t>
  </si>
  <si>
    <t>1274317498884612098</t>
  </si>
  <si>
    <t>RT @YuliaNFS79: @JKDaulay Namanya aja Novel jd pst panjang ceritanya coba kalo namanya Cerpen Baswedan pst pendek dramanya.
So... Stop... #RekayasaDidzolimi</t>
  </si>
  <si>
    <t>1274317331871629312</t>
  </si>
  <si>
    <t>@SHelmiva alm. Munir, Wiji Thukul, Marsinah, mereka ini para pejuang kemanusiaan.
sedangkan Novel Baswedan adalah pejuang kadrun.
beda kan !
yg bilang sama, berarti otaknya kurang seliter 😂
#RekayasaDidzolimi</t>
  </si>
  <si>
    <t>1274317326901342210</t>
  </si>
  <si>
    <t>1274317262682386432</t>
  </si>
  <si>
    <t>1274317092582330369</t>
  </si>
  <si>
    <t>1274317090686550016</t>
  </si>
  <si>
    <t>@JKDaulay Namanya aja Novel jd pst panjang ceritanya coba kalo namanya Cerpen Baswedan pst pendek dramanya.
So... Stop... #RekayasaDidzolimi</t>
  </si>
  <si>
    <t>1274317075423481856</t>
  </si>
  <si>
    <t>1274316963209023488</t>
  </si>
  <si>
    <t>1274316867276910594</t>
  </si>
  <si>
    <t>1274316825707216897</t>
  </si>
  <si>
    <t>1274316674544463873</t>
  </si>
  <si>
    <t>1274316587110068226</t>
  </si>
  <si>
    <t>1274316436563845120</t>
  </si>
  <si>
    <t>RT @SoffiAgus: @Jayeng__rono @bsentiko @herilatief @F3KAR @wiena_kinasih @Lili_Riza Kasus didramatisasi untuk menutupi kekeliruan Novel Baswedan pada kematian korban dalam kasus burung walet</t>
  </si>
  <si>
    <t>1274316390002864131</t>
  </si>
  <si>
    <t>1274316231152041984</t>
  </si>
  <si>
    <t>1274316215205294082</t>
  </si>
  <si>
    <t>1274316205902278657</t>
  </si>
  <si>
    <t>1274316201578033152</t>
  </si>
  <si>
    <t>1274316163044929538</t>
  </si>
  <si>
    <t>RT @muannas_alaidid: Setuju, Kalo mau hukum ditegakan &amp;amp; bicara keadilan ikuti perintah putusan praperadilan @KejaksaanRI harus sidangkan kasusnya &amp;amp; perkara musti dilanjutkan. 
IPW Desak Jokowi Perintahkan Jaksa Agung Limpahkan Kasus Pembunuhan Novel Baswedan ke PN Bengkulu
https://t.co/Y3lmNSdAv5</t>
  </si>
  <si>
    <t>1274316032736325632</t>
  </si>
  <si>
    <t>Terdakwa penyerangan air keras ke Novel Baswedan, Ronny Bugis dan Rahmat Kadir hanya dituntut satu tahun penjara. Dakwaan ini mengejutkan publik mengingat proses panjang bertahun-tahun. Mencederai rasa keadilan publik.
#RekayasaDidzolimi
via @20detik https://t.co/OoLUE5pU2D https://t.co/CZjdOHXzxa</t>
  </si>
  <si>
    <t>1274315905090990088</t>
  </si>
  <si>
    <t>1274315883289014273</t>
  </si>
  <si>
    <t>1274315875487608832</t>
  </si>
  <si>
    <t>1274315841664737282</t>
  </si>
  <si>
    <t>1274315803551096832</t>
  </si>
  <si>
    <t>1274315700207677440</t>
  </si>
  <si>
    <t>1274315626945732608</t>
  </si>
  <si>
    <t>1274315550634590210</t>
  </si>
  <si>
    <t>@Aryprasetyo85 @kompolnas_ri @wisanggeni_084 @DivaCatrii @FaGtng @Kesit_ @NirmalaaFirdaus @YRadianto @mawar1602 Masa lalu novel baswedan @nazaqistsha mgkn mmang buruk. Tp knp tdk kau kritik pula institusi lamanya yg mnyediakn "lingkungn" yg mbuatnya dl jd manusia kalap, tdk b'nurani? Adillah..jk kau bukan buzzer. 
Cc @mohmahfudmd @DivHumas_Polri @humaspoldabkl @poldabengkulu @karniilyas</t>
  </si>
  <si>
    <t>1274315528618700801</t>
  </si>
  <si>
    <t>RT @Athar69046912: ... Jejak Digital “Hubungan” Haris Azhar Dengan Novel Baswedan,... ...hmm🤔,... https://t.co/kUJEf2NsPL</t>
  </si>
  <si>
    <t>1274315528329244675</t>
  </si>
  <si>
    <t>1274315387241263105</t>
  </si>
  <si>
    <t>1274315227824140294</t>
  </si>
  <si>
    <t>1274315135335661568</t>
  </si>
  <si>
    <t>selamatkan korban kekerasan yg dilakukan ats novel baswedan. hukum tidak bisa di halangi oleh sebuah tafsiran dri sebuah lembaga yg jls lembaga itu mmbuat kajian tdk sesuai dgn apa yg dialami oleh korban itu sendiri</t>
  </si>
  <si>
    <t>1274315111188934663</t>
  </si>
  <si>
    <t>1274314911003246598</t>
  </si>
  <si>
    <t>1274314835778396162</t>
  </si>
  <si>
    <t>1274314799006928902</t>
  </si>
  <si>
    <t>1274314791968845824</t>
  </si>
  <si>
    <t>1274314777095925760</t>
  </si>
  <si>
    <t>1274314751833542657</t>
  </si>
  <si>
    <t>1274314668064956416</t>
  </si>
  <si>
    <t>1274314268687523840</t>
  </si>
  <si>
    <t>1274314222244032512</t>
  </si>
  <si>
    <t>1274314142459916290</t>
  </si>
  <si>
    <t>1274314002936426496</t>
  </si>
  <si>
    <t>1274313949899419648</t>
  </si>
  <si>
    <t>1274313947689054211</t>
  </si>
  <si>
    <t>@LindsayYonatan @DTanjung15 https://t.co/wDD03DQbAv</t>
  </si>
  <si>
    <t>1274313921172652038</t>
  </si>
  <si>
    <t>1274313920761655300</t>
  </si>
  <si>
    <t>1274313911093755906</t>
  </si>
  <si>
    <t>1274313885378461697</t>
  </si>
  <si>
    <t>1274313831485853698</t>
  </si>
  <si>
    <t>1274313828843450369</t>
  </si>
  <si>
    <t>1274313821235015682</t>
  </si>
  <si>
    <t>1274313791186939905</t>
  </si>
  <si>
    <t>1274313789697998848</t>
  </si>
  <si>
    <t>1274313765383598080</t>
  </si>
  <si>
    <t>1274313762967678978</t>
  </si>
  <si>
    <t>1274313713516818433</t>
  </si>
  <si>
    <t>1274313669069795333</t>
  </si>
  <si>
    <t>@FiersaBesari rasa ini mirip seperti kasus Novel Baswedan.
butuh waktu lama untuk mengungkapkannya.</t>
  </si>
  <si>
    <t>1274313662262435840</t>
  </si>
  <si>
    <t>1274313633263235072</t>
  </si>
  <si>
    <t>1274313580955881472</t>
  </si>
  <si>
    <t>1274313540841553920</t>
  </si>
  <si>
    <t>RT @ichalr93: Di Mata Najwa lagi sedang bahas Novel Tak Berujung mengenai atas penyerang Novel Baswedan yg sedang diadili, ancaman hukumannya ringan sekali.
Inilah guyonan Gus Dur.
Dan ternyata masih ada lagi gus yg saat ini terjadi, polisi yg ngak sengaja nyiram air aki kemuka orang😂😂🤭 https://t.co/Z6F5LpdMcu</t>
  </si>
  <si>
    <t>1274313522889932802</t>
  </si>
  <si>
    <t>1274313516858499072</t>
  </si>
  <si>
    <t>1274313493760446465</t>
  </si>
  <si>
    <t>1274313458905825281</t>
  </si>
  <si>
    <t>tolong bilang sama Novel Baswedan...
lain kali kalau mau main drama dimatangkan dulu skenario dan perannya.
jangan kayak aktor dadakan !
anak SD juga bisa bikin drama yg lebih epic dengan judul :
'Kesiram Kuah Lontong Sayur' 😛
#RekayasaDidzolimi</t>
  </si>
  <si>
    <t>1274313358854942720</t>
  </si>
  <si>
    <t>1274313317306085376</t>
  </si>
  <si>
    <t>1274313229313818624</t>
  </si>
  <si>
    <t>1274313204429029376</t>
  </si>
  <si>
    <t>Pembahasan mengenai kasus penyiraman air keras terhadap Novel Baswedan ramai dalam beberapa hari belakangan
#RekayasaDidzolimi
#RekayasaDidzolimi
https://t.co/2GjPIdu5K1</t>
  </si>
  <si>
    <t>1274313128130473984</t>
  </si>
  <si>
    <t>1274312918889160704</t>
  </si>
  <si>
    <t>1274312719743647747</t>
  </si>
  <si>
    <t>”AIR SUSU DIBALAS DENGAN AIR TUBA”
Dasar GAK TAU DIRI nihh simata picek anggota TALIBAN. 
Mungkin hanya Novel Baswedan, org yg dpt PERLAKUAN ISTIMEWA dari Presiden @jokowi yg siap menanggung seluruh biaya pengobatan Novel Baswedan sebesar Rp 3,5 milyar.
https://t.co/wFxoYSnu9c</t>
  </si>
  <si>
    <t>1274312713292795904</t>
  </si>
  <si>
    <t>1274312706829381632</t>
  </si>
  <si>
    <t>1274312380726390788</t>
  </si>
  <si>
    <t>Rasa Keadilan pada Kasus Novel Baswedan 
Oleh: Betty JN @tintasiyasi_id
Institut Kajian Politik dan Perempuan
https://t.co/4vWkeUghM0</t>
  </si>
  <si>
    <t>1274312322245246978</t>
  </si>
  <si>
    <t>1274312310878683142</t>
  </si>
  <si>
    <t>1274312283858980866</t>
  </si>
  <si>
    <t>1274312275231338496</t>
  </si>
  <si>
    <t>1274311851447181313</t>
  </si>
  <si>
    <t>1274311836041535489</t>
  </si>
  <si>
    <t>1274311709650382849</t>
  </si>
  <si>
    <t>1274311707184123904</t>
  </si>
  <si>
    <t>Daging itik goreng kering
Martabak sama camilan
Pleying piktim kamu garing
Ketebak dan keliatan
#RekayasaDidzolimi
.
. (https://t.co/KQkohFiFmE)</t>
  </si>
  <si>
    <t>1274311332100050944</t>
  </si>
  <si>
    <t>1274311241654087682</t>
  </si>
  <si>
    <t>1274311209035001856</t>
  </si>
  <si>
    <t>1274310918227103745</t>
  </si>
  <si>
    <t>Rasa Keadilan pada Kasus Novel Baswedan 
Oleh: Betty JN 
Institut Kajian Politik dan Perempuan
https://t.co/XAiqZrA5DN</t>
  </si>
  <si>
    <t>1274310911570800641</t>
  </si>
  <si>
    <t>1274310765772632074</t>
  </si>
  <si>
    <t>1274310574839455746</t>
  </si>
  <si>
    <t>1274310533668200450</t>
  </si>
  <si>
    <t>1274310459974246401</t>
  </si>
  <si>
    <t>1274310431432048641</t>
  </si>
  <si>
    <t>1274310359428423680</t>
  </si>
  <si>
    <t>1274310253820014593</t>
  </si>
  <si>
    <t>1274310233901285383</t>
  </si>
  <si>
    <t>1274310170978336770</t>
  </si>
  <si>
    <t>1274310166062657540</t>
  </si>
  <si>
    <t>1274310031559680000</t>
  </si>
  <si>
    <t>1274310015180926979</t>
  </si>
  <si>
    <t>1274309998999334913</t>
  </si>
  <si>
    <t>1274309714612875265</t>
  </si>
  <si>
    <t>1274309637504786436</t>
  </si>
  <si>
    <t>1274309531309203457</t>
  </si>
  <si>
    <t>1274309476166668289</t>
  </si>
  <si>
    <t>1274309258171969536</t>
  </si>
  <si>
    <t>1274309099505610752</t>
  </si>
  <si>
    <t>1274309093126098944</t>
  </si>
  <si>
    <t>Kehebatan penyidik KPK Novel Baswedan menyembunyikan bangkai kasus lamanya (sarang burung walet) di bengkulu
#RekayasaDidzolimi
#RekayasaDidzolimi
https://t.co/nKL8IPAec6</t>
  </si>
  <si>
    <t>1274309061287112708</t>
  </si>
  <si>
    <t>1274309011987292162</t>
  </si>
  <si>
    <t>Cemana pula ini IPW minta2 bukti... Belajar lah sama bro @rickydp19
Bapak substansi indonesia 🙇‍♂️
https://t.co/ypHRhLJyR1</t>
  </si>
  <si>
    <t>1274308944266055680</t>
  </si>
  <si>
    <t>1274308854205919232</t>
  </si>
  <si>
    <t>1274308733447704576</t>
  </si>
  <si>
    <t>1274308612660162561</t>
  </si>
  <si>
    <t>1274308563112878081</t>
  </si>
  <si>
    <t>1274308454560104448</t>
  </si>
  <si>
    <t>1274308211978506240</t>
  </si>
  <si>
    <t>1274308110404874241</t>
  </si>
  <si>
    <t>1274307960034873346</t>
  </si>
  <si>
    <t>1274307840828530688</t>
  </si>
  <si>
    <t>1274307763040956416</t>
  </si>
  <si>
    <t>1274307719583813633</t>
  </si>
  <si>
    <t>1274307563517968385</t>
  </si>
  <si>
    <t>1274307553791336449</t>
  </si>
  <si>
    <t>RT @VICE_ID: Video viral komika itu menyindir absurdnya persidangan polisi pelaku penyiraman air keras ke Novel Baswedan, berujung akun Twitter Bintang Emon difitnah akun-akun ternakan. https://t.co/qoTgaUdPL7 https://t.co/oAdcdAJezH</t>
  </si>
  <si>
    <t>1274307512737558530</t>
  </si>
  <si>
    <t>1274307500091686912</t>
  </si>
  <si>
    <t>1274307387243892736</t>
  </si>
  <si>
    <t>1274307379408941056</t>
  </si>
  <si>
    <t>1274307353534361600</t>
  </si>
  <si>
    <t>Aktivis gugat Novel bersama forum keadilan rakyatdi dukung oleh seluruh Elemen aktivis
#RekayasaDidzolimi
#RekayasaDidzolimi
https://t.co/5geRz1XH5I</t>
  </si>
  <si>
    <t>1274307104560443392</t>
  </si>
  <si>
    <t>1274307045663993856</t>
  </si>
  <si>
    <t>1274306946519056388</t>
  </si>
  <si>
    <t>1274306939527196673</t>
  </si>
  <si>
    <t>1274306922867331073</t>
  </si>
  <si>
    <t>1274306802130141185</t>
  </si>
  <si>
    <t>1274306719930175488</t>
  </si>
  <si>
    <t>1274306659444121600</t>
  </si>
  <si>
    <t>@rollingbundle Pas belom baca baswedan mikirnya "ohh novel buku" cih jinjja</t>
  </si>
  <si>
    <t>1274305973423726592</t>
  </si>
  <si>
    <t>1274306533661130755</t>
  </si>
  <si>
    <t>1274306485258870784</t>
  </si>
  <si>
    <t>1274306482192830464</t>
  </si>
  <si>
    <t>1274306434650406913</t>
  </si>
  <si>
    <t>1274306395425267713</t>
  </si>
  <si>
    <t>1274306360440573952</t>
  </si>
  <si>
    <t>1274306334997938176</t>
  </si>
  <si>
    <t>1274306294665510914</t>
  </si>
  <si>
    <t>1274306259777236992</t>
  </si>
  <si>
    <t>1274306202550190081</t>
  </si>
  <si>
    <t>1274306160275763201</t>
  </si>
  <si>
    <t>1274306117170892800</t>
  </si>
  <si>
    <t>1274306018009157633</t>
  </si>
  <si>
    <t>dapet 30+ chat dari temen, kirain dia lagi ada masalah trs curhat, tAUNYA NGEBAHAS NOVEL BASWEDAN??</t>
  </si>
  <si>
    <t>1274305956315185154</t>
  </si>
  <si>
    <t>1274305933468790785</t>
  </si>
  <si>
    <t>Ketika pengacara terdakwa Iwik berhasil mengungkap sisi-sisi gelap dari apa yang didakwakan kepada Iwik ini, akhirnya sidang berubah dari skenario oleh polisi sampai jaksa menuntut bebas saudara Iwik dan hakim membebaskan terdakwa Iwik dari semua dakwaan
https://t.co/PGPXTtkd82</t>
  </si>
  <si>
    <t>1274305918297993216</t>
  </si>
  <si>
    <t>1274305783698558976</t>
  </si>
  <si>
    <t>1274305578840453120</t>
  </si>
  <si>
    <t>Kami ingatkan ke novel baswedan akan istilah sepandai pandainya tupay melompat,dia jatoh juga jangan jadi pengecut untuk mempertanggung jawabkan kasusmu di bengkulu
#RekayasaDidzolimi
#RekayasaDidzolimi
https://t.co/mLQ0b6UdWM</t>
  </si>
  <si>
    <t>1274305577343057920</t>
  </si>
  <si>
    <t>1274305542874226688</t>
  </si>
  <si>
    <t>Fuck politik!!! ayo sama2 kawal kasus novel baswedan #PKS_SarangKadrun</t>
  </si>
  <si>
    <t>1274305426377437186</t>
  </si>
  <si>
    <t>1274305393666097153</t>
  </si>
  <si>
    <t>1274305328738299904</t>
  </si>
  <si>
    <t>1274305124014284801</t>
  </si>
  <si>
    <t>1274305080003489793</t>
  </si>
  <si>
    <t>1274305022482763776</t>
  </si>
  <si>
    <t>1274304997505687552</t>
  </si>
  <si>
    <t>1274304475360923649</t>
  </si>
  <si>
    <t>1274304437800976384</t>
  </si>
  <si>
    <t>1274304016256655360</t>
  </si>
  <si>
    <t>1274303931405852673</t>
  </si>
  <si>
    <t>1274303925538054145</t>
  </si>
  <si>
    <t>1274303831484985345</t>
  </si>
  <si>
    <t>1274303815555051521</t>
  </si>
  <si>
    <t>1274303627344003072</t>
  </si>
  <si>
    <t>1274303597316943875</t>
  </si>
  <si>
    <t>1274303196463161344</t>
  </si>
  <si>
    <t>RT @detikcom: Terdakwa penyerangan air keras ke Novel Baswedan, Ronny Bugis dan Rahmat Kadir hanya dituntut satu tahun penjara. Dakwaan ini mengejutkan publik mengingat proses panjang bertahun-tahun. Mencederai rasa keadilan publik.
#novelbaswedan
via @20detik https://t.co/cVoScyqEis</t>
  </si>
  <si>
    <t>1274303101835436034</t>
  </si>
  <si>
    <t>1274302958289575939</t>
  </si>
  <si>
    <t>1274302936508579843</t>
  </si>
  <si>
    <t>1274302933601943552</t>
  </si>
  <si>
    <t>1274302665883705344</t>
  </si>
  <si>
    <t>1274302560573284353</t>
  </si>
  <si>
    <t>1274302508010102785</t>
  </si>
  <si>
    <t>1274302119827386368</t>
  </si>
  <si>
    <t>1274302004605489153</t>
  </si>
  <si>
    <t>1274301961400012803</t>
  </si>
  <si>
    <t>1274301869368598528</t>
  </si>
  <si>
    <t>1274301841384173570</t>
  </si>
  <si>
    <t>1274301783163068418</t>
  </si>
  <si>
    <t>1274301761142939648</t>
  </si>
  <si>
    <t>1274301735360540673</t>
  </si>
  <si>
    <t>1274301552144998400</t>
  </si>
  <si>
    <t>1274301453071314945</t>
  </si>
  <si>
    <t>RT @Berkarya_Info: Warga Asing bertanya : mengapa kasus Sodara Novel Baswedan begitu berliku dan dramatis sekali? 
Bukankah baru saja Anda menyebut penyebabnya! Ya, karena namanya Novel. Mungkin Anda akang lebih bingung lagi jika namanya Koran Baswedan. Begitulah negeri kami.
🤦</t>
  </si>
  <si>
    <t>1274301409719009280</t>
  </si>
  <si>
    <t>1274301282522554368</t>
  </si>
  <si>
    <t>1274301198468702212</t>
  </si>
  <si>
    <t>1274301159100960769</t>
  </si>
  <si>
    <t>1274301156798238720</t>
  </si>
  <si>
    <t>1274301062418067458</t>
  </si>
  <si>
    <t>1274300797400973313</t>
  </si>
  <si>
    <t>1274300741453090817</t>
  </si>
  <si>
    <t>1274300697207422976</t>
  </si>
  <si>
    <t>1274300539128311811</t>
  </si>
  <si>
    <t>1274300313093070849</t>
  </si>
  <si>
    <t>1274300265949097984</t>
  </si>
  <si>
    <t>1274300224760975360</t>
  </si>
  <si>
    <t>1274300177445056512</t>
  </si>
  <si>
    <t>1274300166560837632</t>
  </si>
  <si>
    <t>RT @OposisiCerdas: Deretan Kejanggalan Sidang Kasus Novel Baswedan Diungkap Eks Pimpinan KPK Busyro Muqodas, Jeruk Makan Jeruk
https://t.co/Thwd3n2tl4</t>
  </si>
  <si>
    <t>1274300152572854272</t>
  </si>
  <si>
    <t>1274300087414317056</t>
  </si>
  <si>
    <t>@umaleao @SHelmiva Sarcasm. Kapan bilang Novel Baswedan?  Orang gak sengaja nyiram air keras pas subuh2. Buktinya Novel Baswedan baik2 ajah cuma buta doank.</t>
  </si>
  <si>
    <t>1274300076387561473</t>
  </si>
  <si>
    <t>1274299901594095616</t>
  </si>
  <si>
    <t>1274299888864354304</t>
  </si>
  <si>
    <t>1274299781955739648</t>
  </si>
  <si>
    <t>RT @blessyoursin: Bikin runtutan kasus Novel Baswedan, cz mf shit the law in this country #gaksenga #Novel Baswedan https://t.co/fos2E5raGZ</t>
  </si>
  <si>
    <t>1274299751740080133</t>
  </si>
  <si>
    <t>1274299706206642176</t>
  </si>
  <si>
    <t>RT @tempodotco: Novel Baswedan: Saya akan Heran Jika Presiden Diam https://t.co/jz9NWtc0pd</t>
  </si>
  <si>
    <t>1274299677274337280</t>
  </si>
  <si>
    <t>1274299644470681600</t>
  </si>
  <si>
    <t>1274299416036294656</t>
  </si>
  <si>
    <t>1274299321907736576</t>
  </si>
  <si>
    <t>1274299305973526528</t>
  </si>
  <si>
    <t>1274299177082601473</t>
  </si>
  <si>
    <t>1274299151468032000</t>
  </si>
  <si>
    <t>1274298871917625344</t>
  </si>
  <si>
    <t>1274298817366462465</t>
  </si>
  <si>
    <t>1274298803068289026</t>
  </si>
  <si>
    <t>1274298750148636674</t>
  </si>
  <si>
    <t>dan mantanku bilang katanya kasus novel baswedan itu cuman konspirasi, konspirasi paan tolil wqwq sailah ngorbanin mata demi konspirasi mikirooo</t>
  </si>
  <si>
    <t>1274298697677803520</t>
  </si>
  <si>
    <t>1274298658310127617</t>
  </si>
  <si>
    <t>Selain itu, pengawalan jurnalis juga memiliki peran penting dalam proses tersebut.
Salam.
Tim Advokasi Novel Baswedan</t>
  </si>
  <si>
    <t>1274298656707899392</t>
  </si>
  <si>
    <t>Selain itu, terdapat penanggap dari ahli hukum pidana, dan Komnas HAM untuk melihat berbagai sudut pandang secara komprehensif.
Sesi kedua memfokuskan pada dampak penegakan hukum kasus Novel Baswedan terhadap pemberantasan korupsi dan perlindungan HAM.</t>
  </si>
  <si>
    <t>1274298655025946624</t>
  </si>
  <si>
    <t>Kegiatan ini akan dibagi menjadi dua sesi:
Sesi pertama akan membahas mengenai proses penanganan kasus didasarkan pada temuan-temuan tim advokasi Novel Baswedan selama pemantauan dan pengawalan kasus serta bicara bagaiaman seharusnya kasus ini ditangani.</t>
  </si>
  <si>
    <t>1274298652110946305</t>
  </si>
  <si>
    <t>Kegiatan ini adalah kolaborasi bersama Tim Advokasi Novel Baswedan untuk merespon perjalanan penyelesaian kasus Novel Baswedan yang hingga saat ini mengecewakan dan menghina nalar publik. Akhirnya komitmen Presiden @jokowi dalam mendukung pemberantasan korupsi pun dipertanyakan.</t>
  </si>
  <si>
    <t>1274298636097032192</t>
  </si>
  <si>
    <t>1274298616417366016</t>
  </si>
  <si>
    <t>@jogmfs Novel baswedan</t>
  </si>
  <si>
    <t>1274298510918082560</t>
  </si>
  <si>
    <t>1274298439124172800</t>
  </si>
  <si>
    <t>1274298352645988353</t>
  </si>
  <si>
    <t>Haris Azhar: Pengadilan Kasus Penyiraman Air Keras Novel Baswedan Cuma Simbolis Belaka - via @demokrasicoid  https://t.co/XlMFQt1HLf</t>
  </si>
  <si>
    <t>1274298342185398272</t>
  </si>
  <si>
    <t>1274298337009602562</t>
  </si>
  <si>
    <t>1274298278364844033</t>
  </si>
  <si>
    <t>1274298238443507713</t>
  </si>
  <si>
    <t>1274298209070796801</t>
  </si>
  <si>
    <t>1274298194789232641</t>
  </si>
  <si>
    <t>1274298188527104001</t>
  </si>
  <si>
    <t>@Satriaarmi1 @hasilkerjakamu @ustadtengkuzul Yg nge sah in ruu kpk siapa ? Yg serang novel baswedan dn lemahin kpk. Gak usah jauh2. Partai terkorup kan udh jelas. Komisioner kpu di pnjara karena suap dari siapa ? ... Gw banyak sebutin kasus dn contoh Klo lu berakal pasti udh lebih dari paham</t>
  </si>
  <si>
    <t>1274298176388739072</t>
  </si>
  <si>
    <t>1274298042959552513</t>
  </si>
  <si>
    <t>1274297998269222912</t>
  </si>
  <si>
    <t>1274297919852535816</t>
  </si>
  <si>
    <t>1274297881373995008</t>
  </si>
  <si>
    <t>1274297795357208578</t>
  </si>
  <si>
    <t>1274297729892548608</t>
  </si>
  <si>
    <t>@YRadianto Mungkin novel baswedan penggemar akik "mata kucing"</t>
  </si>
  <si>
    <t>1274297712670736385</t>
  </si>
  <si>
    <t>1274297682840809472</t>
  </si>
  <si>
    <t>1274297633951985670</t>
  </si>
  <si>
    <t>1274297590998110208</t>
  </si>
  <si>
    <t>1274297571993780224</t>
  </si>
  <si>
    <t>1274297462476271617</t>
  </si>
  <si>
    <t>1274297403659579393</t>
  </si>
  <si>
    <t>1274297312794173440</t>
  </si>
  <si>
    <t>Jika Novel berteriak minta keadilan, bagaimana dengan keadilan korban yang dia tembak?," ungkapnya. https://t.co/v2NSauoXkg</t>
  </si>
  <si>
    <t>1274297269299195906</t>
  </si>
  <si>
    <t>1274297160004034560</t>
  </si>
  <si>
    <t>1274297139154182146</t>
  </si>
  <si>
    <t>1274297086419202048</t>
  </si>
  <si>
    <t>@Jenkkelin_ @jokowi  tolong pa presiden ungkap fakta sebenarnya tentang kronologi orang satu ini,,,saya sdh muak dg sandiwara novel Baswedan,,,yg sll mencari celah menyudutkan pemerintah,,jk dibiarkan akan makin guncang perasaan rakyat Indonesia.</t>
  </si>
  <si>
    <t>1274297042571898881</t>
  </si>
  <si>
    <t>1274297022430896128</t>
  </si>
  <si>
    <t>1274297020581318659</t>
  </si>
  <si>
    <t>Bintang Emon Difitnah Usai Sindir Kasus Novel Baswedan, Arie Kriting Membela https://t.co/UhofPuC0WX</t>
  </si>
  <si>
    <t>1274297016927936512</t>
  </si>
  <si>
    <t>1274296929824894976</t>
  </si>
  <si>
    <t>1274296807833518081</t>
  </si>
  <si>
    <t>1274296652690362369</t>
  </si>
  <si>
    <t>1274296637913886721</t>
  </si>
  <si>
    <t>1274296530183184386</t>
  </si>
  <si>
    <t>RT @kumparan: Istana menyarankan masyarakat lapor Komisi Kejaksaan bila tak puas kinerja jaksa yang tangani kasus penyiraman air keras Novel Baswedan. #kumparanNews https://t.co/tjj42fDPTr</t>
  </si>
  <si>
    <t>1274296423501070336</t>
  </si>
  <si>
    <t>1274296293972570113</t>
  </si>
  <si>
    <t>1274295986517655552</t>
  </si>
  <si>
    <t>1274295693469872128</t>
  </si>
  <si>
    <t>1274295670820737024</t>
  </si>
  <si>
    <t>1274295634040782848</t>
  </si>
  <si>
    <t>1274295455225012224</t>
  </si>
  <si>
    <t>1274295280989384706</t>
  </si>
  <si>
    <t>1274295278959378434</t>
  </si>
  <si>
    <t>1274295081621573632</t>
  </si>
  <si>
    <t>RT @mutanjava: @SHelmiva @muannas_alaidid Itulah yg membuat Novel Baswedan besar kepala seakan" negara takut sama dirinya..BNGST!!!!</t>
  </si>
  <si>
    <t>1274294922082840576</t>
  </si>
  <si>
    <t>1274294867233927169</t>
  </si>
  <si>
    <t>1274294790020935680</t>
  </si>
  <si>
    <t>1274294779262586880</t>
  </si>
  <si>
    <t>@Kinanti_88 Suatu saat akan terbongkar kelicikan dua bersaudara ini yg mereka sangka mampu menggulingkan pemerintahan dg narasi serta pembangkangan dr mereka serta ta merasa klo pemerintah pernah membantu dlm hal kasus novel Baswedan,,baik disaat di RS.Singapura dan kasus sarang walet</t>
  </si>
  <si>
    <t>1274294623813242880</t>
  </si>
  <si>
    <t>Luka mata Novel Baswedan dituding salah penanganan
#PDIPsarangKomunis
#PDIPsarangKomunis
https://t.co/ENC5vAZMaD</t>
  </si>
  <si>
    <t>1274294273043652608</t>
  </si>
  <si>
    <t>1274294046408667142</t>
  </si>
  <si>
    <t>Novel baswedan dituntut kembali di kejadian tahun 2004 silam😡. Hanya di periode sekarang, pemberantasan korupsi benar-benar dimatikan dengan terang terangan.. kritik dibungkam, berani bersuara dibungkam, langsung penjar4raken</t>
  </si>
  <si>
    <t>1274293952129069065</t>
  </si>
  <si>
    <t>Pengen belajar photoshop di singapura
https://t.co/kLMsey4Tia</t>
  </si>
  <si>
    <t>1274293893178122241</t>
  </si>
  <si>
    <t>#RekayasaDidzolimi
"Kita serahkan saja kepada prosedur yang ada, Presiden tidak intervensi," kata Donny saat dihubungi, Selasa (16/6/2020).
Tuntutan Ringan Penyerang Novel Baswedan dan Istana yang Akhirnya Buka Suara https://t.co/DREm7lpYqQ</t>
  </si>
  <si>
    <t>1274293684872163328</t>
  </si>
  <si>
    <t>Jejak Digital “Hubungan” Haris Azhar Dengan Novel Baswedan https://t.co/3LMvdwxtU1 
@haris_azhar MUNAFIK</t>
  </si>
  <si>
    <t>1274293664794021888</t>
  </si>
  <si>
    <t>1274293583038668800</t>
  </si>
  <si>
    <t>1274293565242273792</t>
  </si>
  <si>
    <t>1274293479036747776</t>
  </si>
  <si>
    <t>Kenapa kasus nya bisa panjang?, karena namanya novel baswedan
Kalo pendek namanya cerpen baswedan,*bukanbuzzer</t>
  </si>
  <si>
    <t>1274293281321451520</t>
  </si>
  <si>
    <t>1274293231811825665</t>
  </si>
  <si>
    <t>1274293060105469959</t>
  </si>
  <si>
    <t>1274293045043716097</t>
  </si>
  <si>
    <t>1274293033903636480</t>
  </si>
  <si>
    <t>1274293003444609024</t>
  </si>
  <si>
    <t>1274293002891079681</t>
  </si>
  <si>
    <t>RT @KIKY_AKPIRA2006: Menurut Novel Baswedan, wajahnya tidak terkena luka bakar dalam peristiwa penyerangan terhadap dirinya karena ketika disiram air keras, Novel langsung mengaliri bagian matanya dengan air.
Smoga kemenangan akan anda raih ya pak ....😥
https://t.co/nymAWHbvBU</t>
  </si>
  <si>
    <t>1274292913942360065</t>
  </si>
  <si>
    <t>1274292871458287618</t>
  </si>
  <si>
    <t>1274292512182714370</t>
  </si>
  <si>
    <t>1274292493643706373</t>
  </si>
  <si>
    <t>Dari beberapa kasus dengan penyiraman air keras, kasus Novel Baswedan lha yg mendapat tuntutan paling kecil, hanya 1 tahun, sedang kasus lain 10 tahun ke atas, padahal beliau penegak hukum.
Berarti hukum sudah benar2 tumpul ya...
https://t.co/yi6Otn2fws</t>
  </si>
  <si>
    <t>1274292460525506560</t>
  </si>
  <si>
    <t>RT @lelakiabiez: KASUS NOVEL BASWEDAN diekspos lagi, ADA APA INI ? sdh KETIGA kalinya lho ? 2015 ombusdman sdh menyatakan bhw ada REKAYASA &amp;amp; meminta POLRI utk menindaklanjutinya ? &amp;amp; ada SKP2 ada dr kejaksaan oleh Jaksa Agung Muda saat itu krn TIDAK CUKUP BUKTI, SO ada apa lagi nih ? @nazaqistsha https://t.co/bLh0VgxHGW</t>
  </si>
  <si>
    <t>1274292444180279296</t>
  </si>
  <si>
    <t>RT @lelakiabiez: ADA YANG CARI PANGGUNG....? si Irwan ini bilang dia melihat novel Baswedan yang MENEMBAK dia !?
 KEJAKSAAN sudah menyatakan ini SP2K dan dihentikan ditingkat PENUNTUTAN..? OMBUSDMAN sdh clear ada MAL ADMINISTRASI oleh mabes polri eh dia minta PRAPEL , dungu ! https://t.co/B9wryy3VOE</t>
  </si>
  <si>
    <t>1274292357815390208</t>
  </si>
  <si>
    <t>1274292287573385216</t>
  </si>
  <si>
    <t>1274292283668484101</t>
  </si>
  <si>
    <t>1274292245177307136</t>
  </si>
  <si>
    <t>RT @halimutiasa: Kasus bengkulu 2004 muncul lagi, novel Baswedan di kriminalisasi lagi, dagelan hukum lagi.
#stopkriminalisasi</t>
  </si>
  <si>
    <t>1274292196208816128</t>
  </si>
  <si>
    <t>Mestinya @KompasTV  hadirkan novel Baswedan hadapi Irwansyah Siregar, bukan dengan pengacara yang nampilin jurus silat lidah.</t>
  </si>
  <si>
    <t>1274292157327609856</t>
  </si>
  <si>
    <t>@Jayeng__rono @bsentiko @herilatief @F3KAR @wiena_kinasih @Lili_Riza Kasus didramatisasi untuk menutupi kekeliruan Novel Baswedan pada kematian korban dalam kasus burung walet</t>
  </si>
  <si>
    <t>1274282417465901056</t>
  </si>
  <si>
    <t>1274292145701052416</t>
  </si>
  <si>
    <t>1274292045184552961</t>
  </si>
  <si>
    <t>1274291913546280960</t>
  </si>
  <si>
    <t>1274291904675340289</t>
  </si>
  <si>
    <t>1274291803097726976</t>
  </si>
  <si>
    <t>1274291640614580226</t>
  </si>
  <si>
    <t>1274291576831803392</t>
  </si>
  <si>
    <t>1274291551552671744</t>
  </si>
  <si>
    <t>1274291500755509248</t>
  </si>
  <si>
    <t>Tuntutan 1 Tahun Bukan Hina Jokowi, Tapi Novel Baswedan Ingin Seret Jokowi
Drama pada akhirnya akan kebongkar juga @nazaqistsha
 https://t.co/oH56wnkP2u</t>
  </si>
  <si>
    <t>1274291384149635073</t>
  </si>
  <si>
    <t>https://t.co/0hw7mshgiE</t>
  </si>
  <si>
    <t>1274291323973988352</t>
  </si>
  <si>
    <t>RT @bebaskanbuku: Pelaku penyerang (polisi aktif) yang menyiram air keras ke wajah Novel Baswedan (eks polisi) menganggap bahwa Novel itu 'kacang lupa pada kulitnya'; pada institusi kepolisian yang 'membesarkannya'.</t>
  </si>
  <si>
    <t>1274291316885577729</t>
  </si>
  <si>
    <t>1274291243980222465</t>
  </si>
  <si>
    <t>1274291237428707328</t>
  </si>
  <si>
    <t>1274290850785161222</t>
  </si>
  <si>
    <t>ADA YANG CARI PANGGUNG....? si Irwan ini bilang dia melihat novel Baswedan yang MENEMBAK dia !?
 KEJAKSAAN sudah menyatakan ini SP2K dan dihentikan ditingkat PENUNTUTAN..? OMBUSDMAN sdh clear ada MAL ADMINISTRASI oleh mabes polri eh dia minta PRAPEL , dungu ! https://t.co/B9wryy3VOE</t>
  </si>
  <si>
    <t>1274290812562493441</t>
  </si>
  <si>
    <t>1274290795684564992</t>
  </si>
  <si>
    <t>1274290741800394752</t>
  </si>
  <si>
    <t>1274290391672516608</t>
  </si>
  <si>
    <t>1274289968148393985</t>
  </si>
  <si>
    <t>Kasus bengkulu 2004 muncul lagi, novel Baswedan di kriminalisasi lagi, dagelan hukum lagi.
#stopkriminalisasi</t>
  </si>
  <si>
    <t>1274289880982380544</t>
  </si>
  <si>
    <t>RT @BadjaNuswantara: IPW: "Sebab jika disiram air keras, pastilah wajah Novel sudah melepuh &amp;amp; hancur..."
Khusnudzon, beliaunya sakti mandraguna fakai ilmu kebal.
Kubu NB gak da yg memprotes IPW?
Hmmm...🤔
#RekayasaDidzolimi
https://t.co/RP3oIuaAvA</t>
  </si>
  <si>
    <t>1274289861382434816</t>
  </si>
  <si>
    <t>1274289763206352896</t>
  </si>
  <si>
    <t>1274289720705470465</t>
  </si>
  <si>
    <t>1274289444799934464</t>
  </si>
  <si>
    <t>KASUS NOVEL BASWEDAN diekspos lagi, ADA APA INI ? sdh KETIGA kalinya lho ? 2015 ombusdman sdh menyatakan bhw ada REKAYASA &amp;amp; meminta POLRI utk menindaklanjutinya ? &amp;amp; ada SKP2 ada dr kejaksaan oleh Jaksa Agung Muda saat itu krn TIDAK CUKUP BUKTI, SO ada apa lagi nih ? @nazaqistsha https://t.co/bLh0VgxHGW</t>
  </si>
  <si>
    <t>1274289300117483522</t>
  </si>
  <si>
    <t>1274289092004466689</t>
  </si>
  <si>
    <t>1274289035779833858</t>
  </si>
  <si>
    <t>@aglkeanu Ga ada yang boleh marah sama kasus Novel Baswedan kalau kalian masih nyontek. Fyi</t>
  </si>
  <si>
    <t>1274288847430418432</t>
  </si>
  <si>
    <t>1274288750353252360</t>
  </si>
  <si>
    <t>1274288691268079616</t>
  </si>
  <si>
    <t>greget gue liatnya.. si pelapor ngomongnya diulang2.
narasi si pelapor bilang dia ditembak,tp ga liat mukanya.
karena pas ditembak ada yg bilang ke dia kalo yg nembak itu namanya novel.
kalo di film2,ini pasti yg si penembak (beneran/gak) motifnya mencoreng nama novel baswedan</t>
  </si>
  <si>
    <t>1274286540726755329</t>
  </si>
  <si>
    <t>1274288688394952705</t>
  </si>
  <si>
    <t>Anjir ini di kompas dagelan bener yg kasus penganiayaan Novel Baswedan</t>
  </si>
  <si>
    <t>1274288660897095680</t>
  </si>
  <si>
    <t>1274288589673689088</t>
  </si>
  <si>
    <t>1274288477551525888</t>
  </si>
  <si>
    <t>1274288298186293248</t>
  </si>
  <si>
    <t>1274288185686716418</t>
  </si>
  <si>
    <t>1274288183774076929</t>
  </si>
  <si>
    <t>1274288114450591744</t>
  </si>
  <si>
    <t>1274287990357950465</t>
  </si>
  <si>
    <t>1274287773201993728</t>
  </si>
  <si>
    <t>Tuntutan 1 Tahun Bukan Hina Jokowi, Tapi Novel Baswedan Ingin Seret Jokowi
#RekayasaDidzolimi https://t.co/vx1yhNyA5T</t>
  </si>
  <si>
    <t>1274287746857631744</t>
  </si>
  <si>
    <t>1274287701882097665</t>
  </si>
  <si>
    <t>Gilak yaaa, Novel Baswedan malah kena fitnah balik ckckck shinting ini negara! 💥💢</t>
  </si>
  <si>
    <t>1274287643832905728</t>
  </si>
  <si>
    <t>RT @luviku: Harus nya tim medis yg menangani novel baswedan dari pertolongan pertama sampai akhir di beri kesempatan unt bertestimoni. Ini penting agar supaya kecurigaan demi kecurigaan bisa terjawab. Terlepas dr kasus nya yg di Bengkulu.</t>
  </si>
  <si>
    <t>1274287601730482179</t>
  </si>
  <si>
    <t>1274287469492486144</t>
  </si>
  <si>
    <t>lagi seru liat kompas tv kayaknya emang bener case novel baswedan ga akan kelar kelar dan ujung ujungnya kayak munir.</t>
  </si>
  <si>
    <t>1274287466623594497</t>
  </si>
  <si>
    <t>1274287420960198656</t>
  </si>
  <si>
    <t>1274287362831298560</t>
  </si>
  <si>
    <t>1274287361648558080</t>
  </si>
  <si>
    <t>RT @__SintaElvhee2_: What !!!!
Ada korban dia bilang rekayasa dan kriminalisasi ??
Kakak beradik baswedan mmg sangat pandai memutar balikkan fakta
https://t.co/Ym2afJ7mPo</t>
  </si>
  <si>
    <t>1274287289548435456</t>
  </si>
  <si>
    <t>1274287250545668097</t>
  </si>
  <si>
    <t>1274287170971295744</t>
  </si>
  <si>
    <t>1274287141237841920</t>
  </si>
  <si>
    <t>1274287003647930375</t>
  </si>
  <si>
    <t>1274286890284273664</t>
  </si>
  <si>
    <t>@Nadnadn_ Novel baswedan</t>
  </si>
  <si>
    <t>ada lagi statement korban penyiksaan novel baswedan.
hadeuh gue sbg org awam liatnya tuh org ngadi2 deh..</t>
  </si>
  <si>
    <t>1274286432073314304</t>
  </si>
  <si>
    <t>1274286423139483652</t>
  </si>
  <si>
    <t>Apaan nih novel baswedan di laporin</t>
  </si>
  <si>
    <t>1274286355321778176</t>
  </si>
  <si>
    <t>1274286260400484352</t>
  </si>
  <si>
    <t>1274286232671932417</t>
  </si>
  <si>
    <t>1274286091051270145</t>
  </si>
  <si>
    <t>1274285982842417153</t>
  </si>
  <si>
    <t>1274285915540611075</t>
  </si>
  <si>
    <t>1274285833084784640</t>
  </si>
  <si>
    <t>Apalagi ini, ada orang ngaku dianiaya Pak Novel Baswedan.</t>
  </si>
  <si>
    <t>1274285759730597888</t>
  </si>
  <si>
    <t>@FaGtng @babegalak1 @okezonenews Bentar bentar.    Gw kaga ngerti ma nih tweet....
Maksudnya novel baswedan bersandiwara kah..... Atau apa?</t>
  </si>
  <si>
    <t>1274279459189735424</t>
  </si>
  <si>
    <t>1274285739635666947</t>
  </si>
  <si>
    <t>1274285673189531648</t>
  </si>
  <si>
    <t>1274285657947430912</t>
  </si>
  <si>
    <t>1274285585318866944</t>
  </si>
  <si>
    <t>1274285537679994880</t>
  </si>
  <si>
    <t>1274285510991638529</t>
  </si>
  <si>
    <t>1274285456314621952</t>
  </si>
  <si>
    <t>1274285187187130368</t>
  </si>
  <si>
    <t>1274285104488042496</t>
  </si>
  <si>
    <t>1274285102978097152</t>
  </si>
  <si>
    <t>1274285067724918784</t>
  </si>
  <si>
    <t>1274284978868649985</t>
  </si>
  <si>
    <t>1274284922711105538</t>
  </si>
  <si>
    <t>1274284870789787649</t>
  </si>
  <si>
    <t>1274284779165282304</t>
  </si>
  <si>
    <t>1274284778364141568</t>
  </si>
  <si>
    <t>1274284676325142533</t>
  </si>
  <si>
    <t>1274284609014919172</t>
  </si>
  <si>
    <t>Umumnya Hancur, Tapi Kenapa Kulit Wajah Novel Baswedan Tetap Mulus dan Tampan Meski Disiram Air Keras? IPW Minta Bukti dan Sebut Kasus Ini Terlalu Didramatisasi https://t.co/W3XyzpFgna cc @nazaqistsha @sosmedbw @ReflyHZ @musniumar  @rockygerung_rg @fadlizon @hnurwahid</t>
  </si>
  <si>
    <t>1274284436918431746</t>
  </si>
  <si>
    <t>1274284375203393536</t>
  </si>
  <si>
    <t>1274284346090885125</t>
  </si>
  <si>
    <t>1274284209939476481</t>
  </si>
  <si>
    <t>1274284127701790720</t>
  </si>
  <si>
    <t>1274284044994277377</t>
  </si>
  <si>
    <t>1274284033313083393</t>
  </si>
  <si>
    <t>1274284004737347584</t>
  </si>
  <si>
    <t>1274283902463442944</t>
  </si>
  <si>
    <t>1274283854937747457</t>
  </si>
  <si>
    <t>1274283754740039681</t>
  </si>
  <si>
    <t>1274283699882700800</t>
  </si>
  <si>
    <t>1274283637643440128</t>
  </si>
  <si>
    <t>1274283502754660352</t>
  </si>
  <si>
    <t>1274283447406612487</t>
  </si>
  <si>
    <t>1274283268997672961</t>
  </si>
  <si>
    <t>Menurut Novel Baswedan, wajahnya tidak terkena luka bakar dalam peristiwa penyerangan terhadap dirinya karena ketika disiram air keras, Novel langsung mengaliri bagian matanya dengan air.
Smoga kemenangan akan anda raih ya pak ....😥
https://t.co/nymAWHbvBU</t>
  </si>
  <si>
    <t>1274283150957359104</t>
  </si>
  <si>
    <t>1274283139393712128</t>
  </si>
  <si>
    <t>1274283109047910400</t>
  </si>
  <si>
    <t>1274283086201548803</t>
  </si>
  <si>
    <t>RT @tubirfess: 2beer! Yg gue inget dr kasus Novel Baswedan (NB) ini adlh Mata Najwa di m3tr0 TV berani wawancara NB. Tak lama setelah wawancara tsb program mata najwa dihentikan. Alasannya mbak najwa sih pengen rehat. Tp toh mata najwa muncul lagi d stasiun TV lain. Berarti bukan itu alasannya</t>
  </si>
  <si>
    <t>1274283024000008192</t>
  </si>
  <si>
    <t>1274282836099399682</t>
  </si>
  <si>
    <t>1274282801051779073</t>
  </si>
  <si>
    <t>1274282659032621056</t>
  </si>
  <si>
    <t>Umumnya Hancur, Tapi Kenapa Kulit Wajah Novel Baswedan Tetap Mulus dan Tampan Meski Disiram Air Keras? IPW Minta Bukti dan Sebut Kasus Ini Terlalu Didramatisasi https://t.co/W3XyzpFgna @bsentiko @SoffiAgus @herilatief @F3KAR @wiena_kinasih  @Lili_Riza</t>
  </si>
  <si>
    <t>1274282130198065152</t>
  </si>
  <si>
    <t>1274282077874094080</t>
  </si>
  <si>
    <t>RT @Widyarenee: @nazaqistsha @jokowi Perampas 1 mata Novel Baswedan sdh ditangkap, dihukum bui 1 thn, kalian ngamuk.
Parampas 1 nyawa La Gode sdh ditangkap, dibui 1,5 thn, dipecat, kalian bela jadi pahlawan.
Maling burung walet disiksa Novel Baswedan, kalian pura2 lupa.
Kalian memang makhluk kampret sejati.</t>
  </si>
  <si>
    <t>1274281910403887107</t>
  </si>
  <si>
    <t>1274281835443310592</t>
  </si>
  <si>
    <t>1274281830112391174</t>
  </si>
  <si>
    <t>1274281584485494784</t>
  </si>
  <si>
    <t>1274281498783277057</t>
  </si>
  <si>
    <t>1274281415903862786</t>
  </si>
  <si>
    <t>1274281280838922241</t>
  </si>
  <si>
    <t>1274281252510560256</t>
  </si>
  <si>
    <t>1274281244918812674</t>
  </si>
  <si>
    <t>1274281198227869696</t>
  </si>
  <si>
    <t>1274281186831941632</t>
  </si>
  <si>
    <t>1274281116560617473</t>
  </si>
  <si>
    <t>1274281041251856385</t>
  </si>
  <si>
    <t>1274280965779656705</t>
  </si>
  <si>
    <t>1274280893926871040</t>
  </si>
  <si>
    <t>1274280821944274944</t>
  </si>
  <si>
    <t>1274280740373446656</t>
  </si>
  <si>
    <t>1274280716105179137</t>
  </si>
  <si>
    <t>1274280695783804928</t>
  </si>
  <si>
    <t>1274280491357597697</t>
  </si>
  <si>
    <t>1274280364207300610</t>
  </si>
  <si>
    <t>1274280331189776385</t>
  </si>
  <si>
    <t>1274280200285458433</t>
  </si>
  <si>
    <t>Emang mutar muter seperti panggal bikin pusing kepala, ada apa gerangan sesungguhnya,,,
@FarelmaxL @HmfaqihA https://t.co/V14IhrCyqw</t>
  </si>
  <si>
    <t>1274280161463144449</t>
  </si>
  <si>
    <t>1274279931719999489</t>
  </si>
  <si>
    <t>1274279898408837120</t>
  </si>
  <si>
    <t>1274279793836437506</t>
  </si>
  <si>
    <t>1274279789302386690</t>
  </si>
  <si>
    <t>1274279618573303810</t>
  </si>
  <si>
    <t>1274279607093600256</t>
  </si>
  <si>
    <t>1274279527875620865</t>
  </si>
  <si>
    <t>Sudalah NB..
Orang dah muak bercampur jijik lihat sandiwara politikmu..
#RekayasaDidzolimi
 https://t.co/PmJQpnG4ua lewat @okezonenews</t>
  </si>
  <si>
    <t>1274279224577191936</t>
  </si>
  <si>
    <t>1274279179618357248</t>
  </si>
  <si>
    <t>1274278997606559744</t>
  </si>
  <si>
    <t>1274278952240992257</t>
  </si>
  <si>
    <t>1274278936839483392</t>
  </si>
  <si>
    <t>1274278888214892544</t>
  </si>
  <si>
    <t>1274278577647742980</t>
  </si>
  <si>
    <t>1274278565341585409</t>
  </si>
  <si>
    <t>1274278443639730176</t>
  </si>
  <si>
    <t>1274278288618225664</t>
  </si>
  <si>
    <t>1274278280040873984</t>
  </si>
  <si>
    <t>1274278069365161984</t>
  </si>
  <si>
    <t>RT @TeddyGusnaidi: Ini yang saya tentang terkait kasus penyiraman terhadap Novel Baswedan.. 
(Video full untuk acara  "Apa Kabar Kasus Bengkulu ?? Adilkah Hukum di Negeri Ini ?") https://t.co/0Yyaic6yTp</t>
  </si>
  <si>
    <t>1274278003191644160</t>
  </si>
  <si>
    <t>1274277991833497600</t>
  </si>
  <si>
    <t>#Opini - Novianto Topit - Analisis Kasus Novel Baswedan: Hukum Indonesia Bertuan - https://t.co/j9WubzhB2U https://t.co/f01MLVa7SA</t>
  </si>
  <si>
    <t>1274277866557997057</t>
  </si>
  <si>
    <t>1274277496549076992</t>
  </si>
  <si>
    <t>1274277444917186561</t>
  </si>
  <si>
    <t>1274277274766864384</t>
  </si>
  <si>
    <t>1274276834859814913</t>
  </si>
  <si>
    <t>1274276625916416002</t>
  </si>
  <si>
    <t>@excusemejune tahiat akhir sambil menggiring opini novel baswedan bisa ga ?</t>
  </si>
  <si>
    <t>1274276520089903105</t>
  </si>
  <si>
    <t>1274276129860251648</t>
  </si>
  <si>
    <t>Menolak lupa
Munir : diracun
Novel Baswedan : diteror
Bintang emon : difitnah
Aku : ditinggal pas lagi sayang-sayangnya</t>
  </si>
  <si>
    <t>1274276127918313472</t>
  </si>
  <si>
    <t>1274276038848086016</t>
  </si>
  <si>
    <t>1274275965892300800</t>
  </si>
  <si>
    <t>1274275948624359429</t>
  </si>
  <si>
    <t>1274275902654869506</t>
  </si>
  <si>
    <t>1274275839257874432</t>
  </si>
  <si>
    <t>Polisi berani dan punya integritas sekarang ini, ya cuma novel baswedan</t>
  </si>
  <si>
    <t>1274275756164575237</t>
  </si>
  <si>
    <t>1274275717673410560</t>
  </si>
  <si>
    <t>1274275645950881794</t>
  </si>
  <si>
    <t>1274275461699260417</t>
  </si>
  <si>
    <t>1274275436004962305</t>
  </si>
  <si>
    <t>1274275361061142529</t>
  </si>
  <si>
    <t>1274275203162402817</t>
  </si>
  <si>
    <t>1274275050103824384</t>
  </si>
  <si>
    <t>1274274764106821632</t>
  </si>
  <si>
    <t>1274274379891802117</t>
  </si>
  <si>
    <t>IPW: "Sebab jika disiram air keras, pastilah wajah Novel sudah melepuh &amp;amp; hancur..."
Khusnudzon, beliaunya sakti mandraguna fakai ilmu kebal.
Kubu NB gak da yg memprotes IPW?
Hmmm...🤔
#RekayasaDidzolimi
https://t.co/RP3oIuaAvA</t>
  </si>
  <si>
    <t>1274274062039040001</t>
  </si>
  <si>
    <t>1274274027377311745</t>
  </si>
  <si>
    <t>Novel baswedan masih bisa hidup dengan bebas tanpa menghiraukan kasus yang dulu pernah menimpanya meskipun dalam semua kasusnya tidak ada untuk keadilan sama sekali #GakSengaja #NovelBaswedan #menolaklupa #Indonesia #Viral https://t.co/TehCtiOpMC</t>
  </si>
  <si>
    <t>1274273994078695424</t>
  </si>
  <si>
    <t>1274273931625508864</t>
  </si>
  <si>
    <t>1274273788050370562</t>
  </si>
  <si>
    <t>1274273646249250817</t>
  </si>
  <si>
    <t>1274273589944963072</t>
  </si>
  <si>
    <t>1274273545527291905</t>
  </si>
  <si>
    <t>1274273476568702976</t>
  </si>
  <si>
    <t>1274273462203191302</t>
  </si>
  <si>
    <t>1274273356502593536</t>
  </si>
  <si>
    <t>1274273288345157632</t>
  </si>
  <si>
    <t>RT @demokrasicoid: Saut Situmorang Sebut Firli Cs Bisa Ungkap Pelaku Penyerang Novel Baswedan Sebenarnya - via @demokrasicoid  https://t.co/0x44x1zuAA</t>
  </si>
  <si>
    <t>1274273269818904577</t>
  </si>
  <si>
    <t>1274273220716158976</t>
  </si>
  <si>
    <t>1274272936715665409</t>
  </si>
  <si>
    <t>1274272535371120640</t>
  </si>
  <si>
    <t>1274272479817523200</t>
  </si>
  <si>
    <t>1274272472238415873</t>
  </si>
  <si>
    <t>1274272431927103488</t>
  </si>
  <si>
    <t>1274272423341207552</t>
  </si>
  <si>
    <t>1274272297105321984</t>
  </si>
  <si>
    <t>Saut Situmorang Sebut Firli Cs Bisa Ungkap Pelaku Penyerang Novel Baswedan Sebenarnya - via @demokrasicoid  https://t.co/0x44x1zuAA</t>
  </si>
  <si>
    <t>1274272278457380864</t>
  </si>
  <si>
    <t>1274272034571223041</t>
  </si>
  <si>
    <t>1274271955584028672</t>
  </si>
  <si>
    <t>1274271446592716802</t>
  </si>
  <si>
    <t>@Je_Ly Setau gue Novel Baswedan cuma sebagai pegawai KPK, sama aja posisinya dengan yg lain kan?
Masa sih masuk dalam aktivis2 yg perlu kita ketahui..
Ah elah  🤭😊</t>
  </si>
  <si>
    <t>1274271239880577024</t>
  </si>
  <si>
    <t>1274271223048843265</t>
  </si>
  <si>
    <t>1274271187326038017</t>
  </si>
  <si>
    <t>1274270887697477632</t>
  </si>
  <si>
    <t>1274270607941623808</t>
  </si>
  <si>
    <t>1274270414978478081</t>
  </si>
  <si>
    <t>1274270394824851456</t>
  </si>
  <si>
    <t>1274270382258716673</t>
  </si>
  <si>
    <t>Kasus Pembunuhan di Bengkulu, Korban Disiksa dan Ditembak Hingga Mati Diduga Dilakukan Novel Baswedan   https://t.co/0LVeBcJAz2</t>
  </si>
  <si>
    <t>1274270285311574019</t>
  </si>
  <si>
    <t>1274270090494529539</t>
  </si>
  <si>
    <t>1274269718623350784</t>
  </si>
  <si>
    <t>RT @SaikoDamai: Penyidik Komisi Pemberantasan Korupsi (KPK) Novel Baswedan meminta dua terdakwa penyiraman air keras, Rahmat Kadir Mahulette dan Ronny Bugis, dibebaskan. Novel tidak yakin dua terdakwa yang pernah bertugas di kepolisian itu pelaku sebenarnya.
https://t.co/LY2qETsXXp</t>
  </si>
  <si>
    <t>1274269604777345024</t>
  </si>
  <si>
    <t>1274269430013325312</t>
  </si>
  <si>
    <t>1274269276254289920</t>
  </si>
  <si>
    <t>Sianggota TALIBAN ini sok mau minta KEADILAN tapi PEMBUNUHAN yg dia lakukan mau DIADILI gak mau.
Korban KEKEJAMAN Novel Baswedan spt tak ada yg PEDULI mereka pencuri sarang burung walet itu DISIKSA dgn KEJI dan DITEMBAK hingga TEWAS.
 https://t.co/OGToDhpa63</t>
  </si>
  <si>
    <t>1274269190866665473</t>
  </si>
  <si>
    <t>1274268979104608256</t>
  </si>
  <si>
    <t>1274268654280994818</t>
  </si>
  <si>
    <t>1274268628574072832</t>
  </si>
  <si>
    <t>Novel baswedan sudah jelas tertangkap basah terlibat kasus pembunuhan pencuri sangkar walet di bengkulu, tapi yang namanya pengecut dia malah mengorbankan anak buahnya untuk melindungi dirinya sendiri #GakSengaja #NovelBaswedan #menolaklupa #Indonesia #Viral https://t.co/EgCN5jBMj2</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</si>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</sst>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hh:mm:ss"/>
    <numFmt numFmtId="165" formatCode="m/d/yyyy\ h:mm:ss"/>
    <numFmt numFmtId="166" formatCode="d&quot;/&quot;m&quot;/&quot;yy"/>
  </numFmts>
  <fonts count="24" x14ac:knownFonts="1">
    <font>
      <sz val="10"/>
      <color rgb="FF000000"/>
      <name val="Arial"/>
    </font>
    <font>
      <sz val="10"/>
      <name val="Arial"/>
    </font>
    <font>
      <sz val="10"/>
      <name val="Roboto"/>
    </font>
    <font>
      <b/>
      <sz val="10"/>
      <color rgb="FFFFFFFF"/>
      <name val="Roboto"/>
    </font>
    <font>
      <b/>
      <sz val="10"/>
      <name val="Roboto"/>
    </font>
    <font>
      <b/>
      <u/>
      <sz val="10"/>
      <color rgb="FFFFFFFF"/>
      <name val="Roboto"/>
    </font>
    <font>
      <sz val="8"/>
      <name val="Arial"/>
    </font>
    <font>
      <u/>
      <sz val="8"/>
      <color rgb="FF0000FF"/>
      <name val="Arial"/>
    </font>
    <font>
      <sz val="10"/>
      <name val="Roboto"/>
    </font>
    <font>
      <b/>
      <sz val="10"/>
      <color rgb="FF000000"/>
      <name val="Roboto"/>
    </font>
    <font>
      <b/>
      <sz val="10"/>
      <name val="Roboto"/>
    </font>
    <font>
      <sz val="10"/>
      <color rgb="FFFFFFFF"/>
      <name val="Roboto"/>
    </font>
    <font>
      <sz val="9"/>
      <name val="Roboto"/>
    </font>
    <font>
      <sz val="10"/>
      <color rgb="FF3D85C6"/>
      <name val="Roboto"/>
    </font>
    <font>
      <b/>
      <sz val="24"/>
      <name val="Arial"/>
    </font>
    <font>
      <sz val="10"/>
      <name val="Arial"/>
    </font>
    <font>
      <b/>
      <sz val="10"/>
      <name val="Arial"/>
    </font>
    <font>
      <sz val="9"/>
      <name val="Trebuchet MS"/>
    </font>
    <font>
      <sz val="14"/>
      <name val="Trebuchet MS"/>
    </font>
    <font>
      <sz val="12"/>
      <name val="Trebuchet MS"/>
    </font>
    <font>
      <b/>
      <sz val="9"/>
      <name val="Arial"/>
    </font>
    <font>
      <sz val="12"/>
      <name val="Arial"/>
    </font>
    <font>
      <b/>
      <sz val="10"/>
      <name val="Arial"/>
    </font>
    <font>
      <sz val="8"/>
      <name val="Arial"/>
    </font>
  </fonts>
  <fills count="7">
    <fill>
      <patternFill patternType="none"/>
    </fill>
    <fill>
      <patternFill patternType="gray125"/>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2">
    <border>
      <left/>
      <right/>
      <top/>
      <bottom/>
      <diagonal/>
    </border>
    <border>
      <left/>
      <right style="thin">
        <color rgb="FFD9D9D9"/>
      </right>
      <top/>
      <bottom style="thin">
        <color rgb="FFD9D9D9"/>
      </bottom>
      <diagonal/>
    </border>
  </borders>
  <cellStyleXfs count="1">
    <xf numFmtId="0" fontId="0" fillId="0" borderId="0"/>
  </cellStyleXfs>
  <cellXfs count="77">
    <xf numFmtId="0" fontId="0" fillId="0" borderId="0" xfId="0" applyFont="1" applyAlignment="1"/>
    <xf numFmtId="0" fontId="5" fillId="2" borderId="1" xfId="0" applyFont="1" applyFill="1" applyBorder="1" applyAlignment="1">
      <alignment horizontal="center" vertical="center"/>
    </xf>
    <xf numFmtId="0" fontId="2" fillId="0" borderId="0" xfId="0" applyFont="1" applyAlignment="1">
      <alignment horizontal="left"/>
    </xf>
    <xf numFmtId="49" fontId="6" fillId="6" borderId="0" xfId="0" applyNumberFormat="1" applyFont="1" applyFill="1" applyAlignment="1">
      <alignment horizontal="left"/>
    </xf>
    <xf numFmtId="49" fontId="6" fillId="0" borderId="0" xfId="0" applyNumberFormat="1" applyFont="1" applyAlignment="1">
      <alignment horizontal="left" wrapText="1"/>
    </xf>
    <xf numFmtId="49" fontId="6" fillId="6" borderId="0" xfId="0" applyNumberFormat="1" applyFont="1" applyFill="1" applyAlignment="1">
      <alignment horizontal="left"/>
    </xf>
    <xf numFmtId="49" fontId="7" fillId="0" borderId="0" xfId="0" applyNumberFormat="1" applyFont="1" applyAlignment="1">
      <alignment horizontal="left" wrapText="1"/>
    </xf>
    <xf numFmtId="49" fontId="6" fillId="6" borderId="0" xfId="0" applyNumberFormat="1" applyFont="1" applyFill="1" applyAlignment="1"/>
    <xf numFmtId="49" fontId="1" fillId="0" borderId="0" xfId="0" applyNumberFormat="1" applyFont="1" applyAlignment="1">
      <alignment wrapText="1"/>
    </xf>
    <xf numFmtId="164" fontId="1" fillId="0" borderId="0" xfId="0" applyNumberFormat="1" applyFont="1"/>
    <xf numFmtId="0" fontId="8" fillId="0" borderId="0" xfId="0" applyFont="1"/>
    <xf numFmtId="0" fontId="3" fillId="2" borderId="0" xfId="0" applyFont="1" applyFill="1" applyAlignment="1">
      <alignment horizontal="center"/>
    </xf>
    <xf numFmtId="0" fontId="9" fillId="3" borderId="0" xfId="0" applyFont="1" applyFill="1" applyAlignment="1">
      <alignment horizontal="left" vertical="center"/>
    </xf>
    <xf numFmtId="0" fontId="9" fillId="3" borderId="0" xfId="0" applyFont="1" applyFill="1" applyAlignment="1">
      <alignment horizontal="center" vertical="center"/>
    </xf>
    <xf numFmtId="0" fontId="9" fillId="3" borderId="0" xfId="0" applyFont="1" applyFill="1" applyAlignment="1">
      <alignment vertical="center"/>
    </xf>
    <xf numFmtId="9" fontId="9" fillId="3" borderId="0" xfId="0" applyNumberFormat="1" applyFont="1" applyFill="1" applyAlignment="1">
      <alignment horizontal="center" vertical="center"/>
    </xf>
    <xf numFmtId="0" fontId="10" fillId="0" borderId="0" xfId="0" applyFont="1" applyAlignment="1">
      <alignment horizontal="right" vertical="center"/>
    </xf>
    <xf numFmtId="0" fontId="1" fillId="0" borderId="0" xfId="0" applyFont="1" applyAlignment="1"/>
    <xf numFmtId="0" fontId="11" fillId="2" borderId="0" xfId="0" applyFont="1" applyFill="1" applyAlignment="1">
      <alignment horizontal="center" vertical="center"/>
    </xf>
    <xf numFmtId="0" fontId="12" fillId="3" borderId="0" xfId="0" applyFont="1" applyFill="1" applyAlignment="1">
      <alignment horizontal="left" vertical="center"/>
    </xf>
    <xf numFmtId="0" fontId="12" fillId="3" borderId="0" xfId="0" applyFont="1" applyFill="1" applyAlignment="1">
      <alignment horizontal="center" vertical="center"/>
    </xf>
    <xf numFmtId="0" fontId="8" fillId="3" borderId="0" xfId="0" applyFont="1" applyFill="1" applyAlignment="1">
      <alignment horizontal="center" vertical="center"/>
    </xf>
    <xf numFmtId="9" fontId="8" fillId="3" borderId="0" xfId="0" applyNumberFormat="1" applyFont="1" applyFill="1" applyAlignment="1">
      <alignment horizontal="center" vertical="center"/>
    </xf>
    <xf numFmtId="0" fontId="13" fillId="3" borderId="0" xfId="0" applyFont="1" applyFill="1"/>
    <xf numFmtId="0" fontId="4" fillId="0" borderId="0" xfId="0" applyFont="1" applyAlignment="1"/>
    <xf numFmtId="0" fontId="8" fillId="3" borderId="0" xfId="0" applyFont="1" applyFill="1"/>
    <xf numFmtId="0" fontId="11" fillId="2" borderId="0" xfId="0" applyFont="1" applyFill="1" applyAlignment="1">
      <alignment horizontal="center" vertical="center"/>
    </xf>
    <xf numFmtId="0" fontId="8" fillId="3" borderId="0" xfId="0" applyFont="1" applyFill="1" applyAlignment="1">
      <alignment horizontal="left" vertical="center"/>
    </xf>
    <xf numFmtId="0" fontId="8" fillId="0" borderId="0" xfId="0" applyFont="1" applyAlignment="1"/>
    <xf numFmtId="164" fontId="8" fillId="3" borderId="0" xfId="0" applyNumberFormat="1" applyFont="1" applyFill="1"/>
    <xf numFmtId="0" fontId="4" fillId="0" borderId="0" xfId="0" applyFont="1"/>
    <xf numFmtId="4" fontId="8" fillId="0" borderId="0" xfId="0" applyNumberFormat="1" applyFont="1" applyAlignment="1">
      <alignment horizontal="right"/>
    </xf>
    <xf numFmtId="0" fontId="4" fillId="5" borderId="0" xfId="0" applyFont="1" applyFill="1" applyAlignment="1">
      <alignment horizontal="center"/>
    </xf>
    <xf numFmtId="0" fontId="8" fillId="0" borderId="0" xfId="0" applyFont="1" applyAlignment="1">
      <alignment horizontal="right"/>
    </xf>
    <xf numFmtId="0" fontId="8" fillId="5" borderId="0" xfId="0" applyFont="1" applyFill="1"/>
    <xf numFmtId="0" fontId="8" fillId="5" borderId="0" xfId="0" applyFont="1" applyFill="1" applyAlignment="1"/>
    <xf numFmtId="0" fontId="8" fillId="0" borderId="0" xfId="0" applyFont="1" applyAlignment="1">
      <alignment horizontal="left"/>
    </xf>
    <xf numFmtId="0" fontId="4" fillId="0" borderId="0" xfId="0" applyFont="1" applyAlignment="1">
      <alignment horizontal="right"/>
    </xf>
    <xf numFmtId="0" fontId="8" fillId="4" borderId="0" xfId="0" applyFont="1" applyFill="1" applyAlignment="1">
      <alignment horizontal="center" vertical="center" wrapText="1"/>
    </xf>
    <xf numFmtId="0" fontId="11" fillId="2" borderId="0" xfId="0" applyFont="1" applyFill="1" applyAlignment="1">
      <alignment horizontal="center" wrapText="1"/>
    </xf>
    <xf numFmtId="0" fontId="1" fillId="5" borderId="0" xfId="0" applyFont="1" applyFill="1"/>
    <xf numFmtId="9" fontId="8" fillId="0" borderId="0" xfId="0" applyNumberFormat="1" applyFont="1" applyAlignment="1">
      <alignment horizontal="center" vertical="center"/>
    </xf>
    <xf numFmtId="0" fontId="13" fillId="0" borderId="0" xfId="0" applyFont="1"/>
    <xf numFmtId="0" fontId="8"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xf numFmtId="0" fontId="15" fillId="0" borderId="0" xfId="0" applyFont="1" applyAlignment="1">
      <alignment horizontal="right"/>
    </xf>
    <xf numFmtId="165" fontId="1" fillId="0" borderId="0" xfId="0" applyNumberFormat="1" applyFont="1"/>
    <xf numFmtId="166" fontId="1" fillId="0" borderId="0" xfId="0" applyNumberFormat="1" applyFont="1"/>
    <xf numFmtId="165" fontId="16" fillId="0" borderId="0" xfId="0" applyNumberFormat="1" applyFont="1" applyAlignment="1">
      <alignment horizontal="center"/>
    </xf>
    <xf numFmtId="166" fontId="1" fillId="0" borderId="0" xfId="0" applyNumberFormat="1" applyFont="1" applyAlignment="1"/>
    <xf numFmtId="0" fontId="17" fillId="0" borderId="0" xfId="0" applyFont="1" applyAlignment="1"/>
    <xf numFmtId="0" fontId="18" fillId="0" borderId="0" xfId="0" applyFont="1"/>
    <xf numFmtId="14" fontId="19" fillId="0" borderId="0" xfId="0" applyNumberFormat="1" applyFont="1" applyAlignment="1">
      <alignment horizontal="right" vertical="center" wrapText="1"/>
    </xf>
    <xf numFmtId="0" fontId="20" fillId="0" borderId="0" xfId="0" applyFont="1" applyAlignment="1">
      <alignment wrapText="1"/>
    </xf>
    <xf numFmtId="21" fontId="17" fillId="0" borderId="0" xfId="0" applyNumberFormat="1" applyFont="1" applyAlignment="1">
      <alignment horizontal="right" vertical="top"/>
    </xf>
    <xf numFmtId="0" fontId="16" fillId="0" borderId="0" xfId="0" applyFont="1"/>
    <xf numFmtId="0" fontId="21" fillId="0" borderId="0" xfId="0" applyFont="1" applyAlignment="1">
      <alignment vertical="center"/>
    </xf>
    <xf numFmtId="14" fontId="15" fillId="0" borderId="0" xfId="0" applyNumberFormat="1" applyFont="1" applyAlignment="1">
      <alignment horizontal="right"/>
    </xf>
    <xf numFmtId="0" fontId="15" fillId="0" borderId="0" xfId="0" applyFont="1" applyAlignment="1">
      <alignment horizontal="right"/>
    </xf>
    <xf numFmtId="0" fontId="22" fillId="0" borderId="0" xfId="0" applyFont="1" applyAlignment="1"/>
    <xf numFmtId="0" fontId="16" fillId="0" borderId="0" xfId="0" applyFont="1" applyAlignment="1">
      <alignment horizontal="center"/>
    </xf>
    <xf numFmtId="0" fontId="23" fillId="0" borderId="0" xfId="0" applyFont="1"/>
    <xf numFmtId="0" fontId="6" fillId="0" borderId="0" xfId="0" applyFont="1" applyAlignment="1">
      <alignment horizontal="center" vertical="top"/>
    </xf>
    <xf numFmtId="0" fontId="6" fillId="4" borderId="0" xfId="0" applyFont="1" applyFill="1" applyAlignment="1">
      <alignment vertical="center" wrapText="1"/>
    </xf>
    <xf numFmtId="0" fontId="6" fillId="4" borderId="0" xfId="0" applyFont="1" applyFill="1" applyAlignment="1">
      <alignment horizontal="center" vertical="top"/>
    </xf>
    <xf numFmtId="0" fontId="6" fillId="0" borderId="0" xfId="0" applyFont="1" applyAlignment="1">
      <alignment vertical="center" wrapText="1"/>
    </xf>
    <xf numFmtId="165" fontId="15" fillId="0" borderId="0" xfId="0" applyNumberFormat="1" applyFont="1" applyAlignment="1"/>
    <xf numFmtId="0" fontId="15" fillId="0" borderId="0" xfId="0" applyFont="1"/>
    <xf numFmtId="0" fontId="6" fillId="0" borderId="0" xfId="0" applyFont="1" applyAlignment="1">
      <alignment vertical="center"/>
    </xf>
    <xf numFmtId="0" fontId="16" fillId="0" borderId="0" xfId="0" applyFont="1" applyAlignment="1">
      <alignment horizontal="right" vertical="top"/>
    </xf>
    <xf numFmtId="0" fontId="6" fillId="5" borderId="0" xfId="0" applyFont="1" applyFill="1" applyAlignment="1">
      <alignment vertical="center"/>
    </xf>
    <xf numFmtId="0" fontId="6" fillId="5" borderId="0" xfId="0" applyFont="1" applyFill="1" applyAlignment="1">
      <alignment horizontal="center" vertical="top"/>
    </xf>
    <xf numFmtId="165" fontId="1" fillId="0" borderId="0" xfId="0" applyNumberFormat="1" applyFont="1" applyAlignment="1"/>
    <xf numFmtId="0" fontId="14" fillId="0" borderId="0" xfId="0" applyFont="1" applyAlignment="1">
      <alignment horizontal="left" wrapText="1"/>
    </xf>
    <xf numFmtId="0" fontId="0" fillId="0" borderId="0" xfId="0" applyFont="1" applyAlignment="1"/>
    <xf numFmtId="0" fontId="10" fillId="0" borderId="0" xfId="0" applyFont="1" applyAlignment="1">
      <alignment horizontal="right" vertical="center"/>
    </xf>
  </cellXfs>
  <cellStyles count="1">
    <cellStyle name="Normal" xfId="0" builtinId="0"/>
  </cellStyles>
  <dxfs count="6">
    <dxf>
      <font>
        <color rgb="FFFFFFFF"/>
      </font>
      <fill>
        <patternFill patternType="solid">
          <fgColor rgb="FFFF0000"/>
          <bgColor rgb="FFFF0000"/>
        </patternFill>
      </fill>
    </dxf>
    <dxf>
      <fill>
        <patternFill patternType="solid">
          <fgColor rgb="FF40E118"/>
          <bgColor rgb="FF40E118"/>
        </patternFill>
      </fill>
    </dxf>
    <dxf>
      <font>
        <color rgb="FFFFFFFF"/>
      </font>
      <fill>
        <patternFill patternType="solid">
          <fgColor rgb="FFFF0000"/>
          <bgColor rgb="FFFF0000"/>
        </patternFill>
      </fill>
    </dxf>
    <dxf>
      <fill>
        <patternFill patternType="solid">
          <fgColor rgb="FF40E118"/>
          <bgColor rgb="FF40E118"/>
        </patternFill>
      </fill>
    </dxf>
    <dxf>
      <font>
        <color rgb="FFF3F3F3"/>
      </font>
      <fill>
        <patternFill patternType="none"/>
      </fill>
    </dxf>
    <dxf>
      <font>
        <color rgb="FFF3F3F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b="0">
                <a:solidFill>
                  <a:srgbClr val="000000"/>
                </a:solidFill>
                <a:latin typeface="Roboto"/>
              </a:defRPr>
            </a:pPr>
            <a:r>
              <a:t>Top Tweeters </a:t>
            </a:r>
          </a:p>
        </c:rich>
      </c:tx>
      <c:overlay val="0"/>
    </c:title>
    <c:autoTitleDeleted val="0"/>
    <c:plotArea>
      <c:layout/>
      <c:barChart>
        <c:barDir val="bar"/>
        <c:grouping val="clustered"/>
        <c:varyColors val="1"/>
        <c:ser>
          <c:idx val="0"/>
          <c:order val="0"/>
          <c:tx>
            <c:strRef>
              <c:f>Dashboard!$U$2</c:f>
              <c:strCache>
                <c:ptCount val="1"/>
              </c:strCache>
            </c:strRef>
          </c:tx>
          <c:invertIfNegative val="1"/>
          <c:val>
            <c:numRef>
              <c:f>Dashboard!$U$3:$U$12</c:f>
            </c:numRef>
          </c:val>
          <c:extLst>
            <c:ext xmlns:c15="http://schemas.microsoft.com/office/drawing/2012/chart" uri="{02D57815-91ED-43cb-92C2-25804820EDAC}">
              <c15:filteredCategoryTitle>
                <c15:cat>
                  <c:multiLvlStrRef>
                    <c:extLst>
                      <c:ext uri="{02D57815-91ED-43cb-92C2-25804820EDAC}">
                        <c15:formulaRef>
                          <c15:sqref>Dashboard!$T$3:$T$12</c15:sqref>
                        </c15:formulaRef>
                      </c:ext>
                    </c:extLst>
                  </c:multiLvlStrRef>
                </c15:cat>
              </c15:filteredCategoryTitle>
            </c:ext>
          </c:extLst>
        </c:ser>
        <c:dLbls>
          <c:showLegendKey val="0"/>
          <c:showVal val="0"/>
          <c:showCatName val="0"/>
          <c:showSerName val="0"/>
          <c:showPercent val="0"/>
          <c:showBubbleSize val="0"/>
        </c:dLbls>
        <c:gapWidth val="150"/>
        <c:axId val="-357887040"/>
        <c:axId val="-357889760"/>
      </c:barChart>
      <c:catAx>
        <c:axId val="-357887040"/>
        <c:scaling>
          <c:orientation val="maxMin"/>
        </c:scaling>
        <c:delete val="0"/>
        <c:axPos val="l"/>
        <c:majorTickMark val="cross"/>
        <c:minorTickMark val="cross"/>
        <c:tickLblPos val="nextTo"/>
        <c:crossAx val="-357889760"/>
        <c:crosses val="autoZero"/>
        <c:auto val="1"/>
        <c:lblAlgn val="ctr"/>
        <c:lblOffset val="100"/>
        <c:noMultiLvlLbl val="1"/>
      </c:catAx>
      <c:valAx>
        <c:axId val="-357889760"/>
        <c:scaling>
          <c:orientation val="minMax"/>
        </c:scaling>
        <c:delete val="0"/>
        <c:axPos val="b"/>
        <c:majorTickMark val="cross"/>
        <c:minorTickMark val="cross"/>
        <c:tickLblPos val="nextTo"/>
        <c:spPr>
          <a:ln>
            <a:noFill/>
          </a:ln>
        </c:spPr>
        <c:crossAx val="-357887040"/>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1"/>
  <c:style val="2"/>
  <c:chart>
    <c:title>
      <c:tx>
        <c:rich>
          <a:bodyPr/>
          <a:lstStyle/>
          <a:p>
            <a:pPr lvl="0">
              <a:defRPr sz="1400" b="0">
                <a:solidFill>
                  <a:srgbClr val="000000"/>
                </a:solidFill>
                <a:latin typeface="Roboto"/>
              </a:defRPr>
            </a:pPr>
            <a:r>
              <a:t>Tweet Volume Over Time (max 60 days)</a:t>
            </a:r>
          </a:p>
        </c:rich>
      </c:tx>
      <c:overlay val="0"/>
    </c:title>
    <c:autoTitleDeleted val="0"/>
    <c:plotArea>
      <c:layout>
        <c:manualLayout>
          <c:xMode val="edge"/>
          <c:yMode val="edge"/>
          <c:x val="7.8528827037773363E-2"/>
          <c:y val="0.141642371234208"/>
          <c:w val="0.88737574552683895"/>
          <c:h val="0.75587949465500492"/>
        </c:manualLayout>
      </c:layout>
      <c:lineChart>
        <c:grouping val="standard"/>
        <c:varyColors val="0"/>
        <c:dLbls>
          <c:showLegendKey val="0"/>
          <c:showVal val="0"/>
          <c:showCatName val="0"/>
          <c:showSerName val="0"/>
          <c:showPercent val="0"/>
          <c:showBubbleSize val="0"/>
        </c:dLbls>
        <c:marker val="1"/>
        <c:smooth val="0"/>
        <c:axId val="-357881600"/>
        <c:axId val="-357880512"/>
      </c:lineChart>
      <c:catAx>
        <c:axId val="-357881600"/>
        <c:scaling>
          <c:orientation val="minMax"/>
        </c:scaling>
        <c:delete val="0"/>
        <c:axPos val="b"/>
        <c:majorTickMark val="cross"/>
        <c:minorTickMark val="cross"/>
        <c:tickLblPos val="nextTo"/>
        <c:crossAx val="-357880512"/>
        <c:crosses val="autoZero"/>
        <c:auto val="1"/>
        <c:lblAlgn val="ctr"/>
        <c:lblOffset val="100"/>
        <c:noMultiLvlLbl val="1"/>
      </c:catAx>
      <c:valAx>
        <c:axId val="-357880512"/>
        <c:scaling>
          <c:orientation val="minMax"/>
        </c:scaling>
        <c:delete val="0"/>
        <c:axPos val="l"/>
        <c:majorTickMark val="cross"/>
        <c:minorTickMark val="cross"/>
        <c:tickLblPos val="nextTo"/>
        <c:spPr>
          <a:ln>
            <a:noFill/>
          </a:ln>
        </c:spPr>
        <c:crossAx val="-357881600"/>
        <c:crosses val="autoZero"/>
        <c:crossBetween val="between"/>
      </c:valAx>
    </c:plotArea>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361950</xdr:colOff>
      <xdr:row>4</xdr:row>
      <xdr:rowOff>447675</xdr:rowOff>
    </xdr:from>
    <xdr:ext cx="3800475" cy="2714625"/>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314325</xdr:colOff>
      <xdr:row>21</xdr:row>
      <xdr:rowOff>190500</xdr:rowOff>
    </xdr:from>
    <xdr:ext cx="4791075" cy="3810000"/>
    <xdr:graphicFrame macro="">
      <xdr:nvGraphicFramePr>
        <xdr:cNvPr id="3" name="Chart 2"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rBGAEW2uwi" TargetMode="External"/><Relationship Id="rId2" Type="http://schemas.openxmlformats.org/officeDocument/2006/relationships/hyperlink" Target="https://t.co/jNnOZk7S1m" TargetMode="External"/><Relationship Id="rId1" Type="http://schemas.openxmlformats.org/officeDocument/2006/relationships/hyperlink" Target="https://t.co/Gb5iQJhLa2" TargetMode="External"/><Relationship Id="rId5" Type="http://schemas.openxmlformats.org/officeDocument/2006/relationships/hyperlink" Target="https://t.co/0hw7mshgiE" TargetMode="External"/><Relationship Id="rId4" Type="http://schemas.openxmlformats.org/officeDocument/2006/relationships/hyperlink" Target="https://t.co/7qNNOpDgD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29"/>
  <sheetViews>
    <sheetView tabSelected="1" zoomScaleNormal="100" workbookViewId="0">
      <pane ySplit="1" topLeftCell="A2" activePane="bottomLeft" state="frozen"/>
      <selection pane="bottomLeft" activeCell="B6" sqref="B6"/>
    </sheetView>
  </sheetViews>
  <sheetFormatPr defaultColWidth="14.42578125" defaultRowHeight="12.75" x14ac:dyDescent="0.2"/>
  <cols>
    <col min="1" max="1" width="17.5703125" bestFit="1" customWidth="1"/>
    <col min="2" max="2" width="239.85546875" bestFit="1" customWidth="1"/>
  </cols>
  <sheetData>
    <row r="1" spans="1:2" x14ac:dyDescent="0.2">
      <c r="A1" s="3" t="s">
        <v>4</v>
      </c>
      <c r="B1" s="4" t="s">
        <v>5</v>
      </c>
    </row>
    <row r="2" spans="1:2" x14ac:dyDescent="0.2">
      <c r="A2" s="5" t="s">
        <v>6</v>
      </c>
      <c r="B2" s="4" t="s">
        <v>7</v>
      </c>
    </row>
    <row r="3" spans="1:2" ht="56.25" x14ac:dyDescent="0.2">
      <c r="A3" s="5" t="s">
        <v>8</v>
      </c>
      <c r="B3" s="4" t="s">
        <v>9</v>
      </c>
    </row>
    <row r="4" spans="1:2" ht="45" x14ac:dyDescent="0.2">
      <c r="A4" s="5" t="s">
        <v>10</v>
      </c>
      <c r="B4" s="4" t="s">
        <v>11</v>
      </c>
    </row>
    <row r="5" spans="1:2" ht="33.75" x14ac:dyDescent="0.2">
      <c r="A5" s="5" t="s">
        <v>12</v>
      </c>
      <c r="B5" s="4" t="s">
        <v>13</v>
      </c>
    </row>
    <row r="6" spans="1:2" ht="33.75" x14ac:dyDescent="0.2">
      <c r="A6" s="5" t="s">
        <v>14</v>
      </c>
      <c r="B6" s="4" t="s">
        <v>15</v>
      </c>
    </row>
    <row r="7" spans="1:2" x14ac:dyDescent="0.2">
      <c r="A7" s="5" t="s">
        <v>16</v>
      </c>
      <c r="B7" s="4" t="s">
        <v>17</v>
      </c>
    </row>
    <row r="8" spans="1:2" x14ac:dyDescent="0.2">
      <c r="A8" s="5" t="s">
        <v>18</v>
      </c>
      <c r="B8" s="4" t="s">
        <v>19</v>
      </c>
    </row>
    <row r="9" spans="1:2" ht="56.25" x14ac:dyDescent="0.2">
      <c r="A9" s="5" t="s">
        <v>20</v>
      </c>
      <c r="B9" s="4" t="s">
        <v>21</v>
      </c>
    </row>
    <row r="10" spans="1:2" x14ac:dyDescent="0.2">
      <c r="A10" s="5" t="s">
        <v>22</v>
      </c>
      <c r="B10" s="4" t="s">
        <v>23</v>
      </c>
    </row>
    <row r="11" spans="1:2" x14ac:dyDescent="0.2">
      <c r="A11" s="5" t="s">
        <v>24</v>
      </c>
      <c r="B11" s="4" t="s">
        <v>25</v>
      </c>
    </row>
    <row r="12" spans="1:2" ht="67.5" x14ac:dyDescent="0.2">
      <c r="A12" s="5" t="s">
        <v>26</v>
      </c>
      <c r="B12" s="4" t="s">
        <v>27</v>
      </c>
    </row>
    <row r="13" spans="1:2" ht="33.75" x14ac:dyDescent="0.2">
      <c r="A13" s="5" t="s">
        <v>28</v>
      </c>
      <c r="B13" s="4" t="s">
        <v>13</v>
      </c>
    </row>
    <row r="14" spans="1:2" ht="33.75" x14ac:dyDescent="0.2">
      <c r="A14" s="5" t="s">
        <v>29</v>
      </c>
      <c r="B14" s="4" t="s">
        <v>13</v>
      </c>
    </row>
    <row r="15" spans="1:2" ht="45" x14ac:dyDescent="0.2">
      <c r="A15" s="5" t="s">
        <v>30</v>
      </c>
      <c r="B15" s="4" t="s">
        <v>31</v>
      </c>
    </row>
    <row r="16" spans="1:2" x14ac:dyDescent="0.2">
      <c r="A16" s="5" t="s">
        <v>32</v>
      </c>
      <c r="B16" s="4" t="s">
        <v>23</v>
      </c>
    </row>
    <row r="17" spans="1:2" ht="78.75" x14ac:dyDescent="0.2">
      <c r="A17" s="5" t="s">
        <v>33</v>
      </c>
      <c r="B17" s="4" t="s">
        <v>34</v>
      </c>
    </row>
    <row r="18" spans="1:2" x14ac:dyDescent="0.2">
      <c r="A18" s="5" t="s">
        <v>35</v>
      </c>
      <c r="B18" s="4" t="s">
        <v>36</v>
      </c>
    </row>
    <row r="19" spans="1:2" x14ac:dyDescent="0.2">
      <c r="A19" s="5" t="s">
        <v>37</v>
      </c>
      <c r="B19" s="4" t="s">
        <v>38</v>
      </c>
    </row>
    <row r="20" spans="1:2" x14ac:dyDescent="0.2">
      <c r="A20" s="5" t="s">
        <v>40</v>
      </c>
      <c r="B20" s="4" t="s">
        <v>41</v>
      </c>
    </row>
    <row r="21" spans="1:2" ht="78.75" x14ac:dyDescent="0.2">
      <c r="A21" s="5" t="s">
        <v>42</v>
      </c>
      <c r="B21" s="4" t="s">
        <v>34</v>
      </c>
    </row>
    <row r="22" spans="1:2" ht="78.75" x14ac:dyDescent="0.2">
      <c r="A22" s="5" t="s">
        <v>43</v>
      </c>
      <c r="B22" s="4" t="s">
        <v>44</v>
      </c>
    </row>
    <row r="23" spans="1:2" ht="33.75" x14ac:dyDescent="0.2">
      <c r="A23" s="5" t="s">
        <v>45</v>
      </c>
      <c r="B23" s="4" t="s">
        <v>13</v>
      </c>
    </row>
    <row r="24" spans="1:2" ht="33.75" x14ac:dyDescent="0.2">
      <c r="A24" s="5" t="s">
        <v>46</v>
      </c>
      <c r="B24" s="4" t="s">
        <v>15</v>
      </c>
    </row>
    <row r="25" spans="1:2" ht="56.25" x14ac:dyDescent="0.2">
      <c r="A25" s="5" t="s">
        <v>47</v>
      </c>
      <c r="B25" s="4" t="s">
        <v>9</v>
      </c>
    </row>
    <row r="26" spans="1:2" ht="67.5" x14ac:dyDescent="0.2">
      <c r="A26" s="5" t="s">
        <v>48</v>
      </c>
      <c r="B26" s="4" t="s">
        <v>49</v>
      </c>
    </row>
    <row r="27" spans="1:2" ht="78.75" x14ac:dyDescent="0.2">
      <c r="A27" s="5" t="s">
        <v>50</v>
      </c>
      <c r="B27" s="4" t="s">
        <v>51</v>
      </c>
    </row>
    <row r="28" spans="1:2" x14ac:dyDescent="0.2">
      <c r="A28" s="5" t="s">
        <v>39</v>
      </c>
      <c r="B28" s="4" t="s">
        <v>52</v>
      </c>
    </row>
    <row r="29" spans="1:2" x14ac:dyDescent="0.2">
      <c r="A29" s="5" t="s">
        <v>53</v>
      </c>
      <c r="B29" s="4" t="s">
        <v>54</v>
      </c>
    </row>
    <row r="30" spans="1:2" x14ac:dyDescent="0.2">
      <c r="A30" s="5" t="s">
        <v>55</v>
      </c>
      <c r="B30" s="4" t="s">
        <v>19</v>
      </c>
    </row>
    <row r="31" spans="1:2" ht="33.75" x14ac:dyDescent="0.2">
      <c r="A31" s="5" t="s">
        <v>56</v>
      </c>
      <c r="B31" s="4" t="s">
        <v>13</v>
      </c>
    </row>
    <row r="32" spans="1:2" ht="33.75" x14ac:dyDescent="0.2">
      <c r="A32" s="5" t="s">
        <v>57</v>
      </c>
      <c r="B32" s="4" t="s">
        <v>13</v>
      </c>
    </row>
    <row r="33" spans="1:2" ht="45" x14ac:dyDescent="0.2">
      <c r="A33" s="5" t="s">
        <v>58</v>
      </c>
      <c r="B33" s="4" t="s">
        <v>59</v>
      </c>
    </row>
    <row r="34" spans="1:2" ht="78.75" x14ac:dyDescent="0.2">
      <c r="A34" s="5" t="s">
        <v>60</v>
      </c>
      <c r="B34" s="4" t="s">
        <v>34</v>
      </c>
    </row>
    <row r="35" spans="1:2" ht="22.5" x14ac:dyDescent="0.2">
      <c r="A35" s="5" t="s">
        <v>61</v>
      </c>
      <c r="B35" s="4" t="s">
        <v>62</v>
      </c>
    </row>
    <row r="36" spans="1:2" ht="33.75" x14ac:dyDescent="0.2">
      <c r="A36" s="5" t="s">
        <v>63</v>
      </c>
      <c r="B36" s="4" t="s">
        <v>13</v>
      </c>
    </row>
    <row r="37" spans="1:2" x14ac:dyDescent="0.2">
      <c r="A37" s="5" t="s">
        <v>64</v>
      </c>
      <c r="B37" s="4" t="s">
        <v>65</v>
      </c>
    </row>
    <row r="38" spans="1:2" ht="78.75" x14ac:dyDescent="0.2">
      <c r="A38" s="5" t="s">
        <v>66</v>
      </c>
      <c r="B38" s="4" t="s">
        <v>34</v>
      </c>
    </row>
    <row r="39" spans="1:2" ht="33.75" x14ac:dyDescent="0.2">
      <c r="A39" s="5" t="s">
        <v>67</v>
      </c>
      <c r="B39" s="4" t="s">
        <v>68</v>
      </c>
    </row>
    <row r="40" spans="1:2" x14ac:dyDescent="0.2">
      <c r="A40" s="5" t="s">
        <v>69</v>
      </c>
      <c r="B40" s="4" t="s">
        <v>70</v>
      </c>
    </row>
    <row r="41" spans="1:2" ht="56.25" x14ac:dyDescent="0.2">
      <c r="A41" s="5" t="s">
        <v>71</v>
      </c>
      <c r="B41" s="4" t="s">
        <v>9</v>
      </c>
    </row>
    <row r="42" spans="1:2" ht="45" x14ac:dyDescent="0.2">
      <c r="A42" s="5" t="s">
        <v>72</v>
      </c>
      <c r="B42" s="4" t="s">
        <v>73</v>
      </c>
    </row>
    <row r="43" spans="1:2" x14ac:dyDescent="0.2">
      <c r="A43" s="5" t="s">
        <v>74</v>
      </c>
      <c r="B43" s="4" t="s">
        <v>75</v>
      </c>
    </row>
    <row r="44" spans="1:2" ht="33.75" x14ac:dyDescent="0.2">
      <c r="A44" s="5" t="s">
        <v>76</v>
      </c>
      <c r="B44" s="4" t="s">
        <v>15</v>
      </c>
    </row>
    <row r="45" spans="1:2" x14ac:dyDescent="0.2">
      <c r="A45" s="5" t="s">
        <v>77</v>
      </c>
      <c r="B45" s="4" t="s">
        <v>23</v>
      </c>
    </row>
    <row r="46" spans="1:2" ht="56.25" x14ac:dyDescent="0.2">
      <c r="A46" s="5" t="s">
        <v>78</v>
      </c>
      <c r="B46" s="4" t="s">
        <v>79</v>
      </c>
    </row>
    <row r="47" spans="1:2" ht="33.75" x14ac:dyDescent="0.2">
      <c r="A47" s="5" t="s">
        <v>80</v>
      </c>
      <c r="B47" s="4" t="s">
        <v>13</v>
      </c>
    </row>
    <row r="48" spans="1:2" ht="78.75" x14ac:dyDescent="0.2">
      <c r="A48" s="5" t="s">
        <v>81</v>
      </c>
      <c r="B48" s="4" t="s">
        <v>34</v>
      </c>
    </row>
    <row r="49" spans="1:2" ht="33.75" x14ac:dyDescent="0.2">
      <c r="A49" s="5" t="s">
        <v>82</v>
      </c>
      <c r="B49" s="4" t="s">
        <v>83</v>
      </c>
    </row>
    <row r="50" spans="1:2" ht="33.75" x14ac:dyDescent="0.2">
      <c r="A50" s="5" t="s">
        <v>84</v>
      </c>
      <c r="B50" s="4" t="s">
        <v>13</v>
      </c>
    </row>
    <row r="51" spans="1:2" x14ac:dyDescent="0.2">
      <c r="A51" s="5" t="s">
        <v>85</v>
      </c>
      <c r="B51" s="4" t="s">
        <v>19</v>
      </c>
    </row>
    <row r="52" spans="1:2" ht="33.75" x14ac:dyDescent="0.2">
      <c r="A52" s="5" t="s">
        <v>86</v>
      </c>
      <c r="B52" s="4" t="s">
        <v>13</v>
      </c>
    </row>
    <row r="53" spans="1:2" ht="33.75" x14ac:dyDescent="0.2">
      <c r="A53" s="5" t="s">
        <v>87</v>
      </c>
      <c r="B53" s="4" t="s">
        <v>15</v>
      </c>
    </row>
    <row r="54" spans="1:2" x14ac:dyDescent="0.2">
      <c r="A54" s="5" t="s">
        <v>88</v>
      </c>
      <c r="B54" s="4" t="s">
        <v>89</v>
      </c>
    </row>
    <row r="55" spans="1:2" ht="33.75" x14ac:dyDescent="0.2">
      <c r="A55" s="5" t="s">
        <v>91</v>
      </c>
      <c r="B55" s="4" t="s">
        <v>13</v>
      </c>
    </row>
    <row r="56" spans="1:2" x14ac:dyDescent="0.2">
      <c r="A56" s="5" t="s">
        <v>92</v>
      </c>
      <c r="B56" s="4" t="s">
        <v>23</v>
      </c>
    </row>
    <row r="57" spans="1:2" x14ac:dyDescent="0.2">
      <c r="A57" s="5" t="s">
        <v>93</v>
      </c>
      <c r="B57" s="4" t="s">
        <v>54</v>
      </c>
    </row>
    <row r="58" spans="1:2" ht="67.5" x14ac:dyDescent="0.2">
      <c r="A58" s="5" t="s">
        <v>94</v>
      </c>
      <c r="B58" s="4" t="s">
        <v>95</v>
      </c>
    </row>
    <row r="59" spans="1:2" ht="78.75" x14ac:dyDescent="0.2">
      <c r="A59" s="5" t="s">
        <v>96</v>
      </c>
      <c r="B59" s="4" t="s">
        <v>34</v>
      </c>
    </row>
    <row r="60" spans="1:2" ht="90" x14ac:dyDescent="0.2">
      <c r="A60" s="5" t="s">
        <v>97</v>
      </c>
      <c r="B60" s="4" t="s">
        <v>98</v>
      </c>
    </row>
    <row r="61" spans="1:2" ht="33.75" x14ac:dyDescent="0.2">
      <c r="A61" s="5" t="s">
        <v>99</v>
      </c>
      <c r="B61" s="4" t="s">
        <v>13</v>
      </c>
    </row>
    <row r="62" spans="1:2" ht="33.75" x14ac:dyDescent="0.2">
      <c r="A62" s="5" t="s">
        <v>100</v>
      </c>
      <c r="B62" s="4" t="s">
        <v>13</v>
      </c>
    </row>
    <row r="63" spans="1:2" ht="56.25" x14ac:dyDescent="0.2">
      <c r="A63" s="5" t="s">
        <v>101</v>
      </c>
      <c r="B63" s="4" t="s">
        <v>102</v>
      </c>
    </row>
    <row r="64" spans="1:2" x14ac:dyDescent="0.2">
      <c r="A64" s="5" t="s">
        <v>90</v>
      </c>
      <c r="B64" s="4" t="s">
        <v>103</v>
      </c>
    </row>
    <row r="65" spans="1:2" ht="56.25" x14ac:dyDescent="0.2">
      <c r="A65" s="5" t="s">
        <v>104</v>
      </c>
      <c r="B65" s="4" t="s">
        <v>9</v>
      </c>
    </row>
    <row r="66" spans="1:2" x14ac:dyDescent="0.2">
      <c r="A66" s="5" t="s">
        <v>105</v>
      </c>
      <c r="B66" s="4" t="s">
        <v>106</v>
      </c>
    </row>
    <row r="67" spans="1:2" ht="45" x14ac:dyDescent="0.2">
      <c r="A67" s="5" t="s">
        <v>107</v>
      </c>
      <c r="B67" s="4" t="s">
        <v>31</v>
      </c>
    </row>
    <row r="68" spans="1:2" x14ac:dyDescent="0.2">
      <c r="A68" s="5" t="s">
        <v>108</v>
      </c>
      <c r="B68" s="4" t="s">
        <v>109</v>
      </c>
    </row>
    <row r="69" spans="1:2" ht="67.5" x14ac:dyDescent="0.2">
      <c r="A69" s="5" t="s">
        <v>110</v>
      </c>
      <c r="B69" s="4" t="s">
        <v>49</v>
      </c>
    </row>
    <row r="70" spans="1:2" x14ac:dyDescent="0.2">
      <c r="A70" s="5" t="s">
        <v>111</v>
      </c>
      <c r="B70" s="4" t="s">
        <v>112</v>
      </c>
    </row>
    <row r="71" spans="1:2" ht="33.75" x14ac:dyDescent="0.2">
      <c r="A71" s="5" t="s">
        <v>113</v>
      </c>
      <c r="B71" s="4" t="s">
        <v>13</v>
      </c>
    </row>
    <row r="72" spans="1:2" ht="56.25" x14ac:dyDescent="0.2">
      <c r="A72" s="5" t="s">
        <v>114</v>
      </c>
      <c r="B72" s="4" t="s">
        <v>115</v>
      </c>
    </row>
    <row r="73" spans="1:2" ht="33.75" x14ac:dyDescent="0.2">
      <c r="A73" s="5" t="s">
        <v>116</v>
      </c>
      <c r="B73" s="4" t="s">
        <v>117</v>
      </c>
    </row>
    <row r="74" spans="1:2" ht="67.5" x14ac:dyDescent="0.2">
      <c r="A74" s="5" t="s">
        <v>118</v>
      </c>
      <c r="B74" s="4" t="s">
        <v>27</v>
      </c>
    </row>
    <row r="75" spans="1:2" ht="78.75" x14ac:dyDescent="0.2">
      <c r="A75" s="5" t="s">
        <v>119</v>
      </c>
      <c r="B75" s="4" t="s">
        <v>120</v>
      </c>
    </row>
    <row r="76" spans="1:2" ht="78.75" x14ac:dyDescent="0.2">
      <c r="A76" s="5" t="s">
        <v>121</v>
      </c>
      <c r="B76" s="4" t="s">
        <v>122</v>
      </c>
    </row>
    <row r="77" spans="1:2" ht="67.5" x14ac:dyDescent="0.2">
      <c r="A77" s="5" t="s">
        <v>123</v>
      </c>
      <c r="B77" s="4" t="s">
        <v>124</v>
      </c>
    </row>
    <row r="78" spans="1:2" ht="101.25" x14ac:dyDescent="0.2">
      <c r="A78" s="5" t="s">
        <v>125</v>
      </c>
      <c r="B78" s="4" t="s">
        <v>126</v>
      </c>
    </row>
    <row r="79" spans="1:2" x14ac:dyDescent="0.2">
      <c r="A79" s="5" t="s">
        <v>127</v>
      </c>
      <c r="B79" s="4" t="s">
        <v>54</v>
      </c>
    </row>
    <row r="80" spans="1:2" ht="33.75" x14ac:dyDescent="0.2">
      <c r="A80" s="5" t="s">
        <v>128</v>
      </c>
      <c r="B80" s="4" t="s">
        <v>13</v>
      </c>
    </row>
    <row r="81" spans="1:2" ht="78.75" x14ac:dyDescent="0.2">
      <c r="A81" s="5" t="s">
        <v>129</v>
      </c>
      <c r="B81" s="4" t="s">
        <v>34</v>
      </c>
    </row>
    <row r="82" spans="1:2" x14ac:dyDescent="0.2">
      <c r="A82" s="5" t="s">
        <v>130</v>
      </c>
      <c r="B82" s="4" t="s">
        <v>131</v>
      </c>
    </row>
    <row r="83" spans="1:2" x14ac:dyDescent="0.2">
      <c r="A83" s="5" t="s">
        <v>132</v>
      </c>
      <c r="B83" s="4" t="s">
        <v>133</v>
      </c>
    </row>
    <row r="84" spans="1:2" x14ac:dyDescent="0.2">
      <c r="A84" s="5" t="s">
        <v>134</v>
      </c>
      <c r="B84" s="4" t="s">
        <v>135</v>
      </c>
    </row>
    <row r="85" spans="1:2" ht="78.75" x14ac:dyDescent="0.2">
      <c r="A85" s="5" t="s">
        <v>137</v>
      </c>
      <c r="B85" s="4" t="s">
        <v>34</v>
      </c>
    </row>
    <row r="86" spans="1:2" ht="45" x14ac:dyDescent="0.2">
      <c r="A86" s="5" t="s">
        <v>138</v>
      </c>
      <c r="B86" s="4" t="s">
        <v>31</v>
      </c>
    </row>
    <row r="87" spans="1:2" ht="33.75" x14ac:dyDescent="0.2">
      <c r="A87" s="5" t="s">
        <v>139</v>
      </c>
      <c r="B87" s="4" t="s">
        <v>15</v>
      </c>
    </row>
    <row r="88" spans="1:2" ht="33.75" x14ac:dyDescent="0.2">
      <c r="A88" s="5" t="s">
        <v>140</v>
      </c>
      <c r="B88" s="4" t="s">
        <v>15</v>
      </c>
    </row>
    <row r="89" spans="1:2" ht="45" x14ac:dyDescent="0.2">
      <c r="A89" s="5" t="s">
        <v>141</v>
      </c>
      <c r="B89" s="4" t="s">
        <v>31</v>
      </c>
    </row>
    <row r="90" spans="1:2" x14ac:dyDescent="0.2">
      <c r="A90" s="5" t="s">
        <v>142</v>
      </c>
      <c r="B90" s="4" t="s">
        <v>54</v>
      </c>
    </row>
    <row r="91" spans="1:2" x14ac:dyDescent="0.2">
      <c r="A91" s="5" t="s">
        <v>143</v>
      </c>
      <c r="B91" s="4" t="s">
        <v>144</v>
      </c>
    </row>
    <row r="92" spans="1:2" x14ac:dyDescent="0.2">
      <c r="A92" s="5" t="s">
        <v>145</v>
      </c>
      <c r="B92" s="4" t="s">
        <v>19</v>
      </c>
    </row>
    <row r="93" spans="1:2" ht="67.5" x14ac:dyDescent="0.2">
      <c r="A93" s="5" t="s">
        <v>146</v>
      </c>
      <c r="B93" s="4" t="s">
        <v>49</v>
      </c>
    </row>
    <row r="94" spans="1:2" ht="33.75" x14ac:dyDescent="0.2">
      <c r="A94" s="5" t="s">
        <v>147</v>
      </c>
      <c r="B94" s="4" t="s">
        <v>13</v>
      </c>
    </row>
    <row r="95" spans="1:2" ht="78.75" x14ac:dyDescent="0.2">
      <c r="A95" s="5" t="s">
        <v>148</v>
      </c>
      <c r="B95" s="4" t="s">
        <v>34</v>
      </c>
    </row>
    <row r="96" spans="1:2" x14ac:dyDescent="0.2">
      <c r="A96" s="5" t="s">
        <v>149</v>
      </c>
      <c r="B96" s="4" t="s">
        <v>54</v>
      </c>
    </row>
    <row r="97" spans="1:2" x14ac:dyDescent="0.2">
      <c r="A97" s="5" t="s">
        <v>150</v>
      </c>
      <c r="B97" s="4" t="s">
        <v>151</v>
      </c>
    </row>
    <row r="98" spans="1:2" ht="45" x14ac:dyDescent="0.2">
      <c r="A98" s="5" t="s">
        <v>152</v>
      </c>
      <c r="B98" s="4" t="s">
        <v>31</v>
      </c>
    </row>
    <row r="99" spans="1:2" ht="33.75" x14ac:dyDescent="0.2">
      <c r="A99" s="5" t="s">
        <v>153</v>
      </c>
      <c r="B99" s="4" t="s">
        <v>83</v>
      </c>
    </row>
    <row r="100" spans="1:2" ht="33.75" x14ac:dyDescent="0.2">
      <c r="A100" s="5" t="s">
        <v>154</v>
      </c>
      <c r="B100" s="4" t="s">
        <v>13</v>
      </c>
    </row>
    <row r="101" spans="1:2" ht="33.75" x14ac:dyDescent="0.2">
      <c r="A101" s="5" t="s">
        <v>155</v>
      </c>
      <c r="B101" s="4" t="s">
        <v>156</v>
      </c>
    </row>
    <row r="102" spans="1:2" ht="33.75" x14ac:dyDescent="0.2">
      <c r="A102" s="5" t="s">
        <v>157</v>
      </c>
      <c r="B102" s="4" t="s">
        <v>158</v>
      </c>
    </row>
    <row r="103" spans="1:2" ht="45" x14ac:dyDescent="0.2">
      <c r="A103" s="5" t="s">
        <v>159</v>
      </c>
      <c r="B103" s="4" t="s">
        <v>160</v>
      </c>
    </row>
    <row r="104" spans="1:2" ht="33.75" x14ac:dyDescent="0.2">
      <c r="A104" s="5" t="s">
        <v>161</v>
      </c>
      <c r="B104" s="4" t="s">
        <v>83</v>
      </c>
    </row>
    <row r="105" spans="1:2" ht="90" x14ac:dyDescent="0.2">
      <c r="A105" s="5" t="s">
        <v>162</v>
      </c>
      <c r="B105" s="4" t="s">
        <v>163</v>
      </c>
    </row>
    <row r="106" spans="1:2" ht="33.75" x14ac:dyDescent="0.2">
      <c r="A106" s="5" t="s">
        <v>164</v>
      </c>
      <c r="B106" s="4" t="s">
        <v>165</v>
      </c>
    </row>
    <row r="107" spans="1:2" x14ac:dyDescent="0.2">
      <c r="A107" s="5" t="s">
        <v>166</v>
      </c>
      <c r="B107" s="4" t="s">
        <v>19</v>
      </c>
    </row>
    <row r="108" spans="1:2" x14ac:dyDescent="0.2">
      <c r="A108" s="5" t="s">
        <v>167</v>
      </c>
      <c r="B108" s="4" t="s">
        <v>19</v>
      </c>
    </row>
    <row r="109" spans="1:2" ht="56.25" x14ac:dyDescent="0.2">
      <c r="A109" s="5" t="s">
        <v>168</v>
      </c>
      <c r="B109" s="4" t="s">
        <v>9</v>
      </c>
    </row>
    <row r="110" spans="1:2" ht="78.75" x14ac:dyDescent="0.2">
      <c r="A110" s="5" t="s">
        <v>169</v>
      </c>
      <c r="B110" s="4" t="s">
        <v>34</v>
      </c>
    </row>
    <row r="111" spans="1:2" x14ac:dyDescent="0.2">
      <c r="A111" s="5" t="s">
        <v>136</v>
      </c>
      <c r="B111" s="4" t="s">
        <v>170</v>
      </c>
    </row>
    <row r="112" spans="1:2" ht="33.75" x14ac:dyDescent="0.2">
      <c r="A112" s="5" t="s">
        <v>171</v>
      </c>
      <c r="B112" s="4" t="s">
        <v>83</v>
      </c>
    </row>
    <row r="113" spans="1:2" ht="33.75" x14ac:dyDescent="0.2">
      <c r="A113" s="5" t="s">
        <v>172</v>
      </c>
      <c r="B113" s="4" t="s">
        <v>13</v>
      </c>
    </row>
    <row r="114" spans="1:2" ht="22.5" x14ac:dyDescent="0.2">
      <c r="A114" s="5" t="s">
        <v>173</v>
      </c>
      <c r="B114" s="4" t="s">
        <v>174</v>
      </c>
    </row>
    <row r="115" spans="1:2" ht="112.5" x14ac:dyDescent="0.2">
      <c r="A115" s="5" t="s">
        <v>175</v>
      </c>
      <c r="B115" s="4" t="s">
        <v>176</v>
      </c>
    </row>
    <row r="116" spans="1:2" ht="33.75" x14ac:dyDescent="0.2">
      <c r="A116" s="5" t="s">
        <v>177</v>
      </c>
      <c r="B116" s="4" t="s">
        <v>13</v>
      </c>
    </row>
    <row r="117" spans="1:2" ht="33.75" x14ac:dyDescent="0.2">
      <c r="A117" s="5" t="s">
        <v>178</v>
      </c>
      <c r="B117" s="4" t="s">
        <v>179</v>
      </c>
    </row>
    <row r="118" spans="1:2" ht="33.75" x14ac:dyDescent="0.2">
      <c r="A118" s="5" t="s">
        <v>180</v>
      </c>
      <c r="B118" s="4" t="s">
        <v>83</v>
      </c>
    </row>
    <row r="119" spans="1:2" x14ac:dyDescent="0.2">
      <c r="A119" s="5" t="s">
        <v>181</v>
      </c>
      <c r="B119" s="4" t="s">
        <v>182</v>
      </c>
    </row>
    <row r="120" spans="1:2" ht="67.5" x14ac:dyDescent="0.2">
      <c r="A120" s="5" t="s">
        <v>183</v>
      </c>
      <c r="B120" s="4" t="s">
        <v>49</v>
      </c>
    </row>
    <row r="121" spans="1:2" x14ac:dyDescent="0.2">
      <c r="A121" s="5" t="s">
        <v>184</v>
      </c>
      <c r="B121" s="4" t="s">
        <v>185</v>
      </c>
    </row>
    <row r="122" spans="1:2" ht="78.75" x14ac:dyDescent="0.2">
      <c r="A122" s="5" t="s">
        <v>186</v>
      </c>
      <c r="B122" s="4" t="s">
        <v>34</v>
      </c>
    </row>
    <row r="123" spans="1:2" ht="33.75" x14ac:dyDescent="0.2">
      <c r="A123" s="5" t="s">
        <v>187</v>
      </c>
      <c r="B123" s="4" t="s">
        <v>188</v>
      </c>
    </row>
    <row r="124" spans="1:2" ht="33.75" x14ac:dyDescent="0.2">
      <c r="A124" s="5" t="s">
        <v>189</v>
      </c>
      <c r="B124" s="4" t="s">
        <v>13</v>
      </c>
    </row>
    <row r="125" spans="1:2" ht="33.75" x14ac:dyDescent="0.2">
      <c r="A125" s="5" t="s">
        <v>190</v>
      </c>
      <c r="B125" s="4" t="s">
        <v>15</v>
      </c>
    </row>
    <row r="126" spans="1:2" ht="33.75" x14ac:dyDescent="0.2">
      <c r="A126" s="5" t="s">
        <v>191</v>
      </c>
      <c r="B126" s="4" t="s">
        <v>13</v>
      </c>
    </row>
    <row r="127" spans="1:2" x14ac:dyDescent="0.2">
      <c r="A127" s="5" t="s">
        <v>192</v>
      </c>
      <c r="B127" s="4" t="s">
        <v>193</v>
      </c>
    </row>
    <row r="128" spans="1:2" ht="33.75" x14ac:dyDescent="0.2">
      <c r="A128" s="5" t="s">
        <v>194</v>
      </c>
      <c r="B128" s="4" t="s">
        <v>15</v>
      </c>
    </row>
    <row r="129" spans="1:2" ht="33.75" x14ac:dyDescent="0.2">
      <c r="A129" s="5" t="s">
        <v>195</v>
      </c>
      <c r="B129" s="4" t="s">
        <v>13</v>
      </c>
    </row>
    <row r="130" spans="1:2" x14ac:dyDescent="0.2">
      <c r="A130" s="5" t="s">
        <v>196</v>
      </c>
      <c r="B130" s="4" t="s">
        <v>133</v>
      </c>
    </row>
    <row r="131" spans="1:2" ht="33.75" x14ac:dyDescent="0.2">
      <c r="A131" s="5" t="s">
        <v>197</v>
      </c>
      <c r="B131" s="4" t="s">
        <v>13</v>
      </c>
    </row>
    <row r="132" spans="1:2" ht="33.75" x14ac:dyDescent="0.2">
      <c r="A132" s="5" t="s">
        <v>198</v>
      </c>
      <c r="B132" s="4" t="s">
        <v>13</v>
      </c>
    </row>
    <row r="133" spans="1:2" x14ac:dyDescent="0.2">
      <c r="A133" s="5" t="s">
        <v>199</v>
      </c>
      <c r="B133" s="4" t="s">
        <v>65</v>
      </c>
    </row>
    <row r="134" spans="1:2" x14ac:dyDescent="0.2">
      <c r="A134" s="5" t="s">
        <v>200</v>
      </c>
      <c r="B134" s="4" t="s">
        <v>23</v>
      </c>
    </row>
    <row r="135" spans="1:2" ht="33.75" x14ac:dyDescent="0.2">
      <c r="A135" s="5" t="s">
        <v>201</v>
      </c>
      <c r="B135" s="4" t="s">
        <v>15</v>
      </c>
    </row>
    <row r="136" spans="1:2" x14ac:dyDescent="0.2">
      <c r="A136" s="5" t="s">
        <v>202</v>
      </c>
      <c r="B136" s="4" t="s">
        <v>203</v>
      </c>
    </row>
    <row r="137" spans="1:2" x14ac:dyDescent="0.2">
      <c r="A137" s="5" t="s">
        <v>204</v>
      </c>
      <c r="B137" s="4" t="s">
        <v>23</v>
      </c>
    </row>
    <row r="138" spans="1:2" ht="78.75" x14ac:dyDescent="0.2">
      <c r="A138" s="5" t="s">
        <v>205</v>
      </c>
      <c r="B138" s="4" t="s">
        <v>206</v>
      </c>
    </row>
    <row r="139" spans="1:2" ht="33.75" x14ac:dyDescent="0.2">
      <c r="A139" s="5" t="s">
        <v>207</v>
      </c>
      <c r="B139" s="4" t="s">
        <v>117</v>
      </c>
    </row>
    <row r="140" spans="1:2" x14ac:dyDescent="0.2">
      <c r="A140" s="5" t="s">
        <v>208</v>
      </c>
      <c r="B140" s="4" t="s">
        <v>133</v>
      </c>
    </row>
    <row r="141" spans="1:2" ht="33.75" x14ac:dyDescent="0.2">
      <c r="A141" s="5" t="s">
        <v>209</v>
      </c>
      <c r="B141" s="4" t="s">
        <v>13</v>
      </c>
    </row>
    <row r="142" spans="1:2" x14ac:dyDescent="0.2">
      <c r="A142" s="5" t="s">
        <v>210</v>
      </c>
      <c r="B142" s="4" t="s">
        <v>211</v>
      </c>
    </row>
    <row r="143" spans="1:2" ht="33.75" x14ac:dyDescent="0.2">
      <c r="A143" s="5" t="s">
        <v>212</v>
      </c>
      <c r="B143" s="4" t="s">
        <v>213</v>
      </c>
    </row>
    <row r="144" spans="1:2" ht="33.75" x14ac:dyDescent="0.2">
      <c r="A144" s="5" t="s">
        <v>214</v>
      </c>
      <c r="B144" s="4" t="s">
        <v>13</v>
      </c>
    </row>
    <row r="145" spans="1:2" ht="33.75" x14ac:dyDescent="0.2">
      <c r="A145" s="5" t="s">
        <v>215</v>
      </c>
      <c r="B145" s="4" t="s">
        <v>15</v>
      </c>
    </row>
    <row r="146" spans="1:2" ht="56.25" x14ac:dyDescent="0.2">
      <c r="A146" s="5" t="s">
        <v>216</v>
      </c>
      <c r="B146" s="4" t="s">
        <v>21</v>
      </c>
    </row>
    <row r="147" spans="1:2" ht="90" x14ac:dyDescent="0.2">
      <c r="A147" s="5" t="s">
        <v>217</v>
      </c>
      <c r="B147" s="4" t="s">
        <v>98</v>
      </c>
    </row>
    <row r="148" spans="1:2" ht="67.5" x14ac:dyDescent="0.2">
      <c r="A148" s="5" t="s">
        <v>218</v>
      </c>
      <c r="B148" s="4" t="s">
        <v>49</v>
      </c>
    </row>
    <row r="149" spans="1:2" ht="22.5" x14ac:dyDescent="0.2">
      <c r="A149" s="5" t="s">
        <v>219</v>
      </c>
      <c r="B149" s="4" t="s">
        <v>220</v>
      </c>
    </row>
    <row r="150" spans="1:2" x14ac:dyDescent="0.2">
      <c r="A150" s="5" t="s">
        <v>221</v>
      </c>
      <c r="B150" s="4" t="s">
        <v>222</v>
      </c>
    </row>
    <row r="151" spans="1:2" ht="67.5" x14ac:dyDescent="0.2">
      <c r="A151" s="5" t="s">
        <v>223</v>
      </c>
      <c r="B151" s="4" t="s">
        <v>49</v>
      </c>
    </row>
    <row r="152" spans="1:2" ht="45" x14ac:dyDescent="0.2">
      <c r="A152" s="5" t="s">
        <v>224</v>
      </c>
      <c r="B152" s="4" t="s">
        <v>31</v>
      </c>
    </row>
    <row r="153" spans="1:2" x14ac:dyDescent="0.2">
      <c r="A153" s="5" t="s">
        <v>225</v>
      </c>
      <c r="B153" s="4" t="s">
        <v>226</v>
      </c>
    </row>
    <row r="154" spans="1:2" ht="56.25" x14ac:dyDescent="0.2">
      <c r="A154" s="5" t="s">
        <v>227</v>
      </c>
      <c r="B154" s="4" t="s">
        <v>9</v>
      </c>
    </row>
    <row r="155" spans="1:2" ht="33.75" x14ac:dyDescent="0.2">
      <c r="A155" s="5" t="s">
        <v>228</v>
      </c>
      <c r="B155" s="4" t="s">
        <v>83</v>
      </c>
    </row>
    <row r="156" spans="1:2" ht="56.25" x14ac:dyDescent="0.2">
      <c r="A156" s="5" t="s">
        <v>229</v>
      </c>
      <c r="B156" s="4" t="s">
        <v>230</v>
      </c>
    </row>
    <row r="157" spans="1:2" ht="33.75" x14ac:dyDescent="0.2">
      <c r="A157" s="5" t="s">
        <v>231</v>
      </c>
      <c r="B157" s="4" t="s">
        <v>15</v>
      </c>
    </row>
    <row r="158" spans="1:2" x14ac:dyDescent="0.2">
      <c r="A158" s="5" t="s">
        <v>232</v>
      </c>
      <c r="B158" s="4" t="s">
        <v>133</v>
      </c>
    </row>
    <row r="159" spans="1:2" ht="45" x14ac:dyDescent="0.2">
      <c r="A159" s="5" t="s">
        <v>233</v>
      </c>
      <c r="B159" s="4" t="s">
        <v>31</v>
      </c>
    </row>
    <row r="160" spans="1:2" ht="22.5" x14ac:dyDescent="0.2">
      <c r="A160" s="5" t="s">
        <v>234</v>
      </c>
      <c r="B160" s="4" t="s">
        <v>235</v>
      </c>
    </row>
    <row r="161" spans="1:2" x14ac:dyDescent="0.2">
      <c r="A161" s="5" t="s">
        <v>236</v>
      </c>
      <c r="B161" s="4" t="s">
        <v>133</v>
      </c>
    </row>
    <row r="162" spans="1:2" x14ac:dyDescent="0.2">
      <c r="A162" s="5" t="s">
        <v>237</v>
      </c>
      <c r="B162" s="4" t="s">
        <v>133</v>
      </c>
    </row>
    <row r="163" spans="1:2" ht="33.75" x14ac:dyDescent="0.2">
      <c r="A163" s="5" t="s">
        <v>238</v>
      </c>
      <c r="B163" s="4" t="s">
        <v>15</v>
      </c>
    </row>
    <row r="164" spans="1:2" x14ac:dyDescent="0.2">
      <c r="A164" s="5" t="s">
        <v>239</v>
      </c>
      <c r="B164" s="4" t="s">
        <v>240</v>
      </c>
    </row>
    <row r="165" spans="1:2" ht="33.75" x14ac:dyDescent="0.2">
      <c r="A165" s="5" t="s">
        <v>241</v>
      </c>
      <c r="B165" s="4" t="s">
        <v>13</v>
      </c>
    </row>
    <row r="166" spans="1:2" ht="67.5" x14ac:dyDescent="0.2">
      <c r="A166" s="5" t="s">
        <v>242</v>
      </c>
      <c r="B166" s="4" t="s">
        <v>49</v>
      </c>
    </row>
    <row r="167" spans="1:2" x14ac:dyDescent="0.2">
      <c r="A167" s="5" t="s">
        <v>243</v>
      </c>
      <c r="B167" s="4" t="s">
        <v>133</v>
      </c>
    </row>
    <row r="168" spans="1:2" ht="67.5" x14ac:dyDescent="0.2">
      <c r="A168" s="5" t="s">
        <v>244</v>
      </c>
      <c r="B168" s="4" t="s">
        <v>49</v>
      </c>
    </row>
    <row r="169" spans="1:2" ht="33.75" x14ac:dyDescent="0.2">
      <c r="A169" s="5" t="s">
        <v>245</v>
      </c>
      <c r="B169" s="4" t="s">
        <v>246</v>
      </c>
    </row>
    <row r="170" spans="1:2" x14ac:dyDescent="0.2">
      <c r="A170" s="5" t="s">
        <v>247</v>
      </c>
      <c r="B170" s="4" t="s">
        <v>133</v>
      </c>
    </row>
    <row r="171" spans="1:2" x14ac:dyDescent="0.2">
      <c r="A171" s="5" t="s">
        <v>248</v>
      </c>
      <c r="B171" s="4" t="s">
        <v>249</v>
      </c>
    </row>
    <row r="172" spans="1:2" x14ac:dyDescent="0.2">
      <c r="A172" s="5" t="s">
        <v>250</v>
      </c>
      <c r="B172" s="4" t="s">
        <v>133</v>
      </c>
    </row>
    <row r="173" spans="1:2" x14ac:dyDescent="0.2">
      <c r="A173" s="5" t="s">
        <v>251</v>
      </c>
      <c r="B173" s="4" t="s">
        <v>252</v>
      </c>
    </row>
    <row r="174" spans="1:2" ht="33.75" x14ac:dyDescent="0.2">
      <c r="A174" s="5" t="s">
        <v>253</v>
      </c>
      <c r="B174" s="4" t="s">
        <v>13</v>
      </c>
    </row>
    <row r="175" spans="1:2" ht="67.5" x14ac:dyDescent="0.2">
      <c r="A175" s="5" t="s">
        <v>254</v>
      </c>
      <c r="B175" s="4" t="s">
        <v>49</v>
      </c>
    </row>
    <row r="176" spans="1:2" x14ac:dyDescent="0.2">
      <c r="A176" s="5" t="s">
        <v>255</v>
      </c>
      <c r="B176" s="4" t="s">
        <v>256</v>
      </c>
    </row>
    <row r="177" spans="1:2" ht="33.75" x14ac:dyDescent="0.2">
      <c r="A177" s="5" t="s">
        <v>257</v>
      </c>
      <c r="B177" s="4" t="s">
        <v>13</v>
      </c>
    </row>
    <row r="178" spans="1:2" ht="45" x14ac:dyDescent="0.2">
      <c r="A178" s="5" t="s">
        <v>258</v>
      </c>
      <c r="B178" s="4" t="s">
        <v>31</v>
      </c>
    </row>
    <row r="179" spans="1:2" ht="78.75" x14ac:dyDescent="0.2">
      <c r="A179" s="5" t="s">
        <v>259</v>
      </c>
      <c r="B179" s="4" t="s">
        <v>34</v>
      </c>
    </row>
    <row r="180" spans="1:2" x14ac:dyDescent="0.2">
      <c r="A180" s="5" t="s">
        <v>260</v>
      </c>
      <c r="B180" s="4" t="s">
        <v>23</v>
      </c>
    </row>
    <row r="181" spans="1:2" x14ac:dyDescent="0.2">
      <c r="A181" s="5" t="s">
        <v>261</v>
      </c>
      <c r="B181" s="4" t="s">
        <v>106</v>
      </c>
    </row>
    <row r="182" spans="1:2" ht="33.75" x14ac:dyDescent="0.2">
      <c r="A182" s="5" t="s">
        <v>262</v>
      </c>
      <c r="B182" s="4" t="s">
        <v>15</v>
      </c>
    </row>
    <row r="183" spans="1:2" x14ac:dyDescent="0.2">
      <c r="A183" s="5" t="s">
        <v>263</v>
      </c>
      <c r="B183" s="4" t="s">
        <v>211</v>
      </c>
    </row>
    <row r="184" spans="1:2" x14ac:dyDescent="0.2">
      <c r="A184" s="5" t="s">
        <v>264</v>
      </c>
      <c r="B184" s="4" t="s">
        <v>106</v>
      </c>
    </row>
    <row r="185" spans="1:2" ht="56.25" x14ac:dyDescent="0.2">
      <c r="A185" s="5" t="s">
        <v>265</v>
      </c>
      <c r="B185" s="4" t="s">
        <v>9</v>
      </c>
    </row>
    <row r="186" spans="1:2" ht="56.25" x14ac:dyDescent="0.2">
      <c r="A186" s="5" t="s">
        <v>266</v>
      </c>
      <c r="B186" s="4" t="s">
        <v>115</v>
      </c>
    </row>
    <row r="187" spans="1:2" x14ac:dyDescent="0.2">
      <c r="A187" s="5" t="s">
        <v>267</v>
      </c>
      <c r="B187" s="4" t="s">
        <v>133</v>
      </c>
    </row>
    <row r="188" spans="1:2" ht="33.75" x14ac:dyDescent="0.2">
      <c r="A188" s="5" t="s">
        <v>268</v>
      </c>
      <c r="B188" s="4" t="s">
        <v>269</v>
      </c>
    </row>
    <row r="189" spans="1:2" ht="33.75" x14ac:dyDescent="0.2">
      <c r="A189" s="5" t="s">
        <v>270</v>
      </c>
      <c r="B189" s="4" t="s">
        <v>15</v>
      </c>
    </row>
    <row r="190" spans="1:2" ht="33.75" x14ac:dyDescent="0.2">
      <c r="A190" s="5" t="s">
        <v>271</v>
      </c>
      <c r="B190" s="4" t="s">
        <v>117</v>
      </c>
    </row>
    <row r="191" spans="1:2" x14ac:dyDescent="0.2">
      <c r="A191" s="5" t="s">
        <v>272</v>
      </c>
      <c r="B191" s="4" t="s">
        <v>273</v>
      </c>
    </row>
    <row r="192" spans="1:2" ht="45" x14ac:dyDescent="0.2">
      <c r="A192" s="5" t="s">
        <v>274</v>
      </c>
      <c r="B192" s="4" t="s">
        <v>160</v>
      </c>
    </row>
    <row r="193" spans="1:2" x14ac:dyDescent="0.2">
      <c r="A193" s="5" t="s">
        <v>275</v>
      </c>
      <c r="B193" s="4" t="s">
        <v>276</v>
      </c>
    </row>
    <row r="194" spans="1:2" ht="67.5" x14ac:dyDescent="0.2">
      <c r="A194" s="5" t="s">
        <v>277</v>
      </c>
      <c r="B194" s="4" t="s">
        <v>27</v>
      </c>
    </row>
    <row r="195" spans="1:2" x14ac:dyDescent="0.2">
      <c r="A195" s="5" t="s">
        <v>278</v>
      </c>
      <c r="B195" s="4" t="s">
        <v>279</v>
      </c>
    </row>
    <row r="196" spans="1:2" ht="78.75" x14ac:dyDescent="0.2">
      <c r="A196" s="5" t="s">
        <v>280</v>
      </c>
      <c r="B196" s="4" t="s">
        <v>120</v>
      </c>
    </row>
    <row r="197" spans="1:2" x14ac:dyDescent="0.2">
      <c r="A197" s="5" t="s">
        <v>281</v>
      </c>
      <c r="B197" s="4" t="s">
        <v>23</v>
      </c>
    </row>
    <row r="198" spans="1:2" ht="101.25" x14ac:dyDescent="0.2">
      <c r="A198" s="5" t="s">
        <v>282</v>
      </c>
      <c r="B198" s="4" t="s">
        <v>126</v>
      </c>
    </row>
    <row r="199" spans="1:2" ht="22.5" x14ac:dyDescent="0.2">
      <c r="A199" s="5" t="s">
        <v>283</v>
      </c>
      <c r="B199" s="4" t="s">
        <v>284</v>
      </c>
    </row>
    <row r="200" spans="1:2" x14ac:dyDescent="0.2">
      <c r="A200" s="5" t="s">
        <v>285</v>
      </c>
      <c r="B200" s="4" t="s">
        <v>133</v>
      </c>
    </row>
    <row r="201" spans="1:2" ht="33.75" x14ac:dyDescent="0.2">
      <c r="A201" s="5" t="s">
        <v>286</v>
      </c>
      <c r="B201" s="4" t="s">
        <v>13</v>
      </c>
    </row>
    <row r="202" spans="1:2" ht="90" x14ac:dyDescent="0.2">
      <c r="A202" s="5" t="s">
        <v>287</v>
      </c>
      <c r="B202" s="4" t="s">
        <v>288</v>
      </c>
    </row>
    <row r="203" spans="1:2" ht="22.5" x14ac:dyDescent="0.2">
      <c r="A203" s="5" t="s">
        <v>289</v>
      </c>
      <c r="B203" s="4" t="s">
        <v>290</v>
      </c>
    </row>
    <row r="204" spans="1:2" ht="90" x14ac:dyDescent="0.2">
      <c r="A204" s="5" t="s">
        <v>292</v>
      </c>
      <c r="B204" s="4" t="s">
        <v>288</v>
      </c>
    </row>
    <row r="205" spans="1:2" x14ac:dyDescent="0.2">
      <c r="A205" s="5" t="s">
        <v>293</v>
      </c>
      <c r="B205" s="4" t="s">
        <v>294</v>
      </c>
    </row>
    <row r="206" spans="1:2" ht="33.75" x14ac:dyDescent="0.2">
      <c r="A206" s="5" t="s">
        <v>295</v>
      </c>
      <c r="B206" s="4" t="s">
        <v>13</v>
      </c>
    </row>
    <row r="207" spans="1:2" ht="33.75" x14ac:dyDescent="0.2">
      <c r="A207" s="5" t="s">
        <v>296</v>
      </c>
      <c r="B207" s="4" t="s">
        <v>13</v>
      </c>
    </row>
    <row r="208" spans="1:2" ht="78.75" x14ac:dyDescent="0.2">
      <c r="A208" s="5" t="s">
        <v>297</v>
      </c>
      <c r="B208" s="4" t="s">
        <v>34</v>
      </c>
    </row>
    <row r="209" spans="1:2" ht="67.5" x14ac:dyDescent="0.2">
      <c r="A209" s="5" t="s">
        <v>298</v>
      </c>
      <c r="B209" s="4" t="s">
        <v>49</v>
      </c>
    </row>
    <row r="210" spans="1:2" ht="33.75" x14ac:dyDescent="0.2">
      <c r="A210" s="5" t="s">
        <v>299</v>
      </c>
      <c r="B210" s="4" t="s">
        <v>83</v>
      </c>
    </row>
    <row r="211" spans="1:2" ht="45" x14ac:dyDescent="0.2">
      <c r="A211" s="5" t="s">
        <v>300</v>
      </c>
      <c r="B211" s="4" t="s">
        <v>31</v>
      </c>
    </row>
    <row r="212" spans="1:2" ht="56.25" x14ac:dyDescent="0.2">
      <c r="A212" s="5" t="s">
        <v>301</v>
      </c>
      <c r="B212" s="4" t="s">
        <v>9</v>
      </c>
    </row>
    <row r="213" spans="1:2" ht="67.5" x14ac:dyDescent="0.2">
      <c r="A213" s="5" t="s">
        <v>302</v>
      </c>
      <c r="B213" s="4" t="s">
        <v>95</v>
      </c>
    </row>
    <row r="214" spans="1:2" x14ac:dyDescent="0.2">
      <c r="A214" s="5" t="s">
        <v>303</v>
      </c>
      <c r="B214" s="4" t="s">
        <v>304</v>
      </c>
    </row>
    <row r="215" spans="1:2" ht="45" x14ac:dyDescent="0.2">
      <c r="A215" s="5" t="s">
        <v>305</v>
      </c>
      <c r="B215" s="4" t="s">
        <v>31</v>
      </c>
    </row>
    <row r="216" spans="1:2" ht="33.75" x14ac:dyDescent="0.2">
      <c r="A216" s="5" t="s">
        <v>306</v>
      </c>
      <c r="B216" s="4" t="s">
        <v>13</v>
      </c>
    </row>
    <row r="217" spans="1:2" ht="56.25" x14ac:dyDescent="0.2">
      <c r="A217" s="5" t="s">
        <v>307</v>
      </c>
      <c r="B217" s="4" t="s">
        <v>308</v>
      </c>
    </row>
    <row r="218" spans="1:2" ht="33.75" x14ac:dyDescent="0.2">
      <c r="A218" s="5" t="s">
        <v>309</v>
      </c>
      <c r="B218" s="4" t="s">
        <v>15</v>
      </c>
    </row>
    <row r="219" spans="1:2" x14ac:dyDescent="0.2">
      <c r="A219" s="5" t="s">
        <v>310</v>
      </c>
      <c r="B219" s="4" t="s">
        <v>23</v>
      </c>
    </row>
    <row r="220" spans="1:2" ht="78.75" x14ac:dyDescent="0.2">
      <c r="A220" s="5" t="s">
        <v>311</v>
      </c>
      <c r="B220" s="4" t="s">
        <v>34</v>
      </c>
    </row>
    <row r="221" spans="1:2" ht="67.5" x14ac:dyDescent="0.2">
      <c r="A221" s="5" t="s">
        <v>312</v>
      </c>
      <c r="B221" s="4" t="s">
        <v>95</v>
      </c>
    </row>
    <row r="222" spans="1:2" ht="33.75" x14ac:dyDescent="0.2">
      <c r="A222" s="5" t="s">
        <v>313</v>
      </c>
      <c r="B222" s="4" t="s">
        <v>13</v>
      </c>
    </row>
    <row r="223" spans="1:2" x14ac:dyDescent="0.2">
      <c r="A223" s="5" t="s">
        <v>314</v>
      </c>
      <c r="B223" s="4" t="s">
        <v>23</v>
      </c>
    </row>
    <row r="224" spans="1:2" ht="33.75" x14ac:dyDescent="0.2">
      <c r="A224" s="5" t="s">
        <v>315</v>
      </c>
      <c r="B224" s="4" t="s">
        <v>83</v>
      </c>
    </row>
    <row r="225" spans="1:2" ht="33.75" x14ac:dyDescent="0.2">
      <c r="A225" s="5" t="s">
        <v>316</v>
      </c>
      <c r="B225" s="4" t="s">
        <v>15</v>
      </c>
    </row>
    <row r="226" spans="1:2" x14ac:dyDescent="0.2">
      <c r="A226" s="5" t="s">
        <v>317</v>
      </c>
      <c r="B226" s="4" t="s">
        <v>318</v>
      </c>
    </row>
    <row r="227" spans="1:2" ht="78.75" x14ac:dyDescent="0.2">
      <c r="A227" s="5" t="s">
        <v>319</v>
      </c>
      <c r="B227" s="4" t="s">
        <v>34</v>
      </c>
    </row>
    <row r="228" spans="1:2" x14ac:dyDescent="0.2">
      <c r="A228" s="5" t="s">
        <v>291</v>
      </c>
      <c r="B228" s="4" t="s">
        <v>320</v>
      </c>
    </row>
    <row r="229" spans="1:2" x14ac:dyDescent="0.2">
      <c r="A229" s="5" t="s">
        <v>321</v>
      </c>
      <c r="B229" s="4" t="s">
        <v>322</v>
      </c>
    </row>
    <row r="230" spans="1:2" ht="45" x14ac:dyDescent="0.2">
      <c r="A230" s="5" t="s">
        <v>323</v>
      </c>
      <c r="B230" s="4" t="s">
        <v>31</v>
      </c>
    </row>
    <row r="231" spans="1:2" x14ac:dyDescent="0.2">
      <c r="A231" s="5" t="s">
        <v>324</v>
      </c>
      <c r="B231" s="4" t="s">
        <v>325</v>
      </c>
    </row>
    <row r="232" spans="1:2" ht="78.75" x14ac:dyDescent="0.2">
      <c r="A232" s="5" t="s">
        <v>326</v>
      </c>
      <c r="B232" s="4" t="s">
        <v>34</v>
      </c>
    </row>
    <row r="233" spans="1:2" ht="56.25" x14ac:dyDescent="0.2">
      <c r="A233" s="5" t="s">
        <v>327</v>
      </c>
      <c r="B233" s="4" t="s">
        <v>115</v>
      </c>
    </row>
    <row r="234" spans="1:2" ht="33.75" x14ac:dyDescent="0.2">
      <c r="A234" s="5" t="s">
        <v>328</v>
      </c>
      <c r="B234" s="4" t="s">
        <v>13</v>
      </c>
    </row>
    <row r="235" spans="1:2" ht="33.75" x14ac:dyDescent="0.2">
      <c r="A235" s="5" t="s">
        <v>329</v>
      </c>
      <c r="B235" s="4" t="s">
        <v>13</v>
      </c>
    </row>
    <row r="236" spans="1:2" ht="78.75" x14ac:dyDescent="0.2">
      <c r="A236" s="5" t="s">
        <v>330</v>
      </c>
      <c r="B236" s="4" t="s">
        <v>34</v>
      </c>
    </row>
    <row r="237" spans="1:2" ht="33.75" x14ac:dyDescent="0.2">
      <c r="A237" s="5" t="s">
        <v>331</v>
      </c>
      <c r="B237" s="4" t="s">
        <v>13</v>
      </c>
    </row>
    <row r="238" spans="1:2" ht="45" x14ac:dyDescent="0.2">
      <c r="A238" s="5" t="s">
        <v>332</v>
      </c>
      <c r="B238" s="4" t="s">
        <v>160</v>
      </c>
    </row>
    <row r="239" spans="1:2" x14ac:dyDescent="0.2">
      <c r="A239" s="5" t="s">
        <v>333</v>
      </c>
      <c r="B239" s="4" t="s">
        <v>334</v>
      </c>
    </row>
    <row r="240" spans="1:2" ht="33.75" x14ac:dyDescent="0.2">
      <c r="A240" s="5" t="s">
        <v>335</v>
      </c>
      <c r="B240" s="4" t="s">
        <v>13</v>
      </c>
    </row>
    <row r="241" spans="1:2" ht="33.75" x14ac:dyDescent="0.2">
      <c r="A241" s="5" t="s">
        <v>336</v>
      </c>
      <c r="B241" s="4" t="s">
        <v>13</v>
      </c>
    </row>
    <row r="242" spans="1:2" x14ac:dyDescent="0.2">
      <c r="A242" s="5" t="s">
        <v>337</v>
      </c>
      <c r="B242" s="4" t="s">
        <v>193</v>
      </c>
    </row>
    <row r="243" spans="1:2" ht="33.75" x14ac:dyDescent="0.2">
      <c r="A243" s="5" t="s">
        <v>338</v>
      </c>
      <c r="B243" s="4" t="s">
        <v>13</v>
      </c>
    </row>
    <row r="244" spans="1:2" ht="45" x14ac:dyDescent="0.2">
      <c r="A244" s="5" t="s">
        <v>339</v>
      </c>
      <c r="B244" s="4" t="s">
        <v>31</v>
      </c>
    </row>
    <row r="245" spans="1:2" x14ac:dyDescent="0.2">
      <c r="A245" s="5" t="s">
        <v>340</v>
      </c>
      <c r="B245" s="4" t="s">
        <v>252</v>
      </c>
    </row>
    <row r="246" spans="1:2" ht="33.75" x14ac:dyDescent="0.2">
      <c r="A246" s="5" t="s">
        <v>341</v>
      </c>
      <c r="B246" s="4" t="s">
        <v>13</v>
      </c>
    </row>
    <row r="247" spans="1:2" x14ac:dyDescent="0.2">
      <c r="A247" s="5" t="s">
        <v>342</v>
      </c>
      <c r="B247" s="4" t="s">
        <v>23</v>
      </c>
    </row>
    <row r="248" spans="1:2" ht="33.75" x14ac:dyDescent="0.2">
      <c r="A248" s="5" t="s">
        <v>343</v>
      </c>
      <c r="B248" s="4" t="s">
        <v>13</v>
      </c>
    </row>
    <row r="249" spans="1:2" ht="33.75" x14ac:dyDescent="0.2">
      <c r="A249" s="5" t="s">
        <v>344</v>
      </c>
      <c r="B249" s="4" t="s">
        <v>83</v>
      </c>
    </row>
    <row r="250" spans="1:2" x14ac:dyDescent="0.2">
      <c r="A250" s="5" t="s">
        <v>345</v>
      </c>
      <c r="B250" s="4" t="s">
        <v>346</v>
      </c>
    </row>
    <row r="251" spans="1:2" ht="22.5" x14ac:dyDescent="0.2">
      <c r="A251" s="5" t="s">
        <v>347</v>
      </c>
      <c r="B251" s="4" t="s">
        <v>348</v>
      </c>
    </row>
    <row r="252" spans="1:2" ht="78.75" x14ac:dyDescent="0.2">
      <c r="A252" s="5" t="s">
        <v>349</v>
      </c>
      <c r="B252" s="4" t="s">
        <v>34</v>
      </c>
    </row>
    <row r="253" spans="1:2" ht="67.5" x14ac:dyDescent="0.2">
      <c r="A253" s="5" t="s">
        <v>350</v>
      </c>
      <c r="B253" s="4" t="s">
        <v>95</v>
      </c>
    </row>
    <row r="254" spans="1:2" x14ac:dyDescent="0.2">
      <c r="A254" s="5" t="s">
        <v>351</v>
      </c>
      <c r="B254" s="4" t="s">
        <v>352</v>
      </c>
    </row>
    <row r="255" spans="1:2" x14ac:dyDescent="0.2">
      <c r="A255" s="5" t="s">
        <v>353</v>
      </c>
      <c r="B255" s="4" t="s">
        <v>354</v>
      </c>
    </row>
    <row r="256" spans="1:2" x14ac:dyDescent="0.2">
      <c r="A256" s="5" t="s">
        <v>355</v>
      </c>
      <c r="B256" s="4" t="s">
        <v>356</v>
      </c>
    </row>
    <row r="257" spans="1:2" ht="101.25" x14ac:dyDescent="0.2">
      <c r="A257" s="5" t="s">
        <v>358</v>
      </c>
      <c r="B257" s="4" t="s">
        <v>359</v>
      </c>
    </row>
    <row r="258" spans="1:2" ht="22.5" x14ac:dyDescent="0.2">
      <c r="A258" s="5" t="s">
        <v>360</v>
      </c>
      <c r="B258" s="4" t="s">
        <v>361</v>
      </c>
    </row>
    <row r="259" spans="1:2" ht="33.75" x14ac:dyDescent="0.2">
      <c r="A259" s="5" t="s">
        <v>362</v>
      </c>
      <c r="B259" s="4" t="s">
        <v>13</v>
      </c>
    </row>
    <row r="260" spans="1:2" x14ac:dyDescent="0.2">
      <c r="A260" s="5" t="s">
        <v>363</v>
      </c>
      <c r="B260" s="4" t="s">
        <v>23</v>
      </c>
    </row>
    <row r="261" spans="1:2" ht="90" x14ac:dyDescent="0.2">
      <c r="A261" s="5" t="s">
        <v>364</v>
      </c>
      <c r="B261" s="4" t="s">
        <v>163</v>
      </c>
    </row>
    <row r="262" spans="1:2" ht="33.75" x14ac:dyDescent="0.2">
      <c r="A262" s="5" t="s">
        <v>365</v>
      </c>
      <c r="B262" s="4" t="s">
        <v>13</v>
      </c>
    </row>
    <row r="263" spans="1:2" x14ac:dyDescent="0.2">
      <c r="A263" s="5" t="s">
        <v>366</v>
      </c>
      <c r="B263" s="4" t="s">
        <v>367</v>
      </c>
    </row>
    <row r="264" spans="1:2" x14ac:dyDescent="0.2">
      <c r="A264" s="5" t="s">
        <v>368</v>
      </c>
      <c r="B264" s="4" t="s">
        <v>133</v>
      </c>
    </row>
    <row r="265" spans="1:2" ht="22.5" x14ac:dyDescent="0.2">
      <c r="A265" s="5" t="s">
        <v>369</v>
      </c>
      <c r="B265" s="4" t="s">
        <v>235</v>
      </c>
    </row>
    <row r="266" spans="1:2" ht="33.75" x14ac:dyDescent="0.2">
      <c r="A266" s="5" t="s">
        <v>370</v>
      </c>
      <c r="B266" s="4" t="s">
        <v>15</v>
      </c>
    </row>
    <row r="267" spans="1:2" ht="33.75" x14ac:dyDescent="0.2">
      <c r="A267" s="5" t="s">
        <v>371</v>
      </c>
      <c r="B267" s="4" t="s">
        <v>13</v>
      </c>
    </row>
    <row r="268" spans="1:2" ht="33.75" x14ac:dyDescent="0.2">
      <c r="A268" s="5" t="s">
        <v>372</v>
      </c>
      <c r="B268" s="4" t="s">
        <v>15</v>
      </c>
    </row>
    <row r="269" spans="1:2" ht="33.75" x14ac:dyDescent="0.2">
      <c r="A269" s="5" t="s">
        <v>373</v>
      </c>
      <c r="B269" s="4" t="s">
        <v>13</v>
      </c>
    </row>
    <row r="270" spans="1:2" ht="56.25" x14ac:dyDescent="0.2">
      <c r="A270" s="5" t="s">
        <v>374</v>
      </c>
      <c r="B270" s="4" t="s">
        <v>9</v>
      </c>
    </row>
    <row r="271" spans="1:2" ht="33.75" x14ac:dyDescent="0.2">
      <c r="A271" s="5" t="s">
        <v>375</v>
      </c>
      <c r="B271" s="4" t="s">
        <v>15</v>
      </c>
    </row>
    <row r="272" spans="1:2" ht="22.5" x14ac:dyDescent="0.2">
      <c r="A272" s="5" t="s">
        <v>376</v>
      </c>
      <c r="B272" s="4" t="s">
        <v>377</v>
      </c>
    </row>
    <row r="273" spans="1:2" ht="33.75" x14ac:dyDescent="0.2">
      <c r="A273" s="5" t="s">
        <v>378</v>
      </c>
      <c r="B273" s="4" t="s">
        <v>13</v>
      </c>
    </row>
    <row r="274" spans="1:2" ht="33.75" x14ac:dyDescent="0.2">
      <c r="A274" s="5" t="s">
        <v>379</v>
      </c>
      <c r="B274" s="4" t="s">
        <v>13</v>
      </c>
    </row>
    <row r="275" spans="1:2" ht="33.75" x14ac:dyDescent="0.2">
      <c r="A275" s="5" t="s">
        <v>380</v>
      </c>
      <c r="B275" s="4" t="s">
        <v>13</v>
      </c>
    </row>
    <row r="276" spans="1:2" x14ac:dyDescent="0.2">
      <c r="A276" s="5" t="s">
        <v>381</v>
      </c>
      <c r="B276" s="4" t="s">
        <v>382</v>
      </c>
    </row>
    <row r="277" spans="1:2" ht="101.25" x14ac:dyDescent="0.2">
      <c r="A277" s="5" t="s">
        <v>384</v>
      </c>
      <c r="B277" s="4" t="s">
        <v>385</v>
      </c>
    </row>
    <row r="278" spans="1:2" ht="33.75" x14ac:dyDescent="0.2">
      <c r="A278" s="5" t="s">
        <v>386</v>
      </c>
      <c r="B278" s="4" t="s">
        <v>387</v>
      </c>
    </row>
    <row r="279" spans="1:2" ht="78.75" x14ac:dyDescent="0.2">
      <c r="A279" s="5" t="s">
        <v>388</v>
      </c>
      <c r="B279" s="4" t="s">
        <v>34</v>
      </c>
    </row>
    <row r="280" spans="1:2" ht="78.75" x14ac:dyDescent="0.2">
      <c r="A280" s="5" t="s">
        <v>389</v>
      </c>
      <c r="B280" s="4" t="s">
        <v>390</v>
      </c>
    </row>
    <row r="281" spans="1:2" ht="90" x14ac:dyDescent="0.2">
      <c r="A281" s="5" t="s">
        <v>391</v>
      </c>
      <c r="B281" s="4" t="s">
        <v>98</v>
      </c>
    </row>
    <row r="282" spans="1:2" ht="33.75" x14ac:dyDescent="0.2">
      <c r="A282" s="5" t="s">
        <v>392</v>
      </c>
      <c r="B282" s="4" t="s">
        <v>15</v>
      </c>
    </row>
    <row r="283" spans="1:2" ht="33.75" x14ac:dyDescent="0.2">
      <c r="A283" s="5" t="s">
        <v>393</v>
      </c>
      <c r="B283" s="4" t="s">
        <v>13</v>
      </c>
    </row>
    <row r="284" spans="1:2" x14ac:dyDescent="0.2">
      <c r="A284" s="5" t="s">
        <v>383</v>
      </c>
      <c r="B284" s="4" t="s">
        <v>394</v>
      </c>
    </row>
    <row r="285" spans="1:2" x14ac:dyDescent="0.2">
      <c r="A285" s="5" t="s">
        <v>395</v>
      </c>
      <c r="B285" s="4" t="s">
        <v>23</v>
      </c>
    </row>
    <row r="286" spans="1:2" ht="67.5" x14ac:dyDescent="0.2">
      <c r="A286" s="5" t="s">
        <v>396</v>
      </c>
      <c r="B286" s="4" t="s">
        <v>27</v>
      </c>
    </row>
    <row r="287" spans="1:2" ht="33.75" x14ac:dyDescent="0.2">
      <c r="A287" s="5" t="s">
        <v>397</v>
      </c>
      <c r="B287" s="4" t="s">
        <v>13</v>
      </c>
    </row>
    <row r="288" spans="1:2" ht="90" x14ac:dyDescent="0.2">
      <c r="A288" s="5" t="s">
        <v>398</v>
      </c>
      <c r="B288" s="4" t="s">
        <v>288</v>
      </c>
    </row>
    <row r="289" spans="1:2" ht="78.75" x14ac:dyDescent="0.2">
      <c r="A289" s="5" t="s">
        <v>399</v>
      </c>
      <c r="B289" s="4" t="s">
        <v>34</v>
      </c>
    </row>
    <row r="290" spans="1:2" x14ac:dyDescent="0.2">
      <c r="A290" s="5" t="s">
        <v>400</v>
      </c>
      <c r="B290" s="4" t="s">
        <v>334</v>
      </c>
    </row>
    <row r="291" spans="1:2" ht="33.75" x14ac:dyDescent="0.2">
      <c r="A291" s="5" t="s">
        <v>401</v>
      </c>
      <c r="B291" s="4" t="s">
        <v>83</v>
      </c>
    </row>
    <row r="292" spans="1:2" ht="78.75" x14ac:dyDescent="0.2">
      <c r="A292" s="5" t="s">
        <v>402</v>
      </c>
      <c r="B292" s="4" t="s">
        <v>34</v>
      </c>
    </row>
    <row r="293" spans="1:2" ht="33.75" x14ac:dyDescent="0.2">
      <c r="A293" s="5" t="s">
        <v>403</v>
      </c>
      <c r="B293" s="4" t="s">
        <v>13</v>
      </c>
    </row>
    <row r="294" spans="1:2" ht="45" x14ac:dyDescent="0.2">
      <c r="A294" s="5" t="s">
        <v>404</v>
      </c>
      <c r="B294" s="4" t="s">
        <v>31</v>
      </c>
    </row>
    <row r="295" spans="1:2" ht="33.75" x14ac:dyDescent="0.2">
      <c r="A295" s="5" t="s">
        <v>405</v>
      </c>
      <c r="B295" s="4" t="s">
        <v>15</v>
      </c>
    </row>
    <row r="296" spans="1:2" ht="33.75" x14ac:dyDescent="0.2">
      <c r="A296" s="5" t="s">
        <v>406</v>
      </c>
      <c r="B296" s="4" t="s">
        <v>15</v>
      </c>
    </row>
    <row r="297" spans="1:2" ht="33.75" x14ac:dyDescent="0.2">
      <c r="A297" s="5" t="s">
        <v>407</v>
      </c>
      <c r="B297" s="4" t="s">
        <v>13</v>
      </c>
    </row>
    <row r="298" spans="1:2" ht="33.75" x14ac:dyDescent="0.2">
      <c r="A298" s="5" t="s">
        <v>408</v>
      </c>
      <c r="B298" s="4" t="s">
        <v>13</v>
      </c>
    </row>
    <row r="299" spans="1:2" ht="33.75" x14ac:dyDescent="0.2">
      <c r="A299" s="5" t="s">
        <v>408</v>
      </c>
      <c r="B299" s="4" t="s">
        <v>13</v>
      </c>
    </row>
    <row r="300" spans="1:2" x14ac:dyDescent="0.2">
      <c r="A300" s="5" t="s">
        <v>409</v>
      </c>
      <c r="B300" s="4" t="s">
        <v>106</v>
      </c>
    </row>
    <row r="301" spans="1:2" ht="33.75" x14ac:dyDescent="0.2">
      <c r="A301" s="5" t="s">
        <v>410</v>
      </c>
      <c r="B301" s="4" t="s">
        <v>13</v>
      </c>
    </row>
    <row r="302" spans="1:2" x14ac:dyDescent="0.2">
      <c r="A302" s="5" t="s">
        <v>411</v>
      </c>
      <c r="B302" s="4" t="s">
        <v>23</v>
      </c>
    </row>
    <row r="303" spans="1:2" x14ac:dyDescent="0.2">
      <c r="A303" s="5" t="s">
        <v>412</v>
      </c>
      <c r="B303" s="4" t="s">
        <v>252</v>
      </c>
    </row>
    <row r="304" spans="1:2" ht="33.75" x14ac:dyDescent="0.2">
      <c r="A304" s="5" t="s">
        <v>413</v>
      </c>
      <c r="B304" s="4" t="s">
        <v>15</v>
      </c>
    </row>
    <row r="305" spans="1:2" ht="78.75" x14ac:dyDescent="0.2">
      <c r="A305" s="5" t="s">
        <v>414</v>
      </c>
      <c r="B305" s="4" t="s">
        <v>34</v>
      </c>
    </row>
    <row r="306" spans="1:2" x14ac:dyDescent="0.2">
      <c r="A306" s="5" t="s">
        <v>415</v>
      </c>
      <c r="B306" s="4" t="s">
        <v>133</v>
      </c>
    </row>
    <row r="307" spans="1:2" ht="45" x14ac:dyDescent="0.2">
      <c r="A307" s="5" t="s">
        <v>416</v>
      </c>
      <c r="B307" s="4" t="s">
        <v>31</v>
      </c>
    </row>
    <row r="308" spans="1:2" ht="45" x14ac:dyDescent="0.2">
      <c r="A308" s="5" t="s">
        <v>417</v>
      </c>
      <c r="B308" s="4" t="s">
        <v>31</v>
      </c>
    </row>
    <row r="309" spans="1:2" ht="33.75" x14ac:dyDescent="0.2">
      <c r="A309" s="5" t="s">
        <v>418</v>
      </c>
      <c r="B309" s="4" t="s">
        <v>13</v>
      </c>
    </row>
    <row r="310" spans="1:2" ht="67.5" x14ac:dyDescent="0.2">
      <c r="A310" s="5" t="s">
        <v>419</v>
      </c>
      <c r="B310" s="4" t="s">
        <v>49</v>
      </c>
    </row>
    <row r="311" spans="1:2" ht="33.75" x14ac:dyDescent="0.2">
      <c r="A311" s="5" t="s">
        <v>420</v>
      </c>
      <c r="B311" s="4" t="s">
        <v>13</v>
      </c>
    </row>
    <row r="312" spans="1:2" x14ac:dyDescent="0.2">
      <c r="A312" s="5" t="s">
        <v>421</v>
      </c>
      <c r="B312" s="4" t="s">
        <v>422</v>
      </c>
    </row>
    <row r="313" spans="1:2" ht="45" x14ac:dyDescent="0.2">
      <c r="A313" s="5" t="s">
        <v>424</v>
      </c>
      <c r="B313" s="4" t="s">
        <v>31</v>
      </c>
    </row>
    <row r="314" spans="1:2" ht="78.75" x14ac:dyDescent="0.2">
      <c r="A314" s="5" t="s">
        <v>425</v>
      </c>
      <c r="B314" s="4" t="s">
        <v>34</v>
      </c>
    </row>
    <row r="315" spans="1:2" ht="22.5" x14ac:dyDescent="0.2">
      <c r="A315" s="5" t="s">
        <v>426</v>
      </c>
      <c r="B315" s="4" t="s">
        <v>174</v>
      </c>
    </row>
    <row r="316" spans="1:2" ht="78.75" x14ac:dyDescent="0.2">
      <c r="A316" s="5" t="s">
        <v>427</v>
      </c>
      <c r="B316" s="4" t="s">
        <v>34</v>
      </c>
    </row>
    <row r="317" spans="1:2" x14ac:dyDescent="0.2">
      <c r="A317" s="5" t="s">
        <v>428</v>
      </c>
      <c r="B317" s="4" t="s">
        <v>429</v>
      </c>
    </row>
    <row r="318" spans="1:2" ht="33.75" x14ac:dyDescent="0.2">
      <c r="A318" s="5" t="s">
        <v>430</v>
      </c>
      <c r="B318" s="4" t="s">
        <v>431</v>
      </c>
    </row>
    <row r="319" spans="1:2" ht="56.25" x14ac:dyDescent="0.2">
      <c r="A319" s="5" t="s">
        <v>432</v>
      </c>
      <c r="B319" s="4" t="s">
        <v>115</v>
      </c>
    </row>
    <row r="320" spans="1:2" ht="90" x14ac:dyDescent="0.2">
      <c r="A320" s="5" t="s">
        <v>433</v>
      </c>
      <c r="B320" s="4" t="s">
        <v>98</v>
      </c>
    </row>
    <row r="321" spans="1:2" ht="33.75" x14ac:dyDescent="0.2">
      <c r="A321" s="5" t="s">
        <v>434</v>
      </c>
      <c r="B321" s="4" t="s">
        <v>117</v>
      </c>
    </row>
    <row r="322" spans="1:2" ht="67.5" x14ac:dyDescent="0.2">
      <c r="A322" s="5" t="s">
        <v>435</v>
      </c>
      <c r="B322" s="4" t="s">
        <v>27</v>
      </c>
    </row>
    <row r="323" spans="1:2" ht="78.75" x14ac:dyDescent="0.2">
      <c r="A323" s="5" t="s">
        <v>436</v>
      </c>
      <c r="B323" s="4" t="s">
        <v>390</v>
      </c>
    </row>
    <row r="324" spans="1:2" ht="78.75" x14ac:dyDescent="0.2">
      <c r="A324" s="5" t="s">
        <v>437</v>
      </c>
      <c r="B324" s="4" t="s">
        <v>120</v>
      </c>
    </row>
    <row r="325" spans="1:2" ht="78.75" x14ac:dyDescent="0.2">
      <c r="A325" s="5" t="s">
        <v>438</v>
      </c>
      <c r="B325" s="4" t="s">
        <v>122</v>
      </c>
    </row>
    <row r="326" spans="1:2" ht="67.5" x14ac:dyDescent="0.2">
      <c r="A326" s="5" t="s">
        <v>439</v>
      </c>
      <c r="B326" s="4" t="s">
        <v>124</v>
      </c>
    </row>
    <row r="327" spans="1:2" ht="101.25" x14ac:dyDescent="0.2">
      <c r="A327" s="5" t="s">
        <v>440</v>
      </c>
      <c r="B327" s="4" t="s">
        <v>126</v>
      </c>
    </row>
    <row r="328" spans="1:2" ht="90" x14ac:dyDescent="0.2">
      <c r="A328" s="5" t="s">
        <v>441</v>
      </c>
      <c r="B328" s="4" t="s">
        <v>288</v>
      </c>
    </row>
    <row r="329" spans="1:2" ht="33.75" x14ac:dyDescent="0.2">
      <c r="A329" s="5" t="s">
        <v>442</v>
      </c>
      <c r="B329" s="4" t="s">
        <v>13</v>
      </c>
    </row>
    <row r="330" spans="1:2" ht="78.75" x14ac:dyDescent="0.2">
      <c r="A330" s="5" t="s">
        <v>443</v>
      </c>
      <c r="B330" s="4" t="s">
        <v>34</v>
      </c>
    </row>
    <row r="331" spans="1:2" ht="78.75" x14ac:dyDescent="0.2">
      <c r="A331" s="5" t="s">
        <v>444</v>
      </c>
      <c r="B331" s="4" t="s">
        <v>34</v>
      </c>
    </row>
    <row r="332" spans="1:2" x14ac:dyDescent="0.2">
      <c r="A332" s="5" t="s">
        <v>445</v>
      </c>
      <c r="B332" s="4" t="s">
        <v>23</v>
      </c>
    </row>
    <row r="333" spans="1:2" x14ac:dyDescent="0.2">
      <c r="A333" s="5" t="s">
        <v>446</v>
      </c>
      <c r="B333" s="4" t="s">
        <v>447</v>
      </c>
    </row>
    <row r="334" spans="1:2" x14ac:dyDescent="0.2">
      <c r="A334" s="5" t="s">
        <v>448</v>
      </c>
      <c r="B334" s="4" t="s">
        <v>449</v>
      </c>
    </row>
    <row r="335" spans="1:2" ht="78.75" x14ac:dyDescent="0.2">
      <c r="A335" s="5" t="s">
        <v>450</v>
      </c>
      <c r="B335" s="4" t="s">
        <v>122</v>
      </c>
    </row>
    <row r="336" spans="1:2" ht="67.5" x14ac:dyDescent="0.2">
      <c r="A336" s="5" t="s">
        <v>451</v>
      </c>
      <c r="B336" s="4" t="s">
        <v>124</v>
      </c>
    </row>
    <row r="337" spans="1:2" ht="101.25" x14ac:dyDescent="0.2">
      <c r="A337" s="5" t="s">
        <v>452</v>
      </c>
      <c r="B337" s="4" t="s">
        <v>126</v>
      </c>
    </row>
    <row r="338" spans="1:2" x14ac:dyDescent="0.2">
      <c r="A338" s="5" t="s">
        <v>453</v>
      </c>
      <c r="B338" s="4" t="s">
        <v>454</v>
      </c>
    </row>
    <row r="339" spans="1:2" ht="90" x14ac:dyDescent="0.2">
      <c r="A339" s="5" t="s">
        <v>455</v>
      </c>
      <c r="B339" s="4" t="s">
        <v>456</v>
      </c>
    </row>
    <row r="340" spans="1:2" ht="56.25" x14ac:dyDescent="0.2">
      <c r="A340" s="5" t="s">
        <v>457</v>
      </c>
      <c r="B340" s="4" t="s">
        <v>115</v>
      </c>
    </row>
    <row r="341" spans="1:2" ht="67.5" x14ac:dyDescent="0.2">
      <c r="A341" s="5" t="s">
        <v>458</v>
      </c>
      <c r="B341" s="4" t="s">
        <v>95</v>
      </c>
    </row>
    <row r="342" spans="1:2" ht="33.75" x14ac:dyDescent="0.2">
      <c r="A342" s="5" t="s">
        <v>459</v>
      </c>
      <c r="B342" s="4" t="s">
        <v>117</v>
      </c>
    </row>
    <row r="343" spans="1:2" ht="67.5" x14ac:dyDescent="0.2">
      <c r="A343" s="5" t="s">
        <v>460</v>
      </c>
      <c r="B343" s="4" t="s">
        <v>27</v>
      </c>
    </row>
    <row r="344" spans="1:2" ht="33.75" x14ac:dyDescent="0.2">
      <c r="A344" s="5" t="s">
        <v>461</v>
      </c>
      <c r="B344" s="4" t="s">
        <v>15</v>
      </c>
    </row>
    <row r="345" spans="1:2" ht="78.75" x14ac:dyDescent="0.2">
      <c r="A345" s="5" t="s">
        <v>462</v>
      </c>
      <c r="B345" s="4" t="s">
        <v>120</v>
      </c>
    </row>
    <row r="346" spans="1:2" ht="33.75" x14ac:dyDescent="0.2">
      <c r="A346" s="5" t="s">
        <v>463</v>
      </c>
      <c r="B346" s="4" t="s">
        <v>117</v>
      </c>
    </row>
    <row r="347" spans="1:2" ht="78.75" x14ac:dyDescent="0.2">
      <c r="A347" s="5" t="s">
        <v>464</v>
      </c>
      <c r="B347" s="4" t="s">
        <v>122</v>
      </c>
    </row>
    <row r="348" spans="1:2" ht="78.75" x14ac:dyDescent="0.2">
      <c r="A348" s="5" t="s">
        <v>465</v>
      </c>
      <c r="B348" s="4" t="s">
        <v>34</v>
      </c>
    </row>
    <row r="349" spans="1:2" ht="33.75" x14ac:dyDescent="0.2">
      <c r="A349" s="5" t="s">
        <v>466</v>
      </c>
      <c r="B349" s="4" t="s">
        <v>15</v>
      </c>
    </row>
    <row r="350" spans="1:2" ht="45" x14ac:dyDescent="0.2">
      <c r="A350" s="5" t="s">
        <v>467</v>
      </c>
      <c r="B350" s="4" t="s">
        <v>31</v>
      </c>
    </row>
    <row r="351" spans="1:2" ht="33.75" x14ac:dyDescent="0.2">
      <c r="A351" s="5" t="s">
        <v>468</v>
      </c>
      <c r="B351" s="4" t="s">
        <v>13</v>
      </c>
    </row>
    <row r="352" spans="1:2" ht="33.75" x14ac:dyDescent="0.2">
      <c r="A352" s="5" t="s">
        <v>469</v>
      </c>
      <c r="B352" s="4" t="s">
        <v>68</v>
      </c>
    </row>
    <row r="353" spans="1:2" ht="90" x14ac:dyDescent="0.2">
      <c r="A353" s="5" t="s">
        <v>470</v>
      </c>
      <c r="B353" s="4" t="s">
        <v>288</v>
      </c>
    </row>
    <row r="354" spans="1:2" x14ac:dyDescent="0.2">
      <c r="A354" s="5" t="s">
        <v>471</v>
      </c>
      <c r="B354" s="4" t="s">
        <v>472</v>
      </c>
    </row>
    <row r="355" spans="1:2" x14ac:dyDescent="0.2">
      <c r="A355" s="5" t="s">
        <v>473</v>
      </c>
      <c r="B355" s="4" t="s">
        <v>23</v>
      </c>
    </row>
    <row r="356" spans="1:2" ht="78.75" x14ac:dyDescent="0.2">
      <c r="A356" s="5" t="s">
        <v>474</v>
      </c>
      <c r="B356" s="4" t="s">
        <v>34</v>
      </c>
    </row>
    <row r="357" spans="1:2" ht="33.75" x14ac:dyDescent="0.2">
      <c r="A357" s="5" t="s">
        <v>475</v>
      </c>
      <c r="B357" s="4" t="s">
        <v>15</v>
      </c>
    </row>
    <row r="358" spans="1:2" ht="33.75" x14ac:dyDescent="0.2">
      <c r="A358" s="5" t="s">
        <v>476</v>
      </c>
      <c r="B358" s="4" t="s">
        <v>13</v>
      </c>
    </row>
    <row r="359" spans="1:2" x14ac:dyDescent="0.2">
      <c r="A359" s="5" t="s">
        <v>477</v>
      </c>
      <c r="B359" s="4" t="s">
        <v>23</v>
      </c>
    </row>
    <row r="360" spans="1:2" ht="33.75" x14ac:dyDescent="0.2">
      <c r="A360" s="5" t="s">
        <v>478</v>
      </c>
      <c r="B360" s="4" t="s">
        <v>13</v>
      </c>
    </row>
    <row r="361" spans="1:2" ht="101.25" x14ac:dyDescent="0.2">
      <c r="A361" s="5" t="s">
        <v>479</v>
      </c>
      <c r="B361" s="4" t="s">
        <v>480</v>
      </c>
    </row>
    <row r="362" spans="1:2" ht="45" x14ac:dyDescent="0.2">
      <c r="A362" s="5" t="s">
        <v>481</v>
      </c>
      <c r="B362" s="4" t="s">
        <v>31</v>
      </c>
    </row>
    <row r="363" spans="1:2" x14ac:dyDescent="0.2">
      <c r="A363" s="5" t="s">
        <v>482</v>
      </c>
      <c r="B363" s="4" t="s">
        <v>483</v>
      </c>
    </row>
    <row r="364" spans="1:2" x14ac:dyDescent="0.2">
      <c r="A364" s="5" t="s">
        <v>485</v>
      </c>
      <c r="B364" s="4" t="s">
        <v>23</v>
      </c>
    </row>
    <row r="365" spans="1:2" ht="33.75" x14ac:dyDescent="0.2">
      <c r="A365" s="5" t="s">
        <v>486</v>
      </c>
      <c r="B365" s="4" t="s">
        <v>13</v>
      </c>
    </row>
    <row r="366" spans="1:2" ht="78.75" x14ac:dyDescent="0.2">
      <c r="A366" s="5" t="s">
        <v>487</v>
      </c>
      <c r="B366" s="4" t="s">
        <v>34</v>
      </c>
    </row>
    <row r="367" spans="1:2" x14ac:dyDescent="0.2">
      <c r="A367" s="5" t="s">
        <v>484</v>
      </c>
      <c r="B367" s="4" t="s">
        <v>488</v>
      </c>
    </row>
    <row r="368" spans="1:2" ht="33.75" x14ac:dyDescent="0.2">
      <c r="A368" s="5" t="s">
        <v>489</v>
      </c>
      <c r="B368" s="4" t="s">
        <v>13</v>
      </c>
    </row>
    <row r="369" spans="1:2" x14ac:dyDescent="0.2">
      <c r="A369" s="5" t="s">
        <v>490</v>
      </c>
      <c r="B369" s="4" t="s">
        <v>133</v>
      </c>
    </row>
    <row r="370" spans="1:2" ht="45" x14ac:dyDescent="0.2">
      <c r="A370" s="5" t="s">
        <v>491</v>
      </c>
      <c r="B370" s="4" t="s">
        <v>31</v>
      </c>
    </row>
    <row r="371" spans="1:2" x14ac:dyDescent="0.2">
      <c r="A371" s="5" t="s">
        <v>492</v>
      </c>
      <c r="B371" s="4" t="s">
        <v>493</v>
      </c>
    </row>
    <row r="372" spans="1:2" ht="67.5" x14ac:dyDescent="0.2">
      <c r="A372" s="5" t="s">
        <v>494</v>
      </c>
      <c r="B372" s="4" t="s">
        <v>27</v>
      </c>
    </row>
    <row r="373" spans="1:2" ht="33.75" x14ac:dyDescent="0.2">
      <c r="A373" s="5" t="s">
        <v>495</v>
      </c>
      <c r="B373" s="4" t="s">
        <v>15</v>
      </c>
    </row>
    <row r="374" spans="1:2" ht="78.75" x14ac:dyDescent="0.2">
      <c r="A374" s="5" t="s">
        <v>496</v>
      </c>
      <c r="B374" s="4" t="s">
        <v>120</v>
      </c>
    </row>
    <row r="375" spans="1:2" ht="22.5" x14ac:dyDescent="0.2">
      <c r="A375" s="5" t="s">
        <v>497</v>
      </c>
      <c r="B375" s="4" t="s">
        <v>498</v>
      </c>
    </row>
    <row r="376" spans="1:2" ht="78.75" x14ac:dyDescent="0.2">
      <c r="A376" s="5" t="s">
        <v>499</v>
      </c>
      <c r="B376" s="4" t="s">
        <v>122</v>
      </c>
    </row>
    <row r="377" spans="1:2" ht="33.75" x14ac:dyDescent="0.2">
      <c r="A377" s="5" t="s">
        <v>500</v>
      </c>
      <c r="B377" s="4" t="s">
        <v>13</v>
      </c>
    </row>
    <row r="378" spans="1:2" ht="67.5" x14ac:dyDescent="0.2">
      <c r="A378" s="5" t="s">
        <v>501</v>
      </c>
      <c r="B378" s="4" t="s">
        <v>124</v>
      </c>
    </row>
    <row r="379" spans="1:2" ht="90" x14ac:dyDescent="0.2">
      <c r="A379" s="5" t="s">
        <v>502</v>
      </c>
      <c r="B379" s="4" t="s">
        <v>456</v>
      </c>
    </row>
    <row r="380" spans="1:2" ht="101.25" x14ac:dyDescent="0.2">
      <c r="A380" s="5" t="s">
        <v>503</v>
      </c>
      <c r="B380" s="4" t="s">
        <v>126</v>
      </c>
    </row>
    <row r="381" spans="1:2" ht="56.25" x14ac:dyDescent="0.2">
      <c r="A381" s="5" t="s">
        <v>504</v>
      </c>
      <c r="B381" s="4" t="s">
        <v>505</v>
      </c>
    </row>
    <row r="382" spans="1:2" ht="33.75" x14ac:dyDescent="0.2">
      <c r="A382" s="5" t="s">
        <v>506</v>
      </c>
      <c r="B382" s="4" t="s">
        <v>13</v>
      </c>
    </row>
    <row r="383" spans="1:2" ht="90" x14ac:dyDescent="0.2">
      <c r="A383" s="5" t="s">
        <v>507</v>
      </c>
      <c r="B383" s="4" t="s">
        <v>288</v>
      </c>
    </row>
    <row r="384" spans="1:2" ht="90" x14ac:dyDescent="0.2">
      <c r="A384" s="5" t="s">
        <v>508</v>
      </c>
      <c r="B384" s="4" t="s">
        <v>509</v>
      </c>
    </row>
    <row r="385" spans="1:2" ht="22.5" x14ac:dyDescent="0.2">
      <c r="A385" s="5" t="s">
        <v>510</v>
      </c>
      <c r="B385" s="4" t="s">
        <v>511</v>
      </c>
    </row>
    <row r="386" spans="1:2" ht="33.75" x14ac:dyDescent="0.2">
      <c r="A386" s="5" t="s">
        <v>512</v>
      </c>
      <c r="B386" s="4" t="s">
        <v>83</v>
      </c>
    </row>
    <row r="387" spans="1:2" ht="33.75" x14ac:dyDescent="0.2">
      <c r="A387" s="5" t="s">
        <v>513</v>
      </c>
      <c r="B387" s="4" t="s">
        <v>13</v>
      </c>
    </row>
    <row r="388" spans="1:2" ht="33.75" x14ac:dyDescent="0.2">
      <c r="A388" s="5" t="s">
        <v>514</v>
      </c>
      <c r="B388" s="4" t="s">
        <v>13</v>
      </c>
    </row>
    <row r="389" spans="1:2" ht="78.75" x14ac:dyDescent="0.2">
      <c r="A389" s="5" t="s">
        <v>515</v>
      </c>
      <c r="B389" s="4" t="s">
        <v>34</v>
      </c>
    </row>
    <row r="390" spans="1:2" ht="45" x14ac:dyDescent="0.2">
      <c r="A390" s="5" t="s">
        <v>516</v>
      </c>
      <c r="B390" s="4" t="s">
        <v>11</v>
      </c>
    </row>
    <row r="391" spans="1:2" ht="33.75" x14ac:dyDescent="0.2">
      <c r="A391" s="5" t="s">
        <v>517</v>
      </c>
      <c r="B391" s="4" t="s">
        <v>518</v>
      </c>
    </row>
    <row r="392" spans="1:2" ht="78.75" x14ac:dyDescent="0.2">
      <c r="A392" s="5" t="s">
        <v>519</v>
      </c>
      <c r="B392" s="4" t="s">
        <v>520</v>
      </c>
    </row>
    <row r="393" spans="1:2" x14ac:dyDescent="0.2">
      <c r="A393" s="5" t="s">
        <v>521</v>
      </c>
      <c r="B393" s="4" t="s">
        <v>522</v>
      </c>
    </row>
    <row r="394" spans="1:2" ht="33.75" x14ac:dyDescent="0.2">
      <c r="A394" s="5" t="s">
        <v>523</v>
      </c>
      <c r="B394" s="4" t="s">
        <v>15</v>
      </c>
    </row>
    <row r="395" spans="1:2" x14ac:dyDescent="0.2">
      <c r="A395" s="5" t="s">
        <v>524</v>
      </c>
      <c r="B395" s="4" t="s">
        <v>133</v>
      </c>
    </row>
    <row r="396" spans="1:2" x14ac:dyDescent="0.2">
      <c r="A396" s="5" t="s">
        <v>525</v>
      </c>
      <c r="B396" s="4" t="s">
        <v>526</v>
      </c>
    </row>
    <row r="397" spans="1:2" ht="33.75" x14ac:dyDescent="0.2">
      <c r="A397" s="5" t="s">
        <v>527</v>
      </c>
      <c r="B397" s="4" t="s">
        <v>15</v>
      </c>
    </row>
    <row r="398" spans="1:2" ht="33.75" x14ac:dyDescent="0.2">
      <c r="A398" s="5" t="s">
        <v>528</v>
      </c>
      <c r="B398" s="4" t="s">
        <v>13</v>
      </c>
    </row>
    <row r="399" spans="1:2" x14ac:dyDescent="0.2">
      <c r="A399" s="5" t="s">
        <v>529</v>
      </c>
      <c r="B399" s="4" t="s">
        <v>530</v>
      </c>
    </row>
    <row r="400" spans="1:2" ht="33.75" x14ac:dyDescent="0.2">
      <c r="A400" s="5" t="s">
        <v>531</v>
      </c>
      <c r="B400" s="4" t="s">
        <v>13</v>
      </c>
    </row>
    <row r="401" spans="1:2" x14ac:dyDescent="0.2">
      <c r="A401" s="5" t="s">
        <v>532</v>
      </c>
      <c r="B401" s="4" t="s">
        <v>533</v>
      </c>
    </row>
    <row r="402" spans="1:2" ht="33.75" x14ac:dyDescent="0.2">
      <c r="A402" s="5" t="s">
        <v>534</v>
      </c>
      <c r="B402" s="4" t="s">
        <v>13</v>
      </c>
    </row>
    <row r="403" spans="1:2" ht="90" x14ac:dyDescent="0.2">
      <c r="A403" s="5" t="s">
        <v>535</v>
      </c>
      <c r="B403" s="4" t="s">
        <v>456</v>
      </c>
    </row>
    <row r="404" spans="1:2" ht="33.75" x14ac:dyDescent="0.2">
      <c r="A404" s="5" t="s">
        <v>536</v>
      </c>
      <c r="B404" s="4" t="s">
        <v>15</v>
      </c>
    </row>
    <row r="405" spans="1:2" ht="45" x14ac:dyDescent="0.2">
      <c r="A405" s="5" t="s">
        <v>537</v>
      </c>
      <c r="B405" s="4" t="s">
        <v>31</v>
      </c>
    </row>
    <row r="406" spans="1:2" ht="56.25" x14ac:dyDescent="0.2">
      <c r="A406" s="5" t="s">
        <v>538</v>
      </c>
      <c r="B406" s="4" t="s">
        <v>539</v>
      </c>
    </row>
    <row r="407" spans="1:2" x14ac:dyDescent="0.2">
      <c r="A407" s="5" t="s">
        <v>540</v>
      </c>
      <c r="B407" s="4" t="s">
        <v>133</v>
      </c>
    </row>
    <row r="408" spans="1:2" x14ac:dyDescent="0.2">
      <c r="A408" s="5" t="s">
        <v>541</v>
      </c>
      <c r="B408" s="4" t="s">
        <v>252</v>
      </c>
    </row>
    <row r="409" spans="1:2" ht="45" x14ac:dyDescent="0.2">
      <c r="A409" s="5" t="s">
        <v>542</v>
      </c>
      <c r="B409" s="4" t="s">
        <v>31</v>
      </c>
    </row>
    <row r="410" spans="1:2" x14ac:dyDescent="0.2">
      <c r="A410" s="5" t="s">
        <v>543</v>
      </c>
      <c r="B410" s="4" t="s">
        <v>544</v>
      </c>
    </row>
    <row r="411" spans="1:2" x14ac:dyDescent="0.2">
      <c r="A411" s="5" t="s">
        <v>545</v>
      </c>
      <c r="B411" s="4" t="s">
        <v>546</v>
      </c>
    </row>
    <row r="412" spans="1:2" ht="33.75" x14ac:dyDescent="0.2">
      <c r="A412" s="5" t="s">
        <v>547</v>
      </c>
      <c r="B412" s="4" t="s">
        <v>15</v>
      </c>
    </row>
    <row r="413" spans="1:2" x14ac:dyDescent="0.2">
      <c r="A413" s="5" t="s">
        <v>548</v>
      </c>
      <c r="B413" s="4" t="s">
        <v>549</v>
      </c>
    </row>
    <row r="414" spans="1:2" ht="78.75" x14ac:dyDescent="0.2">
      <c r="A414" s="5" t="s">
        <v>550</v>
      </c>
      <c r="B414" s="4" t="s">
        <v>34</v>
      </c>
    </row>
    <row r="415" spans="1:2" ht="33.75" x14ac:dyDescent="0.2">
      <c r="A415" s="5" t="s">
        <v>551</v>
      </c>
      <c r="B415" s="4" t="s">
        <v>13</v>
      </c>
    </row>
    <row r="416" spans="1:2" ht="78.75" x14ac:dyDescent="0.2">
      <c r="A416" s="5" t="s">
        <v>552</v>
      </c>
      <c r="B416" s="4" t="s">
        <v>34</v>
      </c>
    </row>
    <row r="417" spans="1:2" x14ac:dyDescent="0.2">
      <c r="A417" s="5" t="s">
        <v>553</v>
      </c>
      <c r="B417" s="4" t="s">
        <v>23</v>
      </c>
    </row>
    <row r="418" spans="1:2" ht="33.75" x14ac:dyDescent="0.2">
      <c r="A418" s="5" t="s">
        <v>554</v>
      </c>
      <c r="B418" s="4" t="s">
        <v>83</v>
      </c>
    </row>
    <row r="419" spans="1:2" ht="56.25" x14ac:dyDescent="0.2">
      <c r="A419" s="5" t="s">
        <v>555</v>
      </c>
      <c r="B419" s="4" t="s">
        <v>9</v>
      </c>
    </row>
    <row r="420" spans="1:2" x14ac:dyDescent="0.2">
      <c r="A420" s="5" t="s">
        <v>556</v>
      </c>
      <c r="B420" s="4" t="s">
        <v>557</v>
      </c>
    </row>
    <row r="421" spans="1:2" x14ac:dyDescent="0.2">
      <c r="A421" s="5" t="s">
        <v>558</v>
      </c>
      <c r="B421" s="4" t="s">
        <v>559</v>
      </c>
    </row>
    <row r="422" spans="1:2" ht="67.5" x14ac:dyDescent="0.2">
      <c r="A422" s="5" t="s">
        <v>560</v>
      </c>
      <c r="B422" s="4" t="s">
        <v>95</v>
      </c>
    </row>
    <row r="423" spans="1:2" ht="33.75" x14ac:dyDescent="0.2">
      <c r="A423" s="5" t="s">
        <v>561</v>
      </c>
      <c r="B423" s="4" t="s">
        <v>13</v>
      </c>
    </row>
    <row r="424" spans="1:2" ht="33.75" x14ac:dyDescent="0.2">
      <c r="A424" s="5" t="s">
        <v>562</v>
      </c>
      <c r="B424" s="4" t="s">
        <v>13</v>
      </c>
    </row>
    <row r="425" spans="1:2" ht="90" x14ac:dyDescent="0.2">
      <c r="A425" s="5" t="s">
        <v>563</v>
      </c>
      <c r="B425" s="4" t="s">
        <v>456</v>
      </c>
    </row>
    <row r="426" spans="1:2" ht="90" x14ac:dyDescent="0.2">
      <c r="A426" s="5" t="s">
        <v>564</v>
      </c>
      <c r="B426" s="4" t="s">
        <v>565</v>
      </c>
    </row>
    <row r="427" spans="1:2" ht="56.25" x14ac:dyDescent="0.2">
      <c r="A427" s="5" t="s">
        <v>566</v>
      </c>
      <c r="B427" s="4" t="s">
        <v>115</v>
      </c>
    </row>
    <row r="428" spans="1:2" x14ac:dyDescent="0.2">
      <c r="A428" s="5" t="s">
        <v>567</v>
      </c>
      <c r="B428" s="4" t="s">
        <v>568</v>
      </c>
    </row>
    <row r="429" spans="1:2" x14ac:dyDescent="0.2">
      <c r="A429" s="5" t="s">
        <v>569</v>
      </c>
      <c r="B429" s="4" t="s">
        <v>23</v>
      </c>
    </row>
    <row r="430" spans="1:2" ht="33.75" x14ac:dyDescent="0.2">
      <c r="A430" s="5" t="s">
        <v>570</v>
      </c>
      <c r="B430" s="4" t="s">
        <v>117</v>
      </c>
    </row>
    <row r="431" spans="1:2" ht="45" x14ac:dyDescent="0.2">
      <c r="A431" s="5" t="s">
        <v>571</v>
      </c>
      <c r="B431" s="4" t="s">
        <v>31</v>
      </c>
    </row>
    <row r="432" spans="1:2" ht="33.75" x14ac:dyDescent="0.2">
      <c r="A432" s="5" t="s">
        <v>572</v>
      </c>
      <c r="B432" s="4" t="s">
        <v>15</v>
      </c>
    </row>
    <row r="433" spans="1:2" ht="67.5" x14ac:dyDescent="0.2">
      <c r="A433" s="5" t="s">
        <v>573</v>
      </c>
      <c r="B433" s="4" t="s">
        <v>27</v>
      </c>
    </row>
    <row r="434" spans="1:2" x14ac:dyDescent="0.2">
      <c r="A434" s="5" t="s">
        <v>574</v>
      </c>
      <c r="B434" s="4" t="s">
        <v>133</v>
      </c>
    </row>
    <row r="435" spans="1:2" ht="78.75" x14ac:dyDescent="0.2">
      <c r="A435" s="5" t="s">
        <v>575</v>
      </c>
      <c r="B435" s="4" t="s">
        <v>120</v>
      </c>
    </row>
    <row r="436" spans="1:2" ht="56.25" x14ac:dyDescent="0.2">
      <c r="A436" s="5" t="s">
        <v>576</v>
      </c>
      <c r="B436" s="4" t="s">
        <v>577</v>
      </c>
    </row>
    <row r="437" spans="1:2" ht="78.75" x14ac:dyDescent="0.2">
      <c r="A437" s="5" t="s">
        <v>578</v>
      </c>
      <c r="B437" s="4" t="s">
        <v>122</v>
      </c>
    </row>
    <row r="438" spans="1:2" ht="67.5" x14ac:dyDescent="0.2">
      <c r="A438" s="5" t="s">
        <v>579</v>
      </c>
      <c r="B438" s="4" t="s">
        <v>124</v>
      </c>
    </row>
    <row r="439" spans="1:2" ht="33.75" x14ac:dyDescent="0.2">
      <c r="A439" s="5" t="s">
        <v>580</v>
      </c>
      <c r="B439" s="4" t="s">
        <v>13</v>
      </c>
    </row>
    <row r="440" spans="1:2" ht="33.75" x14ac:dyDescent="0.2">
      <c r="A440" s="5" t="s">
        <v>581</v>
      </c>
      <c r="B440" s="4" t="s">
        <v>13</v>
      </c>
    </row>
    <row r="441" spans="1:2" x14ac:dyDescent="0.2">
      <c r="A441" s="5" t="s">
        <v>582</v>
      </c>
      <c r="B441" s="4" t="s">
        <v>133</v>
      </c>
    </row>
    <row r="442" spans="1:2" ht="33.75" x14ac:dyDescent="0.2">
      <c r="A442" s="5" t="s">
        <v>583</v>
      </c>
      <c r="B442" s="4" t="s">
        <v>13</v>
      </c>
    </row>
    <row r="443" spans="1:2" ht="101.25" x14ac:dyDescent="0.2">
      <c r="A443" s="5" t="s">
        <v>584</v>
      </c>
      <c r="B443" s="4" t="s">
        <v>126</v>
      </c>
    </row>
    <row r="444" spans="1:2" ht="33.75" x14ac:dyDescent="0.2">
      <c r="A444" s="5" t="s">
        <v>585</v>
      </c>
      <c r="B444" s="4" t="s">
        <v>13</v>
      </c>
    </row>
    <row r="445" spans="1:2" x14ac:dyDescent="0.2">
      <c r="A445" s="5" t="s">
        <v>586</v>
      </c>
      <c r="B445" s="4" t="s">
        <v>133</v>
      </c>
    </row>
    <row r="446" spans="1:2" ht="45" x14ac:dyDescent="0.2">
      <c r="A446" s="5" t="s">
        <v>587</v>
      </c>
      <c r="B446" s="4" t="s">
        <v>31</v>
      </c>
    </row>
    <row r="447" spans="1:2" ht="45" x14ac:dyDescent="0.2">
      <c r="A447" s="5" t="s">
        <v>588</v>
      </c>
      <c r="B447" s="4" t="s">
        <v>31</v>
      </c>
    </row>
    <row r="448" spans="1:2" ht="90" x14ac:dyDescent="0.2">
      <c r="A448" s="5" t="s">
        <v>589</v>
      </c>
      <c r="B448" s="4" t="s">
        <v>288</v>
      </c>
    </row>
    <row r="449" spans="1:2" x14ac:dyDescent="0.2">
      <c r="A449" s="5" t="s">
        <v>590</v>
      </c>
      <c r="B449" s="4" t="s">
        <v>591</v>
      </c>
    </row>
    <row r="450" spans="1:2" ht="90" x14ac:dyDescent="0.2">
      <c r="A450" s="5" t="s">
        <v>592</v>
      </c>
      <c r="B450" s="4" t="s">
        <v>98</v>
      </c>
    </row>
    <row r="451" spans="1:2" ht="33.75" x14ac:dyDescent="0.2">
      <c r="A451" s="5" t="s">
        <v>593</v>
      </c>
      <c r="B451" s="4" t="s">
        <v>13</v>
      </c>
    </row>
    <row r="452" spans="1:2" ht="45" x14ac:dyDescent="0.2">
      <c r="A452" s="5" t="s">
        <v>594</v>
      </c>
      <c r="B452" s="4" t="s">
        <v>31</v>
      </c>
    </row>
    <row r="453" spans="1:2" ht="33.75" x14ac:dyDescent="0.2">
      <c r="A453" s="5" t="s">
        <v>595</v>
      </c>
      <c r="B453" s="4" t="s">
        <v>15</v>
      </c>
    </row>
    <row r="454" spans="1:2" ht="78.75" x14ac:dyDescent="0.2">
      <c r="A454" s="5" t="s">
        <v>596</v>
      </c>
      <c r="B454" s="4" t="s">
        <v>34</v>
      </c>
    </row>
    <row r="455" spans="1:2" ht="45" x14ac:dyDescent="0.2">
      <c r="A455" s="5" t="s">
        <v>597</v>
      </c>
      <c r="B455" s="4" t="s">
        <v>31</v>
      </c>
    </row>
    <row r="456" spans="1:2" ht="45" x14ac:dyDescent="0.2">
      <c r="A456" s="5" t="s">
        <v>598</v>
      </c>
      <c r="B456" s="4" t="s">
        <v>31</v>
      </c>
    </row>
    <row r="457" spans="1:2" ht="45" x14ac:dyDescent="0.2">
      <c r="A457" s="5" t="s">
        <v>599</v>
      </c>
      <c r="B457" s="4" t="s">
        <v>31</v>
      </c>
    </row>
    <row r="458" spans="1:2" ht="78.75" x14ac:dyDescent="0.2">
      <c r="A458" s="5" t="s">
        <v>600</v>
      </c>
      <c r="B458" s="4" t="s">
        <v>34</v>
      </c>
    </row>
    <row r="459" spans="1:2" ht="45" x14ac:dyDescent="0.2">
      <c r="A459" s="5" t="s">
        <v>601</v>
      </c>
      <c r="B459" s="4" t="s">
        <v>31</v>
      </c>
    </row>
    <row r="460" spans="1:2" ht="78.75" x14ac:dyDescent="0.2">
      <c r="A460" s="5" t="s">
        <v>602</v>
      </c>
      <c r="B460" s="4" t="s">
        <v>34</v>
      </c>
    </row>
    <row r="461" spans="1:2" x14ac:dyDescent="0.2">
      <c r="A461" s="5" t="s">
        <v>603</v>
      </c>
      <c r="B461" s="4" t="s">
        <v>604</v>
      </c>
    </row>
    <row r="462" spans="1:2" ht="45" x14ac:dyDescent="0.2">
      <c r="A462" s="5" t="s">
        <v>605</v>
      </c>
      <c r="B462" s="4" t="s">
        <v>31</v>
      </c>
    </row>
    <row r="463" spans="1:2" ht="33.75" x14ac:dyDescent="0.2">
      <c r="A463" s="5" t="s">
        <v>606</v>
      </c>
      <c r="B463" s="4" t="s">
        <v>13</v>
      </c>
    </row>
    <row r="464" spans="1:2" ht="45" x14ac:dyDescent="0.2">
      <c r="A464" s="5" t="s">
        <v>607</v>
      </c>
      <c r="B464" s="4" t="s">
        <v>31</v>
      </c>
    </row>
    <row r="465" spans="1:2" x14ac:dyDescent="0.2">
      <c r="A465" s="5" t="s">
        <v>608</v>
      </c>
      <c r="B465" s="4" t="s">
        <v>23</v>
      </c>
    </row>
    <row r="466" spans="1:2" ht="78.75" x14ac:dyDescent="0.2">
      <c r="A466" s="5" t="s">
        <v>609</v>
      </c>
      <c r="B466" s="4" t="s">
        <v>120</v>
      </c>
    </row>
    <row r="467" spans="1:2" ht="33.75" x14ac:dyDescent="0.2">
      <c r="A467" s="5" t="s">
        <v>610</v>
      </c>
      <c r="B467" s="4" t="s">
        <v>13</v>
      </c>
    </row>
    <row r="468" spans="1:2" ht="33.75" x14ac:dyDescent="0.2">
      <c r="A468" s="5" t="s">
        <v>611</v>
      </c>
      <c r="B468" s="4" t="s">
        <v>15</v>
      </c>
    </row>
    <row r="469" spans="1:2" ht="45" x14ac:dyDescent="0.2">
      <c r="A469" s="5" t="s">
        <v>612</v>
      </c>
      <c r="B469" s="4" t="s">
        <v>31</v>
      </c>
    </row>
    <row r="470" spans="1:2" ht="78.75" x14ac:dyDescent="0.2">
      <c r="A470" s="5" t="s">
        <v>613</v>
      </c>
      <c r="B470" s="4" t="s">
        <v>122</v>
      </c>
    </row>
    <row r="471" spans="1:2" ht="45" x14ac:dyDescent="0.2">
      <c r="A471" s="5" t="s">
        <v>614</v>
      </c>
      <c r="B471" s="4" t="s">
        <v>31</v>
      </c>
    </row>
    <row r="472" spans="1:2" ht="45" x14ac:dyDescent="0.2">
      <c r="A472" s="5" t="s">
        <v>615</v>
      </c>
      <c r="B472" s="4" t="s">
        <v>31</v>
      </c>
    </row>
    <row r="473" spans="1:2" ht="67.5" x14ac:dyDescent="0.2">
      <c r="A473" s="5" t="s">
        <v>616</v>
      </c>
      <c r="B473" s="4" t="s">
        <v>124</v>
      </c>
    </row>
    <row r="474" spans="1:2" ht="78.75" x14ac:dyDescent="0.2">
      <c r="A474" s="5" t="s">
        <v>617</v>
      </c>
      <c r="B474" s="4" t="s">
        <v>34</v>
      </c>
    </row>
    <row r="475" spans="1:2" ht="101.25" x14ac:dyDescent="0.2">
      <c r="A475" s="5" t="s">
        <v>618</v>
      </c>
      <c r="B475" s="4" t="s">
        <v>126</v>
      </c>
    </row>
    <row r="476" spans="1:2" ht="33.75" x14ac:dyDescent="0.2">
      <c r="A476" s="5" t="s">
        <v>619</v>
      </c>
      <c r="B476" s="4" t="s">
        <v>15</v>
      </c>
    </row>
    <row r="477" spans="1:2" ht="90" x14ac:dyDescent="0.2">
      <c r="A477" s="5" t="s">
        <v>620</v>
      </c>
      <c r="B477" s="4" t="s">
        <v>288</v>
      </c>
    </row>
    <row r="478" spans="1:2" ht="33.75" x14ac:dyDescent="0.2">
      <c r="A478" s="5" t="s">
        <v>621</v>
      </c>
      <c r="B478" s="4" t="s">
        <v>15</v>
      </c>
    </row>
    <row r="479" spans="1:2" ht="45" x14ac:dyDescent="0.2">
      <c r="A479" s="5" t="s">
        <v>622</v>
      </c>
      <c r="B479" s="4" t="s">
        <v>31</v>
      </c>
    </row>
    <row r="480" spans="1:2" ht="78.75" x14ac:dyDescent="0.2">
      <c r="A480" s="5" t="s">
        <v>623</v>
      </c>
      <c r="B480" s="4" t="s">
        <v>34</v>
      </c>
    </row>
    <row r="481" spans="1:2" ht="45" x14ac:dyDescent="0.2">
      <c r="A481" s="5" t="s">
        <v>624</v>
      </c>
      <c r="B481" s="4" t="s">
        <v>31</v>
      </c>
    </row>
    <row r="482" spans="1:2" ht="78.75" x14ac:dyDescent="0.2">
      <c r="A482" s="5" t="s">
        <v>625</v>
      </c>
      <c r="B482" s="4" t="s">
        <v>34</v>
      </c>
    </row>
    <row r="483" spans="1:2" x14ac:dyDescent="0.2">
      <c r="A483" s="5" t="s">
        <v>626</v>
      </c>
      <c r="B483" s="4" t="s">
        <v>23</v>
      </c>
    </row>
    <row r="484" spans="1:2" x14ac:dyDescent="0.2">
      <c r="A484" s="5" t="s">
        <v>627</v>
      </c>
      <c r="B484" s="4" t="s">
        <v>133</v>
      </c>
    </row>
    <row r="485" spans="1:2" ht="101.25" x14ac:dyDescent="0.2">
      <c r="A485" s="5" t="s">
        <v>628</v>
      </c>
      <c r="B485" s="4" t="s">
        <v>629</v>
      </c>
    </row>
    <row r="486" spans="1:2" ht="45" x14ac:dyDescent="0.2">
      <c r="A486" s="5" t="s">
        <v>630</v>
      </c>
      <c r="B486" s="4" t="s">
        <v>31</v>
      </c>
    </row>
    <row r="487" spans="1:2" ht="45" x14ac:dyDescent="0.2">
      <c r="A487" s="5" t="s">
        <v>631</v>
      </c>
      <c r="B487" s="4" t="s">
        <v>31</v>
      </c>
    </row>
    <row r="488" spans="1:2" ht="33.75" x14ac:dyDescent="0.2">
      <c r="A488" s="5" t="s">
        <v>632</v>
      </c>
      <c r="B488" s="4" t="s">
        <v>13</v>
      </c>
    </row>
    <row r="489" spans="1:2" ht="45" x14ac:dyDescent="0.2">
      <c r="A489" s="5" t="s">
        <v>633</v>
      </c>
      <c r="B489" s="4" t="s">
        <v>31</v>
      </c>
    </row>
    <row r="490" spans="1:2" ht="45" x14ac:dyDescent="0.2">
      <c r="A490" s="5" t="s">
        <v>634</v>
      </c>
      <c r="B490" s="4" t="s">
        <v>31</v>
      </c>
    </row>
    <row r="491" spans="1:2" x14ac:dyDescent="0.2">
      <c r="A491" s="5" t="s">
        <v>635</v>
      </c>
      <c r="B491" s="4" t="s">
        <v>636</v>
      </c>
    </row>
    <row r="492" spans="1:2" ht="45" x14ac:dyDescent="0.2">
      <c r="A492" s="5" t="s">
        <v>637</v>
      </c>
      <c r="B492" s="4" t="s">
        <v>638</v>
      </c>
    </row>
    <row r="493" spans="1:2" ht="78.75" x14ac:dyDescent="0.2">
      <c r="A493" s="5" t="s">
        <v>639</v>
      </c>
      <c r="B493" s="4" t="s">
        <v>34</v>
      </c>
    </row>
    <row r="494" spans="1:2" x14ac:dyDescent="0.2">
      <c r="A494" s="5" t="s">
        <v>640</v>
      </c>
      <c r="B494" s="4" t="s">
        <v>65</v>
      </c>
    </row>
    <row r="495" spans="1:2" ht="33.75" x14ac:dyDescent="0.2">
      <c r="A495" s="5" t="s">
        <v>641</v>
      </c>
      <c r="B495" s="4" t="s">
        <v>15</v>
      </c>
    </row>
    <row r="496" spans="1:2" ht="33.75" x14ac:dyDescent="0.2">
      <c r="A496" s="5" t="s">
        <v>642</v>
      </c>
      <c r="B496" s="4" t="s">
        <v>13</v>
      </c>
    </row>
    <row r="497" spans="1:2" ht="33.75" x14ac:dyDescent="0.2">
      <c r="A497" s="5" t="s">
        <v>643</v>
      </c>
      <c r="B497" s="4" t="s">
        <v>13</v>
      </c>
    </row>
    <row r="498" spans="1:2" x14ac:dyDescent="0.2">
      <c r="A498" s="5" t="s">
        <v>644</v>
      </c>
      <c r="B498" s="4" t="s">
        <v>133</v>
      </c>
    </row>
    <row r="499" spans="1:2" ht="22.5" x14ac:dyDescent="0.2">
      <c r="A499" s="5" t="s">
        <v>645</v>
      </c>
      <c r="B499" s="4" t="s">
        <v>646</v>
      </c>
    </row>
    <row r="500" spans="1:2" x14ac:dyDescent="0.2">
      <c r="A500" s="5" t="s">
        <v>647</v>
      </c>
      <c r="B500" s="4" t="s">
        <v>133</v>
      </c>
    </row>
    <row r="501" spans="1:2" ht="78.75" x14ac:dyDescent="0.2">
      <c r="A501" s="5" t="s">
        <v>648</v>
      </c>
      <c r="B501" s="4" t="s">
        <v>122</v>
      </c>
    </row>
    <row r="502" spans="1:2" x14ac:dyDescent="0.2">
      <c r="A502" s="5" t="s">
        <v>649</v>
      </c>
      <c r="B502" s="4" t="s">
        <v>133</v>
      </c>
    </row>
    <row r="503" spans="1:2" x14ac:dyDescent="0.2">
      <c r="A503" s="5" t="s">
        <v>650</v>
      </c>
      <c r="B503" s="4" t="s">
        <v>651</v>
      </c>
    </row>
    <row r="504" spans="1:2" ht="56.25" x14ac:dyDescent="0.2">
      <c r="A504" s="5" t="s">
        <v>652</v>
      </c>
      <c r="B504" s="4" t="s">
        <v>577</v>
      </c>
    </row>
    <row r="505" spans="1:2" ht="56.25" x14ac:dyDescent="0.2">
      <c r="A505" s="5" t="s">
        <v>653</v>
      </c>
      <c r="B505" s="4" t="s">
        <v>505</v>
      </c>
    </row>
    <row r="506" spans="1:2" x14ac:dyDescent="0.2">
      <c r="A506" s="5" t="s">
        <v>654</v>
      </c>
      <c r="B506" s="4" t="s">
        <v>133</v>
      </c>
    </row>
    <row r="507" spans="1:2" x14ac:dyDescent="0.2">
      <c r="A507" s="5" t="s">
        <v>655</v>
      </c>
      <c r="B507" s="4" t="s">
        <v>133</v>
      </c>
    </row>
    <row r="508" spans="1:2" ht="33.75" x14ac:dyDescent="0.2">
      <c r="A508" s="5" t="s">
        <v>656</v>
      </c>
      <c r="B508" s="4" t="s">
        <v>15</v>
      </c>
    </row>
    <row r="509" spans="1:2" ht="101.25" x14ac:dyDescent="0.2">
      <c r="A509" s="5" t="s">
        <v>657</v>
      </c>
      <c r="B509" s="4" t="s">
        <v>385</v>
      </c>
    </row>
    <row r="510" spans="1:2" ht="78.75" x14ac:dyDescent="0.2">
      <c r="A510" s="5" t="s">
        <v>658</v>
      </c>
      <c r="B510" s="4" t="s">
        <v>34</v>
      </c>
    </row>
    <row r="511" spans="1:2" x14ac:dyDescent="0.2">
      <c r="A511" s="5" t="s">
        <v>659</v>
      </c>
      <c r="B511" s="4" t="s">
        <v>252</v>
      </c>
    </row>
    <row r="512" spans="1:2" x14ac:dyDescent="0.2">
      <c r="A512" s="5" t="s">
        <v>660</v>
      </c>
      <c r="B512" s="4" t="s">
        <v>252</v>
      </c>
    </row>
    <row r="513" spans="1:2" ht="33.75" x14ac:dyDescent="0.2">
      <c r="A513" s="5" t="s">
        <v>661</v>
      </c>
      <c r="B513" s="4" t="s">
        <v>15</v>
      </c>
    </row>
    <row r="514" spans="1:2" ht="33.75" x14ac:dyDescent="0.2">
      <c r="A514" s="5" t="s">
        <v>662</v>
      </c>
      <c r="B514" s="4" t="s">
        <v>15</v>
      </c>
    </row>
    <row r="515" spans="1:2" ht="33.75" x14ac:dyDescent="0.2">
      <c r="A515" s="5" t="s">
        <v>663</v>
      </c>
      <c r="B515" s="4" t="s">
        <v>15</v>
      </c>
    </row>
    <row r="516" spans="1:2" ht="101.25" x14ac:dyDescent="0.2">
      <c r="A516" s="5" t="s">
        <v>664</v>
      </c>
      <c r="B516" s="4" t="s">
        <v>385</v>
      </c>
    </row>
    <row r="517" spans="1:2" x14ac:dyDescent="0.2">
      <c r="A517" s="5" t="s">
        <v>665</v>
      </c>
      <c r="B517" s="4" t="s">
        <v>133</v>
      </c>
    </row>
    <row r="518" spans="1:2" ht="33.75" x14ac:dyDescent="0.2">
      <c r="A518" s="5" t="s">
        <v>666</v>
      </c>
      <c r="B518" s="4" t="s">
        <v>13</v>
      </c>
    </row>
    <row r="519" spans="1:2" ht="90" x14ac:dyDescent="0.2">
      <c r="A519" s="5" t="s">
        <v>667</v>
      </c>
      <c r="B519" s="4" t="s">
        <v>98</v>
      </c>
    </row>
    <row r="520" spans="1:2" ht="78.75" x14ac:dyDescent="0.2">
      <c r="A520" s="5" t="s">
        <v>668</v>
      </c>
      <c r="B520" s="4" t="s">
        <v>34</v>
      </c>
    </row>
    <row r="521" spans="1:2" ht="33.75" x14ac:dyDescent="0.2">
      <c r="A521" s="5" t="s">
        <v>669</v>
      </c>
      <c r="B521" s="4" t="s">
        <v>15</v>
      </c>
    </row>
    <row r="522" spans="1:2" ht="78.75" x14ac:dyDescent="0.2">
      <c r="A522" s="5" t="s">
        <v>670</v>
      </c>
      <c r="B522" s="4" t="s">
        <v>51</v>
      </c>
    </row>
    <row r="523" spans="1:2" ht="33.75" x14ac:dyDescent="0.2">
      <c r="A523" s="5" t="s">
        <v>671</v>
      </c>
      <c r="B523" s="4" t="s">
        <v>15</v>
      </c>
    </row>
    <row r="524" spans="1:2" ht="33.75" x14ac:dyDescent="0.2">
      <c r="A524" s="5" t="s">
        <v>672</v>
      </c>
      <c r="B524" s="4" t="s">
        <v>13</v>
      </c>
    </row>
    <row r="525" spans="1:2" ht="56.25" x14ac:dyDescent="0.2">
      <c r="A525" s="5" t="s">
        <v>673</v>
      </c>
      <c r="B525" s="4" t="s">
        <v>9</v>
      </c>
    </row>
    <row r="526" spans="1:2" ht="33.75" x14ac:dyDescent="0.2">
      <c r="A526" s="5" t="s">
        <v>674</v>
      </c>
      <c r="B526" s="4" t="s">
        <v>675</v>
      </c>
    </row>
    <row r="527" spans="1:2" ht="33.75" x14ac:dyDescent="0.2">
      <c r="A527" s="5" t="s">
        <v>676</v>
      </c>
      <c r="B527" s="4" t="s">
        <v>15</v>
      </c>
    </row>
    <row r="528" spans="1:2" ht="33.75" x14ac:dyDescent="0.2">
      <c r="A528" s="5" t="s">
        <v>677</v>
      </c>
      <c r="B528" s="4" t="s">
        <v>13</v>
      </c>
    </row>
    <row r="529" spans="1:2" ht="33.75" x14ac:dyDescent="0.2">
      <c r="A529" s="5" t="s">
        <v>678</v>
      </c>
      <c r="B529" s="4" t="s">
        <v>13</v>
      </c>
    </row>
    <row r="530" spans="1:2" ht="33.75" x14ac:dyDescent="0.2">
      <c r="A530" s="5" t="s">
        <v>679</v>
      </c>
      <c r="B530" s="4" t="s">
        <v>675</v>
      </c>
    </row>
    <row r="531" spans="1:2" x14ac:dyDescent="0.2">
      <c r="A531" s="5" t="s">
        <v>680</v>
      </c>
      <c r="B531" s="4" t="s">
        <v>681</v>
      </c>
    </row>
    <row r="532" spans="1:2" ht="78.75" x14ac:dyDescent="0.2">
      <c r="A532" s="5" t="s">
        <v>682</v>
      </c>
      <c r="B532" s="4" t="s">
        <v>34</v>
      </c>
    </row>
    <row r="533" spans="1:2" ht="33.75" x14ac:dyDescent="0.2">
      <c r="A533" s="5" t="s">
        <v>683</v>
      </c>
      <c r="B533" s="4" t="s">
        <v>15</v>
      </c>
    </row>
    <row r="534" spans="1:2" ht="33.75" x14ac:dyDescent="0.2">
      <c r="A534" s="5" t="s">
        <v>684</v>
      </c>
      <c r="B534" s="4" t="s">
        <v>15</v>
      </c>
    </row>
    <row r="535" spans="1:2" ht="78.75" x14ac:dyDescent="0.2">
      <c r="A535" s="5" t="s">
        <v>685</v>
      </c>
      <c r="B535" s="4" t="s">
        <v>34</v>
      </c>
    </row>
    <row r="536" spans="1:2" ht="33.75" x14ac:dyDescent="0.2">
      <c r="A536" s="5" t="s">
        <v>686</v>
      </c>
      <c r="B536" s="4" t="s">
        <v>15</v>
      </c>
    </row>
    <row r="537" spans="1:2" ht="33.75" x14ac:dyDescent="0.2">
      <c r="A537" s="5" t="s">
        <v>687</v>
      </c>
      <c r="B537" s="4" t="s">
        <v>15</v>
      </c>
    </row>
    <row r="538" spans="1:2" ht="78.75" x14ac:dyDescent="0.2">
      <c r="A538" s="5" t="s">
        <v>688</v>
      </c>
      <c r="B538" s="4" t="s">
        <v>34</v>
      </c>
    </row>
    <row r="539" spans="1:2" ht="33.75" x14ac:dyDescent="0.2">
      <c r="A539" s="5" t="s">
        <v>689</v>
      </c>
      <c r="B539" s="4" t="s">
        <v>13</v>
      </c>
    </row>
    <row r="540" spans="1:2" ht="22.5" x14ac:dyDescent="0.2">
      <c r="A540" s="5" t="s">
        <v>690</v>
      </c>
      <c r="B540" s="4" t="s">
        <v>691</v>
      </c>
    </row>
    <row r="541" spans="1:2" ht="33.75" x14ac:dyDescent="0.2">
      <c r="A541" s="5" t="s">
        <v>692</v>
      </c>
      <c r="B541" s="4" t="s">
        <v>13</v>
      </c>
    </row>
    <row r="542" spans="1:2" ht="22.5" x14ac:dyDescent="0.2">
      <c r="A542" s="5" t="s">
        <v>693</v>
      </c>
      <c r="B542" s="4" t="s">
        <v>174</v>
      </c>
    </row>
    <row r="543" spans="1:2" ht="45" x14ac:dyDescent="0.2">
      <c r="A543" s="5" t="s">
        <v>694</v>
      </c>
      <c r="B543" s="4" t="s">
        <v>695</v>
      </c>
    </row>
    <row r="544" spans="1:2" ht="67.5" x14ac:dyDescent="0.2">
      <c r="A544" s="5" t="s">
        <v>696</v>
      </c>
      <c r="B544" s="4" t="s">
        <v>95</v>
      </c>
    </row>
    <row r="545" spans="1:2" ht="78.75" x14ac:dyDescent="0.2">
      <c r="A545" s="5" t="s">
        <v>697</v>
      </c>
      <c r="B545" s="4" t="s">
        <v>34</v>
      </c>
    </row>
    <row r="546" spans="1:2" ht="33.75" x14ac:dyDescent="0.2">
      <c r="A546" s="5" t="s">
        <v>698</v>
      </c>
      <c r="B546" s="4" t="s">
        <v>15</v>
      </c>
    </row>
    <row r="547" spans="1:2" x14ac:dyDescent="0.2">
      <c r="A547" s="5" t="s">
        <v>699</v>
      </c>
      <c r="B547" s="4" t="s">
        <v>700</v>
      </c>
    </row>
    <row r="548" spans="1:2" x14ac:dyDescent="0.2">
      <c r="A548" s="5" t="s">
        <v>701</v>
      </c>
      <c r="B548" s="4" t="s">
        <v>702</v>
      </c>
    </row>
    <row r="549" spans="1:2" x14ac:dyDescent="0.2">
      <c r="A549" s="5" t="s">
        <v>703</v>
      </c>
      <c r="B549" s="4" t="s">
        <v>704</v>
      </c>
    </row>
    <row r="550" spans="1:2" ht="67.5" x14ac:dyDescent="0.2">
      <c r="A550" s="5" t="s">
        <v>705</v>
      </c>
      <c r="B550" s="4" t="s">
        <v>706</v>
      </c>
    </row>
    <row r="551" spans="1:2" x14ac:dyDescent="0.2">
      <c r="A551" s="5" t="s">
        <v>707</v>
      </c>
      <c r="B551" s="4" t="s">
        <v>23</v>
      </c>
    </row>
    <row r="552" spans="1:2" ht="56.25" x14ac:dyDescent="0.2">
      <c r="A552" s="5" t="s">
        <v>708</v>
      </c>
      <c r="B552" s="4" t="s">
        <v>115</v>
      </c>
    </row>
    <row r="553" spans="1:2" ht="33.75" x14ac:dyDescent="0.2">
      <c r="A553" s="5" t="s">
        <v>709</v>
      </c>
      <c r="B553" s="4" t="s">
        <v>15</v>
      </c>
    </row>
    <row r="554" spans="1:2" ht="33.75" x14ac:dyDescent="0.2">
      <c r="A554" s="5" t="s">
        <v>710</v>
      </c>
      <c r="B554" s="4" t="s">
        <v>15</v>
      </c>
    </row>
    <row r="555" spans="1:2" ht="33.75" x14ac:dyDescent="0.2">
      <c r="A555" s="5" t="s">
        <v>711</v>
      </c>
      <c r="B555" s="4" t="s">
        <v>13</v>
      </c>
    </row>
    <row r="556" spans="1:2" ht="78.75" x14ac:dyDescent="0.2">
      <c r="A556" s="5" t="s">
        <v>712</v>
      </c>
      <c r="B556" s="4" t="s">
        <v>713</v>
      </c>
    </row>
    <row r="557" spans="1:2" ht="33.75" x14ac:dyDescent="0.2">
      <c r="A557" s="5" t="s">
        <v>714</v>
      </c>
      <c r="B557" s="4" t="s">
        <v>13</v>
      </c>
    </row>
    <row r="558" spans="1:2" ht="33.75" x14ac:dyDescent="0.2">
      <c r="A558" s="5" t="s">
        <v>715</v>
      </c>
      <c r="B558" s="4" t="s">
        <v>15</v>
      </c>
    </row>
    <row r="559" spans="1:2" ht="33.75" x14ac:dyDescent="0.2">
      <c r="A559" s="5" t="s">
        <v>716</v>
      </c>
      <c r="B559" s="4" t="s">
        <v>15</v>
      </c>
    </row>
    <row r="560" spans="1:2" x14ac:dyDescent="0.2">
      <c r="A560" s="5" t="s">
        <v>717</v>
      </c>
      <c r="B560" s="4" t="s">
        <v>718</v>
      </c>
    </row>
    <row r="561" spans="1:2" ht="33.75" x14ac:dyDescent="0.2">
      <c r="A561" s="5" t="s">
        <v>719</v>
      </c>
      <c r="B561" s="4" t="s">
        <v>15</v>
      </c>
    </row>
    <row r="562" spans="1:2" x14ac:dyDescent="0.2">
      <c r="A562" s="5" t="s">
        <v>720</v>
      </c>
      <c r="B562" s="4" t="s">
        <v>721</v>
      </c>
    </row>
    <row r="563" spans="1:2" ht="67.5" x14ac:dyDescent="0.2">
      <c r="A563" s="5" t="s">
        <v>722</v>
      </c>
      <c r="B563" s="4" t="s">
        <v>95</v>
      </c>
    </row>
    <row r="564" spans="1:2" ht="33.75" x14ac:dyDescent="0.2">
      <c r="A564" s="5" t="s">
        <v>723</v>
      </c>
      <c r="B564" s="4" t="s">
        <v>724</v>
      </c>
    </row>
    <row r="565" spans="1:2" ht="33.75" x14ac:dyDescent="0.2">
      <c r="A565" s="5" t="s">
        <v>725</v>
      </c>
      <c r="B565" s="4" t="s">
        <v>15</v>
      </c>
    </row>
    <row r="566" spans="1:2" ht="33.75" x14ac:dyDescent="0.2">
      <c r="A566" s="5" t="s">
        <v>726</v>
      </c>
      <c r="B566" s="4" t="s">
        <v>15</v>
      </c>
    </row>
    <row r="567" spans="1:2" x14ac:dyDescent="0.2">
      <c r="A567" s="5" t="s">
        <v>727</v>
      </c>
      <c r="B567" s="4" t="s">
        <v>23</v>
      </c>
    </row>
    <row r="568" spans="1:2" ht="22.5" x14ac:dyDescent="0.2">
      <c r="A568" s="5" t="s">
        <v>728</v>
      </c>
      <c r="B568" s="4" t="s">
        <v>729</v>
      </c>
    </row>
    <row r="569" spans="1:2" ht="67.5" x14ac:dyDescent="0.2">
      <c r="A569" s="5" t="s">
        <v>730</v>
      </c>
      <c r="B569" s="4" t="s">
        <v>731</v>
      </c>
    </row>
    <row r="570" spans="1:2" ht="33.75" x14ac:dyDescent="0.2">
      <c r="A570" s="5" t="s">
        <v>732</v>
      </c>
      <c r="B570" s="4" t="s">
        <v>13</v>
      </c>
    </row>
    <row r="571" spans="1:2" ht="78.75" x14ac:dyDescent="0.2">
      <c r="A571" s="5" t="s">
        <v>733</v>
      </c>
      <c r="B571" s="4" t="s">
        <v>206</v>
      </c>
    </row>
    <row r="572" spans="1:2" ht="22.5" x14ac:dyDescent="0.2">
      <c r="A572" s="5" t="s">
        <v>734</v>
      </c>
      <c r="B572" s="4" t="s">
        <v>174</v>
      </c>
    </row>
    <row r="573" spans="1:2" x14ac:dyDescent="0.2">
      <c r="A573" s="5" t="s">
        <v>735</v>
      </c>
      <c r="B573" s="4" t="s">
        <v>23</v>
      </c>
    </row>
    <row r="574" spans="1:2" ht="33.75" x14ac:dyDescent="0.2">
      <c r="A574" s="5" t="s">
        <v>736</v>
      </c>
      <c r="B574" s="4" t="s">
        <v>13</v>
      </c>
    </row>
    <row r="575" spans="1:2" ht="33.75" x14ac:dyDescent="0.2">
      <c r="A575" s="5" t="s">
        <v>737</v>
      </c>
      <c r="B575" s="4" t="s">
        <v>15</v>
      </c>
    </row>
    <row r="576" spans="1:2" ht="78.75" x14ac:dyDescent="0.2">
      <c r="A576" s="5" t="s">
        <v>738</v>
      </c>
      <c r="B576" s="4" t="s">
        <v>739</v>
      </c>
    </row>
    <row r="577" spans="1:2" ht="33.75" x14ac:dyDescent="0.2">
      <c r="A577" s="5" t="s">
        <v>740</v>
      </c>
      <c r="B577" s="4" t="s">
        <v>741</v>
      </c>
    </row>
    <row r="578" spans="1:2" ht="33.75" x14ac:dyDescent="0.2">
      <c r="A578" s="5" t="s">
        <v>742</v>
      </c>
      <c r="B578" s="4" t="s">
        <v>15</v>
      </c>
    </row>
    <row r="579" spans="1:2" x14ac:dyDescent="0.2">
      <c r="A579" s="5" t="s">
        <v>743</v>
      </c>
      <c r="B579" s="4" t="s">
        <v>23</v>
      </c>
    </row>
    <row r="580" spans="1:2" ht="22.5" x14ac:dyDescent="0.2">
      <c r="A580" s="5" t="s">
        <v>744</v>
      </c>
      <c r="B580" s="4" t="s">
        <v>174</v>
      </c>
    </row>
    <row r="581" spans="1:2" ht="22.5" x14ac:dyDescent="0.2">
      <c r="A581" s="5" t="s">
        <v>745</v>
      </c>
      <c r="B581" s="4" t="s">
        <v>174</v>
      </c>
    </row>
    <row r="582" spans="1:2" ht="22.5" x14ac:dyDescent="0.2">
      <c r="A582" s="5" t="s">
        <v>746</v>
      </c>
      <c r="B582" s="4" t="s">
        <v>747</v>
      </c>
    </row>
    <row r="583" spans="1:2" ht="101.25" x14ac:dyDescent="0.2">
      <c r="A583" s="5" t="s">
        <v>748</v>
      </c>
      <c r="B583" s="4" t="s">
        <v>385</v>
      </c>
    </row>
    <row r="584" spans="1:2" ht="33.75" x14ac:dyDescent="0.2">
      <c r="A584" s="5" t="s">
        <v>749</v>
      </c>
      <c r="B584" s="4" t="s">
        <v>750</v>
      </c>
    </row>
    <row r="585" spans="1:2" ht="33.75" x14ac:dyDescent="0.2">
      <c r="A585" s="5" t="s">
        <v>751</v>
      </c>
      <c r="B585" s="4" t="s">
        <v>15</v>
      </c>
    </row>
    <row r="586" spans="1:2" ht="22.5" x14ac:dyDescent="0.2">
      <c r="A586" s="5" t="s">
        <v>752</v>
      </c>
      <c r="B586" s="4" t="s">
        <v>753</v>
      </c>
    </row>
    <row r="587" spans="1:2" x14ac:dyDescent="0.2">
      <c r="A587" s="5" t="s">
        <v>754</v>
      </c>
      <c r="B587" s="4" t="s">
        <v>23</v>
      </c>
    </row>
    <row r="588" spans="1:2" ht="22.5" x14ac:dyDescent="0.2">
      <c r="A588" s="5" t="s">
        <v>755</v>
      </c>
      <c r="B588" s="4" t="s">
        <v>756</v>
      </c>
    </row>
    <row r="589" spans="1:2" ht="33.75" x14ac:dyDescent="0.2">
      <c r="A589" s="5" t="s">
        <v>757</v>
      </c>
      <c r="B589" s="4" t="s">
        <v>15</v>
      </c>
    </row>
    <row r="590" spans="1:2" ht="33.75" x14ac:dyDescent="0.2">
      <c r="A590" s="5" t="s">
        <v>758</v>
      </c>
      <c r="B590" s="4" t="s">
        <v>15</v>
      </c>
    </row>
    <row r="591" spans="1:2" ht="33.75" x14ac:dyDescent="0.2">
      <c r="A591" s="5" t="s">
        <v>759</v>
      </c>
      <c r="B591" s="4" t="s">
        <v>13</v>
      </c>
    </row>
    <row r="592" spans="1:2" ht="33.75" x14ac:dyDescent="0.2">
      <c r="A592" s="5" t="s">
        <v>760</v>
      </c>
      <c r="B592" s="4" t="s">
        <v>83</v>
      </c>
    </row>
    <row r="593" spans="1:2" ht="33.75" x14ac:dyDescent="0.2">
      <c r="A593" s="5" t="s">
        <v>761</v>
      </c>
      <c r="B593" s="4" t="s">
        <v>15</v>
      </c>
    </row>
    <row r="594" spans="1:2" ht="101.25" x14ac:dyDescent="0.2">
      <c r="A594" s="5" t="s">
        <v>762</v>
      </c>
      <c r="B594" s="4" t="s">
        <v>763</v>
      </c>
    </row>
    <row r="595" spans="1:2" x14ac:dyDescent="0.2">
      <c r="A595" s="5" t="s">
        <v>764</v>
      </c>
      <c r="B595" s="4" t="s">
        <v>765</v>
      </c>
    </row>
    <row r="596" spans="1:2" ht="22.5" x14ac:dyDescent="0.2">
      <c r="A596" s="5" t="s">
        <v>766</v>
      </c>
      <c r="B596" s="4" t="s">
        <v>767</v>
      </c>
    </row>
    <row r="597" spans="1:2" ht="33.75" x14ac:dyDescent="0.2">
      <c r="A597" s="5" t="s">
        <v>768</v>
      </c>
      <c r="B597" s="4" t="s">
        <v>15</v>
      </c>
    </row>
    <row r="598" spans="1:2" ht="33.75" x14ac:dyDescent="0.2">
      <c r="A598" s="5" t="s">
        <v>769</v>
      </c>
      <c r="B598" s="4" t="s">
        <v>15</v>
      </c>
    </row>
    <row r="599" spans="1:2" ht="33.75" x14ac:dyDescent="0.2">
      <c r="A599" s="5" t="s">
        <v>770</v>
      </c>
      <c r="B599" s="4" t="s">
        <v>15</v>
      </c>
    </row>
    <row r="600" spans="1:2" ht="22.5" x14ac:dyDescent="0.2">
      <c r="A600" s="5" t="s">
        <v>771</v>
      </c>
      <c r="B600" s="4" t="s">
        <v>772</v>
      </c>
    </row>
    <row r="601" spans="1:2" ht="33.75" x14ac:dyDescent="0.2">
      <c r="A601" s="5" t="s">
        <v>773</v>
      </c>
      <c r="B601" s="4" t="s">
        <v>15</v>
      </c>
    </row>
    <row r="602" spans="1:2" ht="33.75" x14ac:dyDescent="0.2">
      <c r="A602" s="5" t="s">
        <v>774</v>
      </c>
      <c r="B602" s="4" t="s">
        <v>15</v>
      </c>
    </row>
    <row r="603" spans="1:2" ht="56.25" x14ac:dyDescent="0.2">
      <c r="A603" s="5" t="s">
        <v>775</v>
      </c>
      <c r="B603" s="4" t="s">
        <v>9</v>
      </c>
    </row>
    <row r="604" spans="1:2" ht="33.75" x14ac:dyDescent="0.2">
      <c r="A604" s="5" t="s">
        <v>776</v>
      </c>
      <c r="B604" s="4" t="s">
        <v>15</v>
      </c>
    </row>
    <row r="605" spans="1:2" ht="33.75" x14ac:dyDescent="0.2">
      <c r="A605" s="5" t="s">
        <v>777</v>
      </c>
      <c r="B605" s="4" t="s">
        <v>15</v>
      </c>
    </row>
    <row r="606" spans="1:2" ht="33.75" x14ac:dyDescent="0.2">
      <c r="A606" s="5" t="s">
        <v>778</v>
      </c>
      <c r="B606" s="4" t="s">
        <v>15</v>
      </c>
    </row>
    <row r="607" spans="1:2" ht="56.25" x14ac:dyDescent="0.2">
      <c r="A607" s="5" t="s">
        <v>779</v>
      </c>
      <c r="B607" s="4" t="s">
        <v>115</v>
      </c>
    </row>
    <row r="608" spans="1:2" x14ac:dyDescent="0.2">
      <c r="A608" s="5" t="s">
        <v>780</v>
      </c>
      <c r="B608" s="4" t="s">
        <v>23</v>
      </c>
    </row>
    <row r="609" spans="1:2" ht="33.75" x14ac:dyDescent="0.2">
      <c r="A609" s="5" t="s">
        <v>781</v>
      </c>
      <c r="B609" s="4" t="s">
        <v>15</v>
      </c>
    </row>
    <row r="610" spans="1:2" ht="33.75" x14ac:dyDescent="0.2">
      <c r="A610" s="5" t="s">
        <v>782</v>
      </c>
      <c r="B610" s="4" t="s">
        <v>15</v>
      </c>
    </row>
    <row r="611" spans="1:2" ht="33.75" x14ac:dyDescent="0.2">
      <c r="A611" s="5" t="s">
        <v>783</v>
      </c>
      <c r="B611" s="4" t="s">
        <v>15</v>
      </c>
    </row>
    <row r="612" spans="1:2" ht="33.75" x14ac:dyDescent="0.2">
      <c r="A612" s="5" t="s">
        <v>784</v>
      </c>
      <c r="B612" s="4" t="s">
        <v>117</v>
      </c>
    </row>
    <row r="613" spans="1:2" ht="33.75" x14ac:dyDescent="0.2">
      <c r="A613" s="5" t="s">
        <v>785</v>
      </c>
      <c r="B613" s="4" t="s">
        <v>786</v>
      </c>
    </row>
    <row r="614" spans="1:2" ht="90" x14ac:dyDescent="0.2">
      <c r="A614" s="5" t="s">
        <v>788</v>
      </c>
      <c r="B614" s="4" t="s">
        <v>789</v>
      </c>
    </row>
    <row r="615" spans="1:2" ht="33.75" x14ac:dyDescent="0.2">
      <c r="A615" s="5" t="s">
        <v>790</v>
      </c>
      <c r="B615" s="4" t="s">
        <v>15</v>
      </c>
    </row>
    <row r="616" spans="1:2" x14ac:dyDescent="0.2">
      <c r="A616" s="5" t="s">
        <v>791</v>
      </c>
      <c r="B616" s="4" t="s">
        <v>23</v>
      </c>
    </row>
    <row r="617" spans="1:2" ht="33.75" x14ac:dyDescent="0.2">
      <c r="A617" s="5" t="s">
        <v>792</v>
      </c>
      <c r="B617" s="4" t="s">
        <v>15</v>
      </c>
    </row>
    <row r="618" spans="1:2" x14ac:dyDescent="0.2">
      <c r="A618" s="5" t="s">
        <v>793</v>
      </c>
      <c r="B618" s="4" t="s">
        <v>252</v>
      </c>
    </row>
    <row r="619" spans="1:2" ht="33.75" x14ac:dyDescent="0.2">
      <c r="A619" s="5" t="s">
        <v>794</v>
      </c>
      <c r="B619" s="4" t="s">
        <v>15</v>
      </c>
    </row>
    <row r="620" spans="1:2" ht="33.75" x14ac:dyDescent="0.2">
      <c r="A620" s="5" t="s">
        <v>795</v>
      </c>
      <c r="B620" s="4" t="s">
        <v>15</v>
      </c>
    </row>
    <row r="621" spans="1:2" ht="33.75" x14ac:dyDescent="0.2">
      <c r="A621" s="5" t="s">
        <v>796</v>
      </c>
      <c r="B621" s="4" t="s">
        <v>15</v>
      </c>
    </row>
    <row r="622" spans="1:2" ht="33.75" x14ac:dyDescent="0.2">
      <c r="A622" s="5" t="s">
        <v>797</v>
      </c>
      <c r="B622" s="4" t="s">
        <v>15</v>
      </c>
    </row>
    <row r="623" spans="1:2" ht="33.75" x14ac:dyDescent="0.2">
      <c r="A623" s="5" t="s">
        <v>798</v>
      </c>
      <c r="B623" s="4" t="s">
        <v>15</v>
      </c>
    </row>
    <row r="624" spans="1:2" ht="45" x14ac:dyDescent="0.2">
      <c r="A624" s="5" t="s">
        <v>799</v>
      </c>
      <c r="B624" s="4" t="s">
        <v>800</v>
      </c>
    </row>
    <row r="625" spans="1:2" ht="67.5" x14ac:dyDescent="0.2">
      <c r="A625" s="5" t="s">
        <v>801</v>
      </c>
      <c r="B625" s="4" t="s">
        <v>27</v>
      </c>
    </row>
    <row r="626" spans="1:2" ht="33.75" x14ac:dyDescent="0.2">
      <c r="A626" s="5" t="s">
        <v>802</v>
      </c>
      <c r="B626" s="4" t="s">
        <v>15</v>
      </c>
    </row>
    <row r="627" spans="1:2" ht="78.75" x14ac:dyDescent="0.2">
      <c r="A627" s="5" t="s">
        <v>803</v>
      </c>
      <c r="B627" s="4" t="s">
        <v>120</v>
      </c>
    </row>
    <row r="628" spans="1:2" ht="33.75" x14ac:dyDescent="0.2">
      <c r="A628" s="5" t="s">
        <v>804</v>
      </c>
      <c r="B628" s="4" t="s">
        <v>15</v>
      </c>
    </row>
    <row r="629" spans="1:2" ht="33.75" x14ac:dyDescent="0.2">
      <c r="A629" s="5" t="s">
        <v>805</v>
      </c>
      <c r="B629" s="4" t="s">
        <v>13</v>
      </c>
    </row>
    <row r="630" spans="1:2" ht="33.75" x14ac:dyDescent="0.2">
      <c r="A630" s="5" t="s">
        <v>806</v>
      </c>
      <c r="B630" s="4" t="s">
        <v>15</v>
      </c>
    </row>
    <row r="631" spans="1:2" ht="78.75" x14ac:dyDescent="0.2">
      <c r="A631" s="5" t="s">
        <v>807</v>
      </c>
      <c r="B631" s="4" t="s">
        <v>122</v>
      </c>
    </row>
    <row r="632" spans="1:2" ht="33.75" x14ac:dyDescent="0.2">
      <c r="A632" s="5" t="s">
        <v>808</v>
      </c>
      <c r="B632" s="4" t="s">
        <v>15</v>
      </c>
    </row>
    <row r="633" spans="1:2" ht="33.75" x14ac:dyDescent="0.2">
      <c r="A633" s="5" t="s">
        <v>809</v>
      </c>
      <c r="B633" s="4" t="s">
        <v>15</v>
      </c>
    </row>
    <row r="634" spans="1:2" ht="33.75" x14ac:dyDescent="0.2">
      <c r="A634" s="5" t="s">
        <v>810</v>
      </c>
      <c r="B634" s="4" t="s">
        <v>15</v>
      </c>
    </row>
    <row r="635" spans="1:2" ht="67.5" x14ac:dyDescent="0.2">
      <c r="A635" s="5" t="s">
        <v>811</v>
      </c>
      <c r="B635" s="4" t="s">
        <v>124</v>
      </c>
    </row>
    <row r="636" spans="1:2" ht="33.75" x14ac:dyDescent="0.2">
      <c r="A636" s="5" t="s">
        <v>787</v>
      </c>
      <c r="B636" s="4" t="s">
        <v>812</v>
      </c>
    </row>
    <row r="637" spans="1:2" ht="101.25" x14ac:dyDescent="0.2">
      <c r="A637" s="5" t="s">
        <v>813</v>
      </c>
      <c r="B637" s="4" t="s">
        <v>126</v>
      </c>
    </row>
    <row r="638" spans="1:2" ht="33.75" x14ac:dyDescent="0.2">
      <c r="A638" s="5" t="s">
        <v>814</v>
      </c>
      <c r="B638" s="4" t="s">
        <v>13</v>
      </c>
    </row>
    <row r="639" spans="1:2" ht="90" x14ac:dyDescent="0.2">
      <c r="A639" s="5" t="s">
        <v>815</v>
      </c>
      <c r="B639" s="4" t="s">
        <v>288</v>
      </c>
    </row>
    <row r="640" spans="1:2" ht="33.75" x14ac:dyDescent="0.2">
      <c r="A640" s="5" t="s">
        <v>816</v>
      </c>
      <c r="B640" s="4" t="s">
        <v>165</v>
      </c>
    </row>
    <row r="641" spans="1:2" ht="56.25" x14ac:dyDescent="0.2">
      <c r="A641" s="5" t="s">
        <v>817</v>
      </c>
      <c r="B641" s="4" t="s">
        <v>9</v>
      </c>
    </row>
    <row r="642" spans="1:2" ht="56.25" x14ac:dyDescent="0.2">
      <c r="A642" s="5" t="s">
        <v>818</v>
      </c>
      <c r="B642" s="4" t="s">
        <v>819</v>
      </c>
    </row>
    <row r="643" spans="1:2" ht="56.25" x14ac:dyDescent="0.2">
      <c r="A643" s="5" t="s">
        <v>820</v>
      </c>
      <c r="B643" s="4" t="s">
        <v>821</v>
      </c>
    </row>
    <row r="644" spans="1:2" x14ac:dyDescent="0.2">
      <c r="A644" s="5" t="s">
        <v>822</v>
      </c>
      <c r="B644" s="4" t="s">
        <v>252</v>
      </c>
    </row>
    <row r="645" spans="1:2" ht="56.25" x14ac:dyDescent="0.2">
      <c r="A645" s="5" t="s">
        <v>823</v>
      </c>
      <c r="B645" s="4" t="s">
        <v>230</v>
      </c>
    </row>
    <row r="646" spans="1:2" x14ac:dyDescent="0.2">
      <c r="A646" s="5" t="s">
        <v>824</v>
      </c>
      <c r="B646" s="4" t="s">
        <v>825</v>
      </c>
    </row>
    <row r="647" spans="1:2" ht="33.75" x14ac:dyDescent="0.2">
      <c r="A647" s="5" t="s">
        <v>826</v>
      </c>
      <c r="B647" s="4" t="s">
        <v>13</v>
      </c>
    </row>
    <row r="648" spans="1:2" ht="56.25" x14ac:dyDescent="0.2">
      <c r="A648" s="5" t="s">
        <v>827</v>
      </c>
      <c r="B648" s="4" t="s">
        <v>577</v>
      </c>
    </row>
    <row r="649" spans="1:2" x14ac:dyDescent="0.2">
      <c r="A649" s="5" t="s">
        <v>828</v>
      </c>
      <c r="B649" s="4" t="s">
        <v>591</v>
      </c>
    </row>
    <row r="650" spans="1:2" ht="33.75" x14ac:dyDescent="0.2">
      <c r="A650" s="5" t="s">
        <v>829</v>
      </c>
      <c r="B650" s="4" t="s">
        <v>13</v>
      </c>
    </row>
    <row r="651" spans="1:2" ht="90" x14ac:dyDescent="0.2">
      <c r="A651" s="5" t="s">
        <v>830</v>
      </c>
      <c r="B651" s="4" t="s">
        <v>98</v>
      </c>
    </row>
    <row r="652" spans="1:2" ht="33.75" x14ac:dyDescent="0.2">
      <c r="A652" s="5" t="s">
        <v>831</v>
      </c>
      <c r="B652" s="4" t="s">
        <v>13</v>
      </c>
    </row>
    <row r="653" spans="1:2" ht="33.75" x14ac:dyDescent="0.2">
      <c r="A653" s="5" t="s">
        <v>832</v>
      </c>
      <c r="B653" s="4" t="s">
        <v>13</v>
      </c>
    </row>
    <row r="654" spans="1:2" x14ac:dyDescent="0.2">
      <c r="A654" s="5" t="s">
        <v>833</v>
      </c>
      <c r="B654" s="4" t="s">
        <v>252</v>
      </c>
    </row>
    <row r="655" spans="1:2" ht="90" x14ac:dyDescent="0.2">
      <c r="A655" s="5" t="s">
        <v>834</v>
      </c>
      <c r="B655" s="4" t="s">
        <v>288</v>
      </c>
    </row>
    <row r="656" spans="1:2" x14ac:dyDescent="0.2">
      <c r="A656" s="5" t="s">
        <v>835</v>
      </c>
      <c r="B656" s="4" t="s">
        <v>226</v>
      </c>
    </row>
    <row r="657" spans="1:2" ht="33.75" x14ac:dyDescent="0.2">
      <c r="A657" s="5" t="s">
        <v>836</v>
      </c>
      <c r="B657" s="4" t="s">
        <v>837</v>
      </c>
    </row>
    <row r="658" spans="1:2" ht="33.75" x14ac:dyDescent="0.2">
      <c r="A658" s="5" t="s">
        <v>838</v>
      </c>
      <c r="B658" s="4" t="s">
        <v>839</v>
      </c>
    </row>
    <row r="659" spans="1:2" x14ac:dyDescent="0.2">
      <c r="A659" s="5" t="s">
        <v>840</v>
      </c>
      <c r="B659" s="4" t="s">
        <v>841</v>
      </c>
    </row>
    <row r="660" spans="1:2" ht="33.75" x14ac:dyDescent="0.2">
      <c r="A660" s="5" t="s">
        <v>842</v>
      </c>
      <c r="B660" s="4" t="s">
        <v>843</v>
      </c>
    </row>
    <row r="661" spans="1:2" ht="101.25" x14ac:dyDescent="0.2">
      <c r="A661" s="5" t="s">
        <v>844</v>
      </c>
      <c r="B661" s="4" t="s">
        <v>126</v>
      </c>
    </row>
    <row r="662" spans="1:2" ht="33.75" x14ac:dyDescent="0.2">
      <c r="A662" s="5" t="s">
        <v>845</v>
      </c>
      <c r="B662" s="4" t="s">
        <v>846</v>
      </c>
    </row>
    <row r="663" spans="1:2" ht="33.75" x14ac:dyDescent="0.2">
      <c r="A663" s="5" t="s">
        <v>847</v>
      </c>
      <c r="B663" s="4" t="s">
        <v>83</v>
      </c>
    </row>
    <row r="664" spans="1:2" ht="67.5" x14ac:dyDescent="0.2">
      <c r="A664" s="5" t="s">
        <v>848</v>
      </c>
      <c r="B664" s="4" t="s">
        <v>124</v>
      </c>
    </row>
    <row r="665" spans="1:2" ht="78.75" x14ac:dyDescent="0.2">
      <c r="A665" s="5" t="s">
        <v>849</v>
      </c>
      <c r="B665" s="4" t="s">
        <v>122</v>
      </c>
    </row>
    <row r="666" spans="1:2" ht="78.75" x14ac:dyDescent="0.2">
      <c r="A666" s="5" t="s">
        <v>850</v>
      </c>
      <c r="B666" s="4" t="s">
        <v>51</v>
      </c>
    </row>
    <row r="667" spans="1:2" ht="78.75" x14ac:dyDescent="0.2">
      <c r="A667" s="5" t="s">
        <v>851</v>
      </c>
      <c r="B667" s="4" t="s">
        <v>120</v>
      </c>
    </row>
    <row r="668" spans="1:2" x14ac:dyDescent="0.2">
      <c r="A668" s="5" t="s">
        <v>852</v>
      </c>
      <c r="B668" s="4" t="s">
        <v>853</v>
      </c>
    </row>
    <row r="669" spans="1:2" ht="67.5" x14ac:dyDescent="0.2">
      <c r="A669" s="5" t="s">
        <v>854</v>
      </c>
      <c r="B669" s="4" t="s">
        <v>27</v>
      </c>
    </row>
    <row r="670" spans="1:2" ht="33.75" x14ac:dyDescent="0.2">
      <c r="A670" s="5" t="s">
        <v>855</v>
      </c>
      <c r="B670" s="4" t="s">
        <v>117</v>
      </c>
    </row>
    <row r="671" spans="1:2" x14ac:dyDescent="0.2">
      <c r="A671" s="5" t="s">
        <v>856</v>
      </c>
      <c r="B671" s="4" t="s">
        <v>546</v>
      </c>
    </row>
    <row r="672" spans="1:2" ht="56.25" x14ac:dyDescent="0.2">
      <c r="A672" s="5" t="s">
        <v>857</v>
      </c>
      <c r="B672" s="4" t="s">
        <v>115</v>
      </c>
    </row>
    <row r="673" spans="1:2" x14ac:dyDescent="0.2">
      <c r="A673" s="5" t="s">
        <v>858</v>
      </c>
      <c r="B673" s="4" t="s">
        <v>841</v>
      </c>
    </row>
    <row r="674" spans="1:2" ht="101.25" x14ac:dyDescent="0.2">
      <c r="A674" s="5" t="s">
        <v>859</v>
      </c>
      <c r="B674" s="4" t="s">
        <v>629</v>
      </c>
    </row>
    <row r="675" spans="1:2" ht="90" x14ac:dyDescent="0.2">
      <c r="A675" s="5" t="s">
        <v>860</v>
      </c>
      <c r="B675" s="4" t="s">
        <v>98</v>
      </c>
    </row>
    <row r="676" spans="1:2" x14ac:dyDescent="0.2">
      <c r="A676" s="5" t="s">
        <v>861</v>
      </c>
      <c r="B676" s="4" t="s">
        <v>591</v>
      </c>
    </row>
    <row r="677" spans="1:2" ht="56.25" x14ac:dyDescent="0.2">
      <c r="A677" s="5" t="s">
        <v>862</v>
      </c>
      <c r="B677" s="4" t="s">
        <v>115</v>
      </c>
    </row>
    <row r="678" spans="1:2" ht="33.75" x14ac:dyDescent="0.2">
      <c r="A678" s="5" t="s">
        <v>863</v>
      </c>
      <c r="B678" s="4" t="s">
        <v>117</v>
      </c>
    </row>
    <row r="679" spans="1:2" x14ac:dyDescent="0.2">
      <c r="A679" s="5" t="s">
        <v>864</v>
      </c>
      <c r="B679" s="4" t="s">
        <v>23</v>
      </c>
    </row>
    <row r="680" spans="1:2" ht="78.75" x14ac:dyDescent="0.2">
      <c r="A680" s="5" t="s">
        <v>865</v>
      </c>
      <c r="B680" s="4" t="s">
        <v>206</v>
      </c>
    </row>
    <row r="681" spans="1:2" ht="67.5" x14ac:dyDescent="0.2">
      <c r="A681" s="5" t="s">
        <v>866</v>
      </c>
      <c r="B681" s="4" t="s">
        <v>27</v>
      </c>
    </row>
    <row r="682" spans="1:2" ht="33.75" x14ac:dyDescent="0.2">
      <c r="A682" s="5" t="s">
        <v>867</v>
      </c>
      <c r="B682" s="4" t="s">
        <v>868</v>
      </c>
    </row>
    <row r="683" spans="1:2" ht="78.75" x14ac:dyDescent="0.2">
      <c r="A683" s="5" t="s">
        <v>869</v>
      </c>
      <c r="B683" s="4" t="s">
        <v>120</v>
      </c>
    </row>
    <row r="684" spans="1:2" ht="78.75" x14ac:dyDescent="0.2">
      <c r="A684" s="5" t="s">
        <v>870</v>
      </c>
      <c r="B684" s="4" t="s">
        <v>122</v>
      </c>
    </row>
    <row r="685" spans="1:2" ht="56.25" x14ac:dyDescent="0.2">
      <c r="A685" s="5" t="s">
        <v>871</v>
      </c>
      <c r="B685" s="4" t="s">
        <v>505</v>
      </c>
    </row>
    <row r="686" spans="1:2" ht="90" x14ac:dyDescent="0.2">
      <c r="A686" s="5" t="s">
        <v>872</v>
      </c>
      <c r="B686" s="4" t="s">
        <v>288</v>
      </c>
    </row>
    <row r="687" spans="1:2" ht="90" x14ac:dyDescent="0.2">
      <c r="A687" s="5" t="s">
        <v>873</v>
      </c>
      <c r="B687" s="4" t="s">
        <v>789</v>
      </c>
    </row>
    <row r="688" spans="1:2" ht="67.5" x14ac:dyDescent="0.2">
      <c r="A688" s="5" t="s">
        <v>874</v>
      </c>
      <c r="B688" s="4" t="s">
        <v>124</v>
      </c>
    </row>
    <row r="689" spans="1:2" ht="101.25" x14ac:dyDescent="0.2">
      <c r="A689" s="5" t="s">
        <v>875</v>
      </c>
      <c r="B689" s="4" t="s">
        <v>126</v>
      </c>
    </row>
    <row r="690" spans="1:2" ht="33.75" x14ac:dyDescent="0.2">
      <c r="A690" s="5" t="s">
        <v>876</v>
      </c>
      <c r="B690" s="4" t="s">
        <v>13</v>
      </c>
    </row>
    <row r="691" spans="1:2" ht="101.25" x14ac:dyDescent="0.2">
      <c r="A691" s="5" t="s">
        <v>877</v>
      </c>
      <c r="B691" s="4" t="s">
        <v>385</v>
      </c>
    </row>
    <row r="692" spans="1:2" ht="90" x14ac:dyDescent="0.2">
      <c r="A692" s="5" t="s">
        <v>878</v>
      </c>
      <c r="B692" s="4" t="s">
        <v>288</v>
      </c>
    </row>
    <row r="693" spans="1:2" ht="33.75" x14ac:dyDescent="0.2">
      <c r="A693" s="5" t="s">
        <v>879</v>
      </c>
      <c r="B693" s="4" t="s">
        <v>13</v>
      </c>
    </row>
    <row r="694" spans="1:2" x14ac:dyDescent="0.2">
      <c r="A694" s="5" t="s">
        <v>880</v>
      </c>
      <c r="B694" s="4" t="s">
        <v>252</v>
      </c>
    </row>
    <row r="695" spans="1:2" ht="56.25" x14ac:dyDescent="0.2">
      <c r="A695" s="5" t="s">
        <v>881</v>
      </c>
      <c r="B695" s="4" t="s">
        <v>115</v>
      </c>
    </row>
    <row r="696" spans="1:2" ht="33.75" x14ac:dyDescent="0.2">
      <c r="A696" s="5" t="s">
        <v>882</v>
      </c>
      <c r="B696" s="4" t="s">
        <v>117</v>
      </c>
    </row>
    <row r="697" spans="1:2" ht="67.5" x14ac:dyDescent="0.2">
      <c r="A697" s="5" t="s">
        <v>883</v>
      </c>
      <c r="B697" s="4" t="s">
        <v>27</v>
      </c>
    </row>
    <row r="698" spans="1:2" ht="67.5" x14ac:dyDescent="0.2">
      <c r="A698" s="5" t="s">
        <v>884</v>
      </c>
      <c r="B698" s="4" t="s">
        <v>885</v>
      </c>
    </row>
    <row r="699" spans="1:2" ht="78.75" x14ac:dyDescent="0.2">
      <c r="A699" s="5" t="s">
        <v>886</v>
      </c>
      <c r="B699" s="4" t="s">
        <v>120</v>
      </c>
    </row>
    <row r="700" spans="1:2" ht="78.75" x14ac:dyDescent="0.2">
      <c r="A700" s="5" t="s">
        <v>887</v>
      </c>
      <c r="B700" s="4" t="s">
        <v>122</v>
      </c>
    </row>
    <row r="701" spans="1:2" ht="67.5" x14ac:dyDescent="0.2">
      <c r="A701" s="5" t="s">
        <v>888</v>
      </c>
      <c r="B701" s="4" t="s">
        <v>124</v>
      </c>
    </row>
    <row r="702" spans="1:2" ht="101.25" x14ac:dyDescent="0.2">
      <c r="A702" s="5" t="s">
        <v>889</v>
      </c>
      <c r="B702" s="4" t="s">
        <v>126</v>
      </c>
    </row>
    <row r="703" spans="1:2" ht="90" x14ac:dyDescent="0.2">
      <c r="A703" s="5" t="s">
        <v>890</v>
      </c>
      <c r="B703" s="4" t="s">
        <v>288</v>
      </c>
    </row>
    <row r="704" spans="1:2" x14ac:dyDescent="0.2">
      <c r="A704" s="5" t="s">
        <v>891</v>
      </c>
      <c r="B704" s="4" t="s">
        <v>23</v>
      </c>
    </row>
    <row r="705" spans="1:2" ht="22.5" x14ac:dyDescent="0.2">
      <c r="A705" s="5" t="s">
        <v>892</v>
      </c>
      <c r="B705" s="4" t="s">
        <v>729</v>
      </c>
    </row>
    <row r="706" spans="1:2" ht="33.75" x14ac:dyDescent="0.2">
      <c r="A706" s="5" t="s">
        <v>893</v>
      </c>
      <c r="B706" s="4" t="s">
        <v>13</v>
      </c>
    </row>
    <row r="707" spans="1:2" ht="56.25" x14ac:dyDescent="0.2">
      <c r="A707" s="5" t="s">
        <v>894</v>
      </c>
      <c r="B707" s="4" t="s">
        <v>9</v>
      </c>
    </row>
    <row r="708" spans="1:2" ht="33.75" x14ac:dyDescent="0.2">
      <c r="A708" s="5" t="s">
        <v>895</v>
      </c>
      <c r="B708" s="4" t="s">
        <v>13</v>
      </c>
    </row>
    <row r="709" spans="1:2" ht="33.75" x14ac:dyDescent="0.2">
      <c r="A709" s="5" t="s">
        <v>896</v>
      </c>
      <c r="B709" s="4" t="s">
        <v>13</v>
      </c>
    </row>
    <row r="710" spans="1:2" x14ac:dyDescent="0.2">
      <c r="A710" s="5" t="s">
        <v>897</v>
      </c>
      <c r="B710" s="6" t="s">
        <v>898</v>
      </c>
    </row>
    <row r="711" spans="1:2" x14ac:dyDescent="0.2">
      <c r="A711" s="5" t="s">
        <v>899</v>
      </c>
      <c r="B711" s="4" t="s">
        <v>23</v>
      </c>
    </row>
    <row r="712" spans="1:2" ht="101.25" x14ac:dyDescent="0.2">
      <c r="A712" s="5" t="s">
        <v>900</v>
      </c>
      <c r="B712" s="4" t="s">
        <v>385</v>
      </c>
    </row>
    <row r="713" spans="1:2" ht="33.75" x14ac:dyDescent="0.2">
      <c r="A713" s="5" t="s">
        <v>901</v>
      </c>
      <c r="B713" s="4" t="s">
        <v>13</v>
      </c>
    </row>
    <row r="714" spans="1:2" x14ac:dyDescent="0.2">
      <c r="A714" s="5" t="s">
        <v>902</v>
      </c>
      <c r="B714" s="4" t="s">
        <v>23</v>
      </c>
    </row>
    <row r="715" spans="1:2" ht="78.75" x14ac:dyDescent="0.2">
      <c r="A715" s="5" t="s">
        <v>903</v>
      </c>
      <c r="B715" s="4" t="s">
        <v>51</v>
      </c>
    </row>
    <row r="716" spans="1:2" ht="33.75" x14ac:dyDescent="0.2">
      <c r="A716" s="5" t="s">
        <v>904</v>
      </c>
      <c r="B716" s="4" t="s">
        <v>13</v>
      </c>
    </row>
    <row r="717" spans="1:2" x14ac:dyDescent="0.2">
      <c r="A717" s="5" t="s">
        <v>905</v>
      </c>
      <c r="B717" s="4" t="s">
        <v>252</v>
      </c>
    </row>
    <row r="718" spans="1:2" ht="33.75" x14ac:dyDescent="0.2">
      <c r="A718" s="5" t="s">
        <v>906</v>
      </c>
      <c r="B718" s="4" t="s">
        <v>13</v>
      </c>
    </row>
    <row r="719" spans="1:2" ht="22.5" x14ac:dyDescent="0.2">
      <c r="A719" s="5" t="s">
        <v>907</v>
      </c>
      <c r="B719" s="4" t="s">
        <v>908</v>
      </c>
    </row>
    <row r="720" spans="1:2" x14ac:dyDescent="0.2">
      <c r="A720" s="5" t="s">
        <v>909</v>
      </c>
      <c r="B720" s="4" t="s">
        <v>910</v>
      </c>
    </row>
    <row r="721" spans="1:2" ht="33.75" x14ac:dyDescent="0.2">
      <c r="A721" s="5" t="s">
        <v>911</v>
      </c>
      <c r="B721" s="4" t="s">
        <v>13</v>
      </c>
    </row>
    <row r="722" spans="1:2" ht="33.75" x14ac:dyDescent="0.2">
      <c r="A722" s="5" t="s">
        <v>912</v>
      </c>
      <c r="B722" s="4" t="s">
        <v>913</v>
      </c>
    </row>
    <row r="723" spans="1:2" x14ac:dyDescent="0.2">
      <c r="A723" s="5" t="s">
        <v>914</v>
      </c>
      <c r="B723" s="4" t="s">
        <v>915</v>
      </c>
    </row>
    <row r="724" spans="1:2" ht="33.75" x14ac:dyDescent="0.2">
      <c r="A724" s="5" t="s">
        <v>916</v>
      </c>
      <c r="B724" s="4" t="s">
        <v>13</v>
      </c>
    </row>
    <row r="725" spans="1:2" ht="33.75" x14ac:dyDescent="0.2">
      <c r="A725" s="5" t="s">
        <v>917</v>
      </c>
      <c r="B725" s="4" t="s">
        <v>13</v>
      </c>
    </row>
    <row r="726" spans="1:2" ht="78.75" x14ac:dyDescent="0.2">
      <c r="A726" s="5" t="s">
        <v>918</v>
      </c>
      <c r="B726" s="4" t="s">
        <v>51</v>
      </c>
    </row>
    <row r="727" spans="1:2" ht="22.5" x14ac:dyDescent="0.2">
      <c r="A727" s="5" t="s">
        <v>919</v>
      </c>
      <c r="B727" s="4" t="s">
        <v>920</v>
      </c>
    </row>
    <row r="728" spans="1:2" ht="33.75" x14ac:dyDescent="0.2">
      <c r="A728" s="5" t="s">
        <v>921</v>
      </c>
      <c r="B728" s="4" t="s">
        <v>83</v>
      </c>
    </row>
    <row r="729" spans="1:2" ht="33.75" x14ac:dyDescent="0.2">
      <c r="A729" s="5" t="s">
        <v>922</v>
      </c>
      <c r="B729" s="4" t="s">
        <v>83</v>
      </c>
    </row>
    <row r="730" spans="1:2" ht="33.75" x14ac:dyDescent="0.2">
      <c r="A730" s="5" t="s">
        <v>923</v>
      </c>
      <c r="B730" s="4" t="s">
        <v>165</v>
      </c>
    </row>
    <row r="731" spans="1:2" ht="33.75" x14ac:dyDescent="0.2">
      <c r="A731" s="5" t="s">
        <v>924</v>
      </c>
      <c r="B731" s="4" t="s">
        <v>13</v>
      </c>
    </row>
    <row r="732" spans="1:2" x14ac:dyDescent="0.2">
      <c r="A732" s="5" t="s">
        <v>925</v>
      </c>
      <c r="B732" s="4" t="s">
        <v>926</v>
      </c>
    </row>
    <row r="733" spans="1:2" x14ac:dyDescent="0.2">
      <c r="A733" s="5" t="s">
        <v>927</v>
      </c>
      <c r="B733" s="4" t="s">
        <v>928</v>
      </c>
    </row>
    <row r="734" spans="1:2" x14ac:dyDescent="0.2">
      <c r="A734" s="5" t="s">
        <v>929</v>
      </c>
      <c r="B734" s="4" t="s">
        <v>252</v>
      </c>
    </row>
    <row r="735" spans="1:2" ht="33.75" x14ac:dyDescent="0.2">
      <c r="A735" s="5" t="s">
        <v>930</v>
      </c>
      <c r="B735" s="4" t="s">
        <v>13</v>
      </c>
    </row>
    <row r="736" spans="1:2" ht="33.75" x14ac:dyDescent="0.2">
      <c r="A736" s="5" t="s">
        <v>931</v>
      </c>
      <c r="B736" s="4" t="s">
        <v>13</v>
      </c>
    </row>
    <row r="737" spans="1:2" ht="90" x14ac:dyDescent="0.2">
      <c r="A737" s="5" t="s">
        <v>932</v>
      </c>
      <c r="B737" s="4" t="s">
        <v>933</v>
      </c>
    </row>
    <row r="738" spans="1:2" ht="33.75" x14ac:dyDescent="0.2">
      <c r="A738" s="5" t="s">
        <v>423</v>
      </c>
      <c r="B738" s="4" t="s">
        <v>934</v>
      </c>
    </row>
    <row r="739" spans="1:2" ht="78.75" x14ac:dyDescent="0.2">
      <c r="A739" s="5" t="s">
        <v>935</v>
      </c>
      <c r="B739" s="4" t="s">
        <v>936</v>
      </c>
    </row>
    <row r="740" spans="1:2" x14ac:dyDescent="0.2">
      <c r="A740" s="5" t="s">
        <v>937</v>
      </c>
      <c r="B740" s="4" t="s">
        <v>938</v>
      </c>
    </row>
    <row r="741" spans="1:2" ht="56.25" x14ac:dyDescent="0.2">
      <c r="A741" s="5" t="s">
        <v>939</v>
      </c>
      <c r="B741" s="4" t="s">
        <v>9</v>
      </c>
    </row>
    <row r="742" spans="1:2" x14ac:dyDescent="0.2">
      <c r="A742" s="5" t="s">
        <v>940</v>
      </c>
      <c r="B742" s="4" t="s">
        <v>23</v>
      </c>
    </row>
    <row r="743" spans="1:2" x14ac:dyDescent="0.2">
      <c r="A743" s="5" t="s">
        <v>941</v>
      </c>
      <c r="B743" s="4" t="s">
        <v>252</v>
      </c>
    </row>
    <row r="744" spans="1:2" x14ac:dyDescent="0.2">
      <c r="A744" s="5" t="s">
        <v>942</v>
      </c>
      <c r="B744" s="4" t="s">
        <v>23</v>
      </c>
    </row>
    <row r="745" spans="1:2" ht="101.25" x14ac:dyDescent="0.2">
      <c r="A745" s="5" t="s">
        <v>943</v>
      </c>
      <c r="B745" s="4" t="s">
        <v>385</v>
      </c>
    </row>
    <row r="746" spans="1:2" ht="56.25" x14ac:dyDescent="0.2">
      <c r="A746" s="5" t="s">
        <v>944</v>
      </c>
      <c r="B746" s="4" t="s">
        <v>505</v>
      </c>
    </row>
    <row r="747" spans="1:2" x14ac:dyDescent="0.2">
      <c r="A747" s="5" t="s">
        <v>945</v>
      </c>
      <c r="B747" s="4" t="s">
        <v>252</v>
      </c>
    </row>
    <row r="748" spans="1:2" x14ac:dyDescent="0.2">
      <c r="A748" s="5" t="s">
        <v>946</v>
      </c>
      <c r="B748" s="4" t="s">
        <v>252</v>
      </c>
    </row>
    <row r="749" spans="1:2" x14ac:dyDescent="0.2">
      <c r="A749" s="5" t="s">
        <v>947</v>
      </c>
      <c r="B749" s="4" t="s">
        <v>841</v>
      </c>
    </row>
    <row r="750" spans="1:2" x14ac:dyDescent="0.2">
      <c r="A750" s="5" t="s">
        <v>948</v>
      </c>
      <c r="B750" s="4" t="s">
        <v>949</v>
      </c>
    </row>
    <row r="751" spans="1:2" ht="22.5" x14ac:dyDescent="0.2">
      <c r="A751" s="5" t="s">
        <v>950</v>
      </c>
      <c r="B751" s="4" t="s">
        <v>951</v>
      </c>
    </row>
    <row r="752" spans="1:2" ht="78.75" x14ac:dyDescent="0.2">
      <c r="A752" s="5" t="s">
        <v>952</v>
      </c>
      <c r="B752" s="4" t="s">
        <v>51</v>
      </c>
    </row>
    <row r="753" spans="1:2" ht="56.25" x14ac:dyDescent="0.2">
      <c r="A753" s="5" t="s">
        <v>953</v>
      </c>
      <c r="B753" s="4" t="s">
        <v>9</v>
      </c>
    </row>
    <row r="754" spans="1:2" x14ac:dyDescent="0.2">
      <c r="A754" s="5" t="s">
        <v>954</v>
      </c>
      <c r="B754" s="4" t="s">
        <v>955</v>
      </c>
    </row>
    <row r="755" spans="1:2" ht="22.5" x14ac:dyDescent="0.2">
      <c r="A755" s="5" t="s">
        <v>956</v>
      </c>
      <c r="B755" s="4" t="s">
        <v>729</v>
      </c>
    </row>
    <row r="756" spans="1:2" x14ac:dyDescent="0.2">
      <c r="A756" s="5" t="s">
        <v>957</v>
      </c>
      <c r="B756" s="4" t="s">
        <v>226</v>
      </c>
    </row>
    <row r="757" spans="1:2" ht="78.75" x14ac:dyDescent="0.2">
      <c r="A757" s="5" t="s">
        <v>958</v>
      </c>
      <c r="B757" s="4" t="s">
        <v>51</v>
      </c>
    </row>
    <row r="758" spans="1:2" ht="33.75" x14ac:dyDescent="0.2">
      <c r="A758" s="5" t="s">
        <v>959</v>
      </c>
      <c r="B758" s="4" t="s">
        <v>960</v>
      </c>
    </row>
    <row r="759" spans="1:2" ht="22.5" x14ac:dyDescent="0.2">
      <c r="A759" s="5" t="s">
        <v>961</v>
      </c>
      <c r="B759" s="4" t="s">
        <v>962</v>
      </c>
    </row>
    <row r="760" spans="1:2" ht="90" x14ac:dyDescent="0.2">
      <c r="A760" s="5" t="s">
        <v>963</v>
      </c>
      <c r="B760" s="4" t="s">
        <v>98</v>
      </c>
    </row>
    <row r="761" spans="1:2" x14ac:dyDescent="0.2">
      <c r="A761" s="5" t="s">
        <v>964</v>
      </c>
      <c r="B761" s="4" t="s">
        <v>23</v>
      </c>
    </row>
    <row r="762" spans="1:2" ht="67.5" x14ac:dyDescent="0.2">
      <c r="A762" s="5" t="s">
        <v>965</v>
      </c>
      <c r="B762" s="4" t="s">
        <v>27</v>
      </c>
    </row>
    <row r="763" spans="1:2" ht="90" x14ac:dyDescent="0.2">
      <c r="A763" s="5" t="s">
        <v>966</v>
      </c>
      <c r="B763" s="4" t="s">
        <v>967</v>
      </c>
    </row>
    <row r="764" spans="1:2" ht="78.75" x14ac:dyDescent="0.2">
      <c r="A764" s="5" t="s">
        <v>968</v>
      </c>
      <c r="B764" s="4" t="s">
        <v>120</v>
      </c>
    </row>
    <row r="765" spans="1:2" ht="78.75" x14ac:dyDescent="0.2">
      <c r="A765" s="5" t="s">
        <v>969</v>
      </c>
      <c r="B765" s="4" t="s">
        <v>122</v>
      </c>
    </row>
    <row r="766" spans="1:2" ht="67.5" x14ac:dyDescent="0.2">
      <c r="A766" s="5" t="s">
        <v>970</v>
      </c>
      <c r="B766" s="4" t="s">
        <v>124</v>
      </c>
    </row>
    <row r="767" spans="1:2" ht="101.25" x14ac:dyDescent="0.2">
      <c r="A767" s="5" t="s">
        <v>971</v>
      </c>
      <c r="B767" s="4" t="s">
        <v>126</v>
      </c>
    </row>
    <row r="768" spans="1:2" ht="90" x14ac:dyDescent="0.2">
      <c r="A768" s="5" t="s">
        <v>972</v>
      </c>
      <c r="B768" s="4" t="s">
        <v>288</v>
      </c>
    </row>
    <row r="769" spans="1:2" x14ac:dyDescent="0.2">
      <c r="A769" s="5" t="s">
        <v>973</v>
      </c>
      <c r="B769" s="4" t="s">
        <v>23</v>
      </c>
    </row>
    <row r="770" spans="1:2" x14ac:dyDescent="0.2">
      <c r="A770" s="5" t="s">
        <v>974</v>
      </c>
      <c r="B770" s="4" t="s">
        <v>975</v>
      </c>
    </row>
    <row r="771" spans="1:2" ht="56.25" x14ac:dyDescent="0.2">
      <c r="A771" s="5" t="s">
        <v>976</v>
      </c>
      <c r="B771" s="4" t="s">
        <v>115</v>
      </c>
    </row>
    <row r="772" spans="1:2" ht="56.25" x14ac:dyDescent="0.2">
      <c r="A772" s="5" t="s">
        <v>977</v>
      </c>
      <c r="B772" s="4" t="s">
        <v>308</v>
      </c>
    </row>
    <row r="773" spans="1:2" ht="33.75" x14ac:dyDescent="0.2">
      <c r="A773" s="5" t="s">
        <v>978</v>
      </c>
      <c r="B773" s="4" t="s">
        <v>117</v>
      </c>
    </row>
    <row r="774" spans="1:2" x14ac:dyDescent="0.2">
      <c r="A774" s="5" t="s">
        <v>979</v>
      </c>
      <c r="B774" s="4" t="s">
        <v>23</v>
      </c>
    </row>
    <row r="775" spans="1:2" ht="67.5" x14ac:dyDescent="0.2">
      <c r="A775" s="5" t="s">
        <v>980</v>
      </c>
      <c r="B775" s="4" t="s">
        <v>27</v>
      </c>
    </row>
    <row r="776" spans="1:2" x14ac:dyDescent="0.2">
      <c r="A776" s="5" t="s">
        <v>981</v>
      </c>
      <c r="B776" s="4" t="s">
        <v>982</v>
      </c>
    </row>
    <row r="777" spans="1:2" ht="78.75" x14ac:dyDescent="0.2">
      <c r="A777" s="5" t="s">
        <v>983</v>
      </c>
      <c r="B777" s="4" t="s">
        <v>120</v>
      </c>
    </row>
    <row r="778" spans="1:2" ht="101.25" x14ac:dyDescent="0.2">
      <c r="A778" s="5" t="s">
        <v>984</v>
      </c>
      <c r="B778" s="4" t="s">
        <v>385</v>
      </c>
    </row>
    <row r="779" spans="1:2" ht="78.75" x14ac:dyDescent="0.2">
      <c r="A779" s="5" t="s">
        <v>985</v>
      </c>
      <c r="B779" s="4" t="s">
        <v>122</v>
      </c>
    </row>
    <row r="780" spans="1:2" ht="67.5" x14ac:dyDescent="0.2">
      <c r="A780" s="5" t="s">
        <v>986</v>
      </c>
      <c r="B780" s="4" t="s">
        <v>124</v>
      </c>
    </row>
    <row r="781" spans="1:2" ht="101.25" x14ac:dyDescent="0.2">
      <c r="A781" s="5" t="s">
        <v>987</v>
      </c>
      <c r="B781" s="4" t="s">
        <v>126</v>
      </c>
    </row>
    <row r="782" spans="1:2" ht="56.25" x14ac:dyDescent="0.2">
      <c r="A782" s="5" t="s">
        <v>988</v>
      </c>
      <c r="B782" s="4" t="s">
        <v>9</v>
      </c>
    </row>
    <row r="783" spans="1:2" ht="90" x14ac:dyDescent="0.2">
      <c r="A783" s="5" t="s">
        <v>989</v>
      </c>
      <c r="B783" s="4" t="s">
        <v>288</v>
      </c>
    </row>
    <row r="784" spans="1:2" ht="22.5" x14ac:dyDescent="0.2">
      <c r="A784" s="5" t="s">
        <v>990</v>
      </c>
      <c r="B784" s="4" t="s">
        <v>991</v>
      </c>
    </row>
    <row r="785" spans="1:2" ht="56.25" x14ac:dyDescent="0.2">
      <c r="A785" s="5" t="s">
        <v>992</v>
      </c>
      <c r="B785" s="4" t="s">
        <v>115</v>
      </c>
    </row>
    <row r="786" spans="1:2" x14ac:dyDescent="0.2">
      <c r="A786" s="5" t="s">
        <v>993</v>
      </c>
      <c r="B786" s="4" t="s">
        <v>994</v>
      </c>
    </row>
    <row r="787" spans="1:2" x14ac:dyDescent="0.2">
      <c r="A787" s="5" t="s">
        <v>995</v>
      </c>
      <c r="B787" s="4" t="s">
        <v>996</v>
      </c>
    </row>
    <row r="788" spans="1:2" ht="101.25" x14ac:dyDescent="0.2">
      <c r="A788" s="5" t="s">
        <v>997</v>
      </c>
      <c r="B788" s="4" t="s">
        <v>126</v>
      </c>
    </row>
    <row r="789" spans="1:2" x14ac:dyDescent="0.2">
      <c r="A789" s="5" t="s">
        <v>998</v>
      </c>
      <c r="B789" s="4" t="s">
        <v>999</v>
      </c>
    </row>
    <row r="790" spans="1:2" x14ac:dyDescent="0.2">
      <c r="A790" s="5" t="s">
        <v>1000</v>
      </c>
      <c r="B790" s="4" t="s">
        <v>1001</v>
      </c>
    </row>
    <row r="791" spans="1:2" x14ac:dyDescent="0.2">
      <c r="A791" s="5" t="s">
        <v>1002</v>
      </c>
      <c r="B791" s="4" t="s">
        <v>591</v>
      </c>
    </row>
    <row r="792" spans="1:2" ht="90" x14ac:dyDescent="0.2">
      <c r="A792" s="5" t="s">
        <v>1003</v>
      </c>
      <c r="B792" s="4" t="s">
        <v>98</v>
      </c>
    </row>
    <row r="793" spans="1:2" ht="56.25" x14ac:dyDescent="0.2">
      <c r="A793" s="5" t="s">
        <v>1004</v>
      </c>
      <c r="B793" s="4" t="s">
        <v>115</v>
      </c>
    </row>
    <row r="794" spans="1:2" ht="33.75" x14ac:dyDescent="0.2">
      <c r="A794" s="5" t="s">
        <v>1005</v>
      </c>
      <c r="B794" s="4" t="s">
        <v>117</v>
      </c>
    </row>
    <row r="795" spans="1:2" ht="56.25" x14ac:dyDescent="0.2">
      <c r="A795" s="5" t="s">
        <v>1006</v>
      </c>
      <c r="B795" s="4" t="s">
        <v>115</v>
      </c>
    </row>
    <row r="796" spans="1:2" ht="67.5" x14ac:dyDescent="0.2">
      <c r="A796" s="5" t="s">
        <v>1007</v>
      </c>
      <c r="B796" s="4" t="s">
        <v>27</v>
      </c>
    </row>
    <row r="797" spans="1:2" ht="78.75" x14ac:dyDescent="0.2">
      <c r="A797" s="5" t="s">
        <v>1008</v>
      </c>
      <c r="B797" s="4" t="s">
        <v>120</v>
      </c>
    </row>
    <row r="798" spans="1:2" ht="78.75" x14ac:dyDescent="0.2">
      <c r="A798" s="5" t="s">
        <v>1009</v>
      </c>
      <c r="B798" s="4" t="s">
        <v>122</v>
      </c>
    </row>
    <row r="799" spans="1:2" ht="90" x14ac:dyDescent="0.2">
      <c r="A799" s="5" t="s">
        <v>1010</v>
      </c>
      <c r="B799" s="4" t="s">
        <v>1011</v>
      </c>
    </row>
    <row r="800" spans="1:2" ht="67.5" x14ac:dyDescent="0.2">
      <c r="A800" s="5" t="s">
        <v>1012</v>
      </c>
      <c r="B800" s="4" t="s">
        <v>124</v>
      </c>
    </row>
    <row r="801" spans="1:2" ht="101.25" x14ac:dyDescent="0.2">
      <c r="A801" s="5" t="s">
        <v>1013</v>
      </c>
      <c r="B801" s="4" t="s">
        <v>126</v>
      </c>
    </row>
    <row r="802" spans="1:2" ht="90" x14ac:dyDescent="0.2">
      <c r="A802" s="5" t="s">
        <v>1014</v>
      </c>
      <c r="B802" s="4" t="s">
        <v>288</v>
      </c>
    </row>
    <row r="803" spans="1:2" ht="33.75" x14ac:dyDescent="0.2">
      <c r="A803" s="5" t="s">
        <v>1015</v>
      </c>
      <c r="B803" s="4" t="s">
        <v>117</v>
      </c>
    </row>
    <row r="804" spans="1:2" ht="56.25" x14ac:dyDescent="0.2">
      <c r="A804" s="5" t="s">
        <v>1016</v>
      </c>
      <c r="B804" s="4" t="s">
        <v>115</v>
      </c>
    </row>
    <row r="805" spans="1:2" ht="33.75" x14ac:dyDescent="0.2">
      <c r="A805" s="5" t="s">
        <v>1017</v>
      </c>
      <c r="B805" s="4" t="s">
        <v>1018</v>
      </c>
    </row>
    <row r="806" spans="1:2" x14ac:dyDescent="0.2">
      <c r="A806" s="5" t="s">
        <v>1019</v>
      </c>
      <c r="B806" s="4" t="s">
        <v>1020</v>
      </c>
    </row>
    <row r="807" spans="1:2" ht="78.75" x14ac:dyDescent="0.2">
      <c r="A807" s="5" t="s">
        <v>1021</v>
      </c>
      <c r="B807" s="4" t="s">
        <v>51</v>
      </c>
    </row>
    <row r="808" spans="1:2" ht="33.75" x14ac:dyDescent="0.2">
      <c r="A808" s="5" t="s">
        <v>1022</v>
      </c>
      <c r="B808" s="4" t="s">
        <v>83</v>
      </c>
    </row>
    <row r="809" spans="1:2" ht="33.75" x14ac:dyDescent="0.2">
      <c r="A809" s="5" t="s">
        <v>1023</v>
      </c>
      <c r="B809" s="4" t="s">
        <v>117</v>
      </c>
    </row>
    <row r="810" spans="1:2" x14ac:dyDescent="0.2">
      <c r="A810" s="5" t="s">
        <v>1024</v>
      </c>
      <c r="B810" s="4" t="s">
        <v>23</v>
      </c>
    </row>
    <row r="811" spans="1:2" ht="67.5" x14ac:dyDescent="0.2">
      <c r="A811" s="5" t="s">
        <v>1025</v>
      </c>
      <c r="B811" s="4" t="s">
        <v>27</v>
      </c>
    </row>
    <row r="812" spans="1:2" ht="67.5" x14ac:dyDescent="0.2">
      <c r="A812" s="5" t="s">
        <v>1026</v>
      </c>
      <c r="B812" s="4" t="s">
        <v>27</v>
      </c>
    </row>
    <row r="813" spans="1:2" ht="56.25" x14ac:dyDescent="0.2">
      <c r="A813" s="5" t="s">
        <v>1027</v>
      </c>
      <c r="B813" s="4" t="s">
        <v>9</v>
      </c>
    </row>
    <row r="814" spans="1:2" ht="78.75" x14ac:dyDescent="0.2">
      <c r="A814" s="5" t="s">
        <v>1028</v>
      </c>
      <c r="B814" s="4" t="s">
        <v>51</v>
      </c>
    </row>
    <row r="815" spans="1:2" ht="78.75" x14ac:dyDescent="0.2">
      <c r="A815" s="5" t="s">
        <v>1029</v>
      </c>
      <c r="B815" s="4" t="s">
        <v>120</v>
      </c>
    </row>
    <row r="816" spans="1:2" ht="33.75" x14ac:dyDescent="0.2">
      <c r="A816" s="5" t="s">
        <v>1030</v>
      </c>
      <c r="B816" s="4" t="s">
        <v>83</v>
      </c>
    </row>
    <row r="817" spans="1:2" ht="78.75" x14ac:dyDescent="0.2">
      <c r="A817" s="5" t="s">
        <v>1031</v>
      </c>
      <c r="B817" s="4" t="s">
        <v>122</v>
      </c>
    </row>
    <row r="818" spans="1:2" ht="67.5" x14ac:dyDescent="0.2">
      <c r="A818" s="5" t="s">
        <v>1032</v>
      </c>
      <c r="B818" s="4" t="s">
        <v>124</v>
      </c>
    </row>
    <row r="819" spans="1:2" ht="101.25" x14ac:dyDescent="0.2">
      <c r="A819" s="5" t="s">
        <v>1033</v>
      </c>
      <c r="B819" s="4" t="s">
        <v>126</v>
      </c>
    </row>
    <row r="820" spans="1:2" ht="78.75" x14ac:dyDescent="0.2">
      <c r="A820" s="5" t="s">
        <v>1034</v>
      </c>
      <c r="B820" s="4" t="s">
        <v>120</v>
      </c>
    </row>
    <row r="821" spans="1:2" x14ac:dyDescent="0.2">
      <c r="A821" s="5" t="s">
        <v>1035</v>
      </c>
      <c r="B821" s="4" t="s">
        <v>133</v>
      </c>
    </row>
    <row r="822" spans="1:2" ht="78.75" x14ac:dyDescent="0.2">
      <c r="A822" s="5" t="s">
        <v>1036</v>
      </c>
      <c r="B822" s="4" t="s">
        <v>1037</v>
      </c>
    </row>
    <row r="823" spans="1:2" ht="90" x14ac:dyDescent="0.2">
      <c r="A823" s="5" t="s">
        <v>1038</v>
      </c>
      <c r="B823" s="4" t="s">
        <v>288</v>
      </c>
    </row>
    <row r="824" spans="1:2" x14ac:dyDescent="0.2">
      <c r="A824" s="5" t="s">
        <v>1039</v>
      </c>
      <c r="B824" s="4" t="s">
        <v>23</v>
      </c>
    </row>
    <row r="825" spans="1:2" x14ac:dyDescent="0.2">
      <c r="A825" s="5" t="s">
        <v>1040</v>
      </c>
      <c r="B825" s="4" t="s">
        <v>549</v>
      </c>
    </row>
    <row r="826" spans="1:2" ht="90" x14ac:dyDescent="0.2">
      <c r="A826" s="5" t="s">
        <v>1041</v>
      </c>
      <c r="B826" s="4" t="s">
        <v>98</v>
      </c>
    </row>
    <row r="827" spans="1:2" ht="22.5" x14ac:dyDescent="0.2">
      <c r="A827" s="5" t="s">
        <v>1042</v>
      </c>
      <c r="B827" s="4" t="s">
        <v>962</v>
      </c>
    </row>
    <row r="828" spans="1:2" ht="33.75" x14ac:dyDescent="0.2">
      <c r="A828" s="5" t="s">
        <v>1043</v>
      </c>
      <c r="B828" s="4" t="s">
        <v>83</v>
      </c>
    </row>
    <row r="829" spans="1:2" ht="90" x14ac:dyDescent="0.2">
      <c r="A829" s="5" t="s">
        <v>1044</v>
      </c>
      <c r="B829" s="4" t="s">
        <v>98</v>
      </c>
    </row>
    <row r="830" spans="1:2" ht="33.75" x14ac:dyDescent="0.2">
      <c r="A830" s="5" t="s">
        <v>1045</v>
      </c>
      <c r="B830" s="4" t="s">
        <v>83</v>
      </c>
    </row>
    <row r="831" spans="1:2" ht="67.5" x14ac:dyDescent="0.2">
      <c r="A831" s="5" t="s">
        <v>1046</v>
      </c>
      <c r="B831" s="4" t="s">
        <v>124</v>
      </c>
    </row>
    <row r="832" spans="1:2" x14ac:dyDescent="0.2">
      <c r="A832" s="5" t="s">
        <v>1047</v>
      </c>
      <c r="B832" s="4" t="s">
        <v>975</v>
      </c>
    </row>
    <row r="833" spans="1:2" ht="101.25" x14ac:dyDescent="0.2">
      <c r="A833" s="5" t="s">
        <v>1048</v>
      </c>
      <c r="B833" s="4" t="s">
        <v>126</v>
      </c>
    </row>
    <row r="834" spans="1:2" ht="135" x14ac:dyDescent="0.2">
      <c r="A834" s="5" t="s">
        <v>1049</v>
      </c>
      <c r="B834" s="4" t="s">
        <v>1050</v>
      </c>
    </row>
    <row r="835" spans="1:2" ht="90" x14ac:dyDescent="0.2">
      <c r="A835" s="5" t="s">
        <v>1051</v>
      </c>
      <c r="B835" s="4" t="s">
        <v>288</v>
      </c>
    </row>
    <row r="836" spans="1:2" x14ac:dyDescent="0.2">
      <c r="A836" s="5" t="s">
        <v>1052</v>
      </c>
      <c r="B836" s="4" t="s">
        <v>226</v>
      </c>
    </row>
    <row r="837" spans="1:2" x14ac:dyDescent="0.2">
      <c r="A837" s="5" t="s">
        <v>1053</v>
      </c>
      <c r="B837" s="4" t="s">
        <v>23</v>
      </c>
    </row>
    <row r="838" spans="1:2" ht="33.75" x14ac:dyDescent="0.2">
      <c r="A838" s="5" t="s">
        <v>1054</v>
      </c>
      <c r="B838" s="4" t="s">
        <v>165</v>
      </c>
    </row>
    <row r="839" spans="1:2" x14ac:dyDescent="0.2">
      <c r="A839" s="5" t="s">
        <v>1055</v>
      </c>
      <c r="B839" s="4" t="s">
        <v>144</v>
      </c>
    </row>
    <row r="840" spans="1:2" ht="78.75" x14ac:dyDescent="0.2">
      <c r="A840" s="5" t="s">
        <v>1056</v>
      </c>
      <c r="B840" s="4" t="s">
        <v>1057</v>
      </c>
    </row>
    <row r="841" spans="1:2" ht="56.25" x14ac:dyDescent="0.2">
      <c r="A841" s="5" t="s">
        <v>1058</v>
      </c>
      <c r="B841" s="4" t="s">
        <v>9</v>
      </c>
    </row>
    <row r="842" spans="1:2" x14ac:dyDescent="0.2">
      <c r="A842" s="5" t="s">
        <v>1059</v>
      </c>
      <c r="B842" s="4" t="s">
        <v>23</v>
      </c>
    </row>
    <row r="843" spans="1:2" x14ac:dyDescent="0.2">
      <c r="A843" s="5" t="s">
        <v>1060</v>
      </c>
      <c r="B843" s="4" t="s">
        <v>1061</v>
      </c>
    </row>
    <row r="844" spans="1:2" ht="33.75" x14ac:dyDescent="0.2">
      <c r="A844" s="5" t="s">
        <v>1062</v>
      </c>
      <c r="B844" s="4" t="s">
        <v>1063</v>
      </c>
    </row>
    <row r="845" spans="1:2" ht="45" x14ac:dyDescent="0.2">
      <c r="A845" s="5" t="s">
        <v>1064</v>
      </c>
      <c r="B845" s="4" t="s">
        <v>11</v>
      </c>
    </row>
    <row r="846" spans="1:2" ht="33.75" x14ac:dyDescent="0.2">
      <c r="A846" s="5" t="s">
        <v>1065</v>
      </c>
      <c r="B846" s="4" t="s">
        <v>165</v>
      </c>
    </row>
    <row r="847" spans="1:2" ht="33.75" x14ac:dyDescent="0.2">
      <c r="A847" s="5" t="s">
        <v>1066</v>
      </c>
      <c r="B847" s="4" t="s">
        <v>117</v>
      </c>
    </row>
    <row r="848" spans="1:2" x14ac:dyDescent="0.2">
      <c r="A848" s="5" t="s">
        <v>1067</v>
      </c>
      <c r="B848" s="4" t="s">
        <v>226</v>
      </c>
    </row>
    <row r="849" spans="1:2" ht="56.25" x14ac:dyDescent="0.2">
      <c r="A849" s="5" t="s">
        <v>1068</v>
      </c>
      <c r="B849" s="4" t="s">
        <v>1069</v>
      </c>
    </row>
    <row r="850" spans="1:2" ht="56.25" x14ac:dyDescent="0.2">
      <c r="A850" s="5" t="s">
        <v>1070</v>
      </c>
      <c r="B850" s="4" t="s">
        <v>9</v>
      </c>
    </row>
    <row r="851" spans="1:2" ht="78.75" x14ac:dyDescent="0.2">
      <c r="A851" s="5" t="s">
        <v>1071</v>
      </c>
      <c r="B851" s="4" t="s">
        <v>51</v>
      </c>
    </row>
    <row r="852" spans="1:2" ht="33.75" x14ac:dyDescent="0.2">
      <c r="A852" s="5" t="s">
        <v>1072</v>
      </c>
      <c r="B852" s="4" t="s">
        <v>83</v>
      </c>
    </row>
    <row r="853" spans="1:2" ht="45" x14ac:dyDescent="0.2">
      <c r="A853" s="5" t="s">
        <v>1073</v>
      </c>
      <c r="B853" s="4" t="s">
        <v>11</v>
      </c>
    </row>
    <row r="854" spans="1:2" ht="56.25" x14ac:dyDescent="0.2">
      <c r="A854" s="5" t="s">
        <v>1074</v>
      </c>
      <c r="B854" s="4" t="s">
        <v>505</v>
      </c>
    </row>
    <row r="855" spans="1:2" x14ac:dyDescent="0.2">
      <c r="A855" s="5" t="s">
        <v>1075</v>
      </c>
      <c r="B855" s="4" t="s">
        <v>334</v>
      </c>
    </row>
    <row r="856" spans="1:2" x14ac:dyDescent="0.2">
      <c r="A856" s="5" t="s">
        <v>1076</v>
      </c>
      <c r="B856" s="4" t="s">
        <v>1077</v>
      </c>
    </row>
    <row r="857" spans="1:2" ht="33.75" x14ac:dyDescent="0.2">
      <c r="A857" s="5" t="s">
        <v>1078</v>
      </c>
      <c r="B857" s="4" t="s">
        <v>117</v>
      </c>
    </row>
    <row r="858" spans="1:2" ht="90" x14ac:dyDescent="0.2">
      <c r="A858" s="5" t="s">
        <v>1079</v>
      </c>
      <c r="B858" s="4" t="s">
        <v>967</v>
      </c>
    </row>
    <row r="859" spans="1:2" ht="78.75" x14ac:dyDescent="0.2">
      <c r="A859" s="5" t="s">
        <v>1080</v>
      </c>
      <c r="B859" s="4" t="s">
        <v>51</v>
      </c>
    </row>
    <row r="860" spans="1:2" ht="56.25" x14ac:dyDescent="0.2">
      <c r="A860" s="5" t="s">
        <v>1081</v>
      </c>
      <c r="B860" s="4" t="s">
        <v>9</v>
      </c>
    </row>
    <row r="861" spans="1:2" ht="56.25" x14ac:dyDescent="0.2">
      <c r="A861" s="5" t="s">
        <v>1082</v>
      </c>
      <c r="B861" s="4" t="s">
        <v>9</v>
      </c>
    </row>
    <row r="862" spans="1:2" ht="112.5" x14ac:dyDescent="0.2">
      <c r="A862" s="5" t="s">
        <v>1083</v>
      </c>
      <c r="B862" s="4" t="s">
        <v>1084</v>
      </c>
    </row>
    <row r="863" spans="1:2" ht="56.25" x14ac:dyDescent="0.2">
      <c r="A863" s="5" t="s">
        <v>1085</v>
      </c>
      <c r="B863" s="4" t="s">
        <v>9</v>
      </c>
    </row>
    <row r="864" spans="1:2" ht="33.75" x14ac:dyDescent="0.2">
      <c r="A864" s="5" t="s">
        <v>1086</v>
      </c>
      <c r="B864" s="4" t="s">
        <v>83</v>
      </c>
    </row>
    <row r="865" spans="1:2" x14ac:dyDescent="0.2">
      <c r="A865" s="5" t="s">
        <v>1087</v>
      </c>
      <c r="B865" s="4" t="s">
        <v>1088</v>
      </c>
    </row>
    <row r="866" spans="1:2" ht="33.75" x14ac:dyDescent="0.2">
      <c r="A866" s="5" t="s">
        <v>1089</v>
      </c>
      <c r="B866" s="4" t="s">
        <v>83</v>
      </c>
    </row>
    <row r="867" spans="1:2" ht="78.75" x14ac:dyDescent="0.2">
      <c r="A867" s="5" t="s">
        <v>1090</v>
      </c>
      <c r="B867" s="4" t="s">
        <v>51</v>
      </c>
    </row>
    <row r="868" spans="1:2" ht="56.25" x14ac:dyDescent="0.2">
      <c r="A868" s="5" t="s">
        <v>1091</v>
      </c>
      <c r="B868" s="4" t="s">
        <v>9</v>
      </c>
    </row>
    <row r="869" spans="1:2" ht="33.75" x14ac:dyDescent="0.2">
      <c r="A869" s="5" t="s">
        <v>1092</v>
      </c>
      <c r="B869" s="4" t="s">
        <v>83</v>
      </c>
    </row>
    <row r="870" spans="1:2" x14ac:dyDescent="0.2">
      <c r="A870" s="5" t="s">
        <v>1093</v>
      </c>
      <c r="B870" s="4" t="s">
        <v>23</v>
      </c>
    </row>
    <row r="871" spans="1:2" ht="33.75" x14ac:dyDescent="0.2">
      <c r="A871" s="5" t="s">
        <v>1094</v>
      </c>
      <c r="B871" s="4" t="s">
        <v>431</v>
      </c>
    </row>
    <row r="872" spans="1:2" x14ac:dyDescent="0.2">
      <c r="A872" s="5" t="s">
        <v>1095</v>
      </c>
      <c r="B872" s="4" t="s">
        <v>1096</v>
      </c>
    </row>
    <row r="873" spans="1:2" ht="33.75" x14ac:dyDescent="0.2">
      <c r="A873" s="5" t="s">
        <v>1097</v>
      </c>
      <c r="B873" s="4" t="s">
        <v>1098</v>
      </c>
    </row>
    <row r="874" spans="1:2" ht="33.75" x14ac:dyDescent="0.2">
      <c r="A874" s="5" t="s">
        <v>1099</v>
      </c>
      <c r="B874" s="4" t="s">
        <v>83</v>
      </c>
    </row>
    <row r="875" spans="1:2" ht="101.25" x14ac:dyDescent="0.2">
      <c r="A875" s="5" t="s">
        <v>1100</v>
      </c>
      <c r="B875" s="4" t="s">
        <v>126</v>
      </c>
    </row>
    <row r="876" spans="1:2" ht="90" x14ac:dyDescent="0.2">
      <c r="A876" s="5" t="s">
        <v>1101</v>
      </c>
      <c r="B876" s="4" t="s">
        <v>509</v>
      </c>
    </row>
    <row r="877" spans="1:2" ht="33.75" x14ac:dyDescent="0.2">
      <c r="A877" s="5" t="s">
        <v>1102</v>
      </c>
      <c r="B877" s="4" t="s">
        <v>165</v>
      </c>
    </row>
    <row r="878" spans="1:2" ht="33.75" x14ac:dyDescent="0.2">
      <c r="A878" s="5" t="s">
        <v>1103</v>
      </c>
      <c r="B878" s="4" t="s">
        <v>83</v>
      </c>
    </row>
    <row r="879" spans="1:2" ht="33.75" x14ac:dyDescent="0.2">
      <c r="A879" s="5" t="s">
        <v>1104</v>
      </c>
      <c r="B879" s="4" t="s">
        <v>1105</v>
      </c>
    </row>
    <row r="880" spans="1:2" ht="22.5" x14ac:dyDescent="0.2">
      <c r="A880" s="5" t="s">
        <v>1106</v>
      </c>
      <c r="B880" s="4" t="s">
        <v>1107</v>
      </c>
    </row>
    <row r="881" spans="1:2" x14ac:dyDescent="0.2">
      <c r="A881" s="5" t="s">
        <v>1108</v>
      </c>
      <c r="B881" s="4" t="s">
        <v>549</v>
      </c>
    </row>
    <row r="882" spans="1:2" x14ac:dyDescent="0.2">
      <c r="A882" s="5" t="s">
        <v>1109</v>
      </c>
      <c r="B882" s="4" t="s">
        <v>1110</v>
      </c>
    </row>
    <row r="883" spans="1:2" x14ac:dyDescent="0.2">
      <c r="A883" s="5" t="s">
        <v>1111</v>
      </c>
      <c r="B883" s="4" t="s">
        <v>549</v>
      </c>
    </row>
    <row r="884" spans="1:2" ht="56.25" x14ac:dyDescent="0.2">
      <c r="A884" s="5" t="s">
        <v>1112</v>
      </c>
      <c r="B884" s="4" t="s">
        <v>1113</v>
      </c>
    </row>
    <row r="885" spans="1:2" x14ac:dyDescent="0.2">
      <c r="A885" s="5" t="s">
        <v>1114</v>
      </c>
      <c r="B885" s="4" t="s">
        <v>23</v>
      </c>
    </row>
    <row r="886" spans="1:2" ht="67.5" x14ac:dyDescent="0.2">
      <c r="A886" s="5" t="s">
        <v>1115</v>
      </c>
      <c r="B886" s="4" t="s">
        <v>49</v>
      </c>
    </row>
    <row r="887" spans="1:2" x14ac:dyDescent="0.2">
      <c r="A887" s="5" t="s">
        <v>1116</v>
      </c>
      <c r="B887" s="4" t="s">
        <v>334</v>
      </c>
    </row>
    <row r="888" spans="1:2" ht="101.25" x14ac:dyDescent="0.2">
      <c r="A888" s="5" t="s">
        <v>1117</v>
      </c>
      <c r="B888" s="4" t="s">
        <v>385</v>
      </c>
    </row>
    <row r="889" spans="1:2" x14ac:dyDescent="0.2">
      <c r="A889" s="5" t="s">
        <v>1118</v>
      </c>
      <c r="B889" s="4" t="s">
        <v>1119</v>
      </c>
    </row>
    <row r="890" spans="1:2" ht="101.25" x14ac:dyDescent="0.2">
      <c r="A890" s="5" t="s">
        <v>1120</v>
      </c>
      <c r="B890" s="4" t="s">
        <v>385</v>
      </c>
    </row>
    <row r="891" spans="1:2" ht="67.5" x14ac:dyDescent="0.2">
      <c r="A891" s="5" t="s">
        <v>1121</v>
      </c>
      <c r="B891" s="4" t="s">
        <v>49</v>
      </c>
    </row>
    <row r="892" spans="1:2" x14ac:dyDescent="0.2">
      <c r="A892" s="5" t="s">
        <v>1122</v>
      </c>
      <c r="B892" s="4" t="s">
        <v>1123</v>
      </c>
    </row>
    <row r="893" spans="1:2" x14ac:dyDescent="0.2">
      <c r="A893" s="5" t="s">
        <v>1124</v>
      </c>
      <c r="B893" s="4" t="s">
        <v>1125</v>
      </c>
    </row>
    <row r="894" spans="1:2" ht="67.5" x14ac:dyDescent="0.2">
      <c r="A894" s="5" t="s">
        <v>1126</v>
      </c>
      <c r="B894" s="4" t="s">
        <v>1127</v>
      </c>
    </row>
    <row r="895" spans="1:2" ht="45" x14ac:dyDescent="0.2">
      <c r="A895" s="5" t="s">
        <v>1128</v>
      </c>
      <c r="B895" s="4" t="s">
        <v>11</v>
      </c>
    </row>
    <row r="896" spans="1:2" x14ac:dyDescent="0.2">
      <c r="A896" s="5" t="s">
        <v>1129</v>
      </c>
      <c r="B896" s="4" t="s">
        <v>549</v>
      </c>
    </row>
    <row r="897" spans="1:2" ht="33.75" x14ac:dyDescent="0.2">
      <c r="A897" s="5" t="s">
        <v>1130</v>
      </c>
      <c r="B897" s="4" t="s">
        <v>83</v>
      </c>
    </row>
    <row r="898" spans="1:2" ht="56.25" x14ac:dyDescent="0.2">
      <c r="A898" s="5" t="s">
        <v>1131</v>
      </c>
      <c r="B898" s="4" t="s">
        <v>1132</v>
      </c>
    </row>
    <row r="899" spans="1:2" ht="33.75" x14ac:dyDescent="0.2">
      <c r="A899" s="5" t="s">
        <v>1133</v>
      </c>
      <c r="B899" s="4" t="s">
        <v>83</v>
      </c>
    </row>
    <row r="900" spans="1:2" x14ac:dyDescent="0.2">
      <c r="A900" s="5" t="s">
        <v>1134</v>
      </c>
      <c r="B900" s="4" t="s">
        <v>1135</v>
      </c>
    </row>
    <row r="901" spans="1:2" ht="90" x14ac:dyDescent="0.2">
      <c r="A901" s="5" t="s">
        <v>1136</v>
      </c>
      <c r="B901" s="4" t="s">
        <v>288</v>
      </c>
    </row>
    <row r="902" spans="1:2" x14ac:dyDescent="0.2">
      <c r="A902" s="5" t="s">
        <v>1137</v>
      </c>
      <c r="B902" s="4" t="s">
        <v>23</v>
      </c>
    </row>
    <row r="903" spans="1:2" ht="22.5" x14ac:dyDescent="0.2">
      <c r="A903" s="5" t="s">
        <v>1138</v>
      </c>
      <c r="B903" s="4" t="s">
        <v>729</v>
      </c>
    </row>
    <row r="904" spans="1:2" ht="33.75" x14ac:dyDescent="0.2">
      <c r="A904" s="5" t="s">
        <v>1139</v>
      </c>
      <c r="B904" s="4" t="s">
        <v>165</v>
      </c>
    </row>
    <row r="905" spans="1:2" ht="78.75" x14ac:dyDescent="0.2">
      <c r="A905" s="5" t="s">
        <v>1140</v>
      </c>
      <c r="B905" s="4" t="s">
        <v>390</v>
      </c>
    </row>
    <row r="906" spans="1:2" ht="33.75" x14ac:dyDescent="0.2">
      <c r="A906" s="5" t="s">
        <v>1141</v>
      </c>
      <c r="B906" s="4" t="s">
        <v>83</v>
      </c>
    </row>
    <row r="907" spans="1:2" ht="90" x14ac:dyDescent="0.2">
      <c r="A907" s="5" t="s">
        <v>1142</v>
      </c>
      <c r="B907" s="4" t="s">
        <v>98</v>
      </c>
    </row>
    <row r="908" spans="1:2" ht="33.75" x14ac:dyDescent="0.2">
      <c r="A908" s="5" t="s">
        <v>1143</v>
      </c>
      <c r="B908" s="4" t="s">
        <v>1144</v>
      </c>
    </row>
    <row r="909" spans="1:2" x14ac:dyDescent="0.2">
      <c r="A909" s="5" t="s">
        <v>1146</v>
      </c>
      <c r="B909" s="4" t="s">
        <v>23</v>
      </c>
    </row>
    <row r="910" spans="1:2" x14ac:dyDescent="0.2">
      <c r="A910" s="5" t="s">
        <v>1147</v>
      </c>
      <c r="B910" s="4" t="s">
        <v>1119</v>
      </c>
    </row>
    <row r="911" spans="1:2" ht="45" x14ac:dyDescent="0.2">
      <c r="A911" s="5" t="s">
        <v>1145</v>
      </c>
      <c r="B911" s="4" t="s">
        <v>1148</v>
      </c>
    </row>
    <row r="912" spans="1:2" x14ac:dyDescent="0.2">
      <c r="A912" s="5" t="s">
        <v>1150</v>
      </c>
      <c r="B912" s="4" t="s">
        <v>133</v>
      </c>
    </row>
    <row r="913" spans="1:2" ht="67.5" x14ac:dyDescent="0.2">
      <c r="A913" s="5" t="s">
        <v>1149</v>
      </c>
      <c r="B913" s="4" t="s">
        <v>1151</v>
      </c>
    </row>
    <row r="914" spans="1:2" ht="56.25" x14ac:dyDescent="0.2">
      <c r="A914" s="5" t="s">
        <v>1152</v>
      </c>
      <c r="B914" s="4" t="s">
        <v>1153</v>
      </c>
    </row>
    <row r="915" spans="1:2" x14ac:dyDescent="0.2">
      <c r="A915" s="5" t="s">
        <v>1154</v>
      </c>
      <c r="B915" s="4" t="s">
        <v>23</v>
      </c>
    </row>
    <row r="916" spans="1:2" ht="56.25" x14ac:dyDescent="0.2">
      <c r="A916" s="5" t="s">
        <v>1155</v>
      </c>
      <c r="B916" s="4" t="s">
        <v>819</v>
      </c>
    </row>
    <row r="917" spans="1:2" ht="78.75" x14ac:dyDescent="0.2">
      <c r="A917" s="5" t="s">
        <v>1156</v>
      </c>
      <c r="B917" s="4" t="s">
        <v>1157</v>
      </c>
    </row>
    <row r="918" spans="1:2" ht="67.5" x14ac:dyDescent="0.2">
      <c r="A918" s="5" t="s">
        <v>1158</v>
      </c>
      <c r="B918" s="4" t="s">
        <v>27</v>
      </c>
    </row>
    <row r="919" spans="1:2" ht="45" x14ac:dyDescent="0.2">
      <c r="A919" s="5" t="s">
        <v>1159</v>
      </c>
      <c r="B919" s="4" t="s">
        <v>1160</v>
      </c>
    </row>
    <row r="920" spans="1:2" x14ac:dyDescent="0.2">
      <c r="A920" s="5" t="s">
        <v>1161</v>
      </c>
      <c r="B920" s="4" t="s">
        <v>133</v>
      </c>
    </row>
    <row r="921" spans="1:2" x14ac:dyDescent="0.2">
      <c r="A921" s="5" t="s">
        <v>1162</v>
      </c>
      <c r="B921" s="4" t="s">
        <v>1163</v>
      </c>
    </row>
    <row r="922" spans="1:2" ht="90" x14ac:dyDescent="0.2">
      <c r="A922" s="5" t="s">
        <v>1164</v>
      </c>
      <c r="B922" s="4" t="s">
        <v>288</v>
      </c>
    </row>
    <row r="923" spans="1:2" ht="33.75" x14ac:dyDescent="0.2">
      <c r="A923" s="5" t="s">
        <v>1165</v>
      </c>
      <c r="B923" s="4" t="s">
        <v>83</v>
      </c>
    </row>
    <row r="924" spans="1:2" x14ac:dyDescent="0.2">
      <c r="A924" s="5" t="s">
        <v>1166</v>
      </c>
      <c r="B924" s="4" t="s">
        <v>1167</v>
      </c>
    </row>
    <row r="925" spans="1:2" ht="33.75" x14ac:dyDescent="0.2">
      <c r="A925" s="5" t="s">
        <v>1168</v>
      </c>
      <c r="B925" s="4" t="s">
        <v>83</v>
      </c>
    </row>
    <row r="926" spans="1:2" ht="33.75" x14ac:dyDescent="0.2">
      <c r="A926" s="5" t="s">
        <v>1169</v>
      </c>
      <c r="B926" s="4" t="s">
        <v>83</v>
      </c>
    </row>
    <row r="927" spans="1:2" ht="56.25" x14ac:dyDescent="0.2">
      <c r="A927" s="5" t="s">
        <v>1170</v>
      </c>
      <c r="B927" s="4" t="s">
        <v>1171</v>
      </c>
    </row>
    <row r="928" spans="1:2" ht="56.25" x14ac:dyDescent="0.2">
      <c r="A928" s="5" t="s">
        <v>1172</v>
      </c>
      <c r="B928" s="4" t="s">
        <v>115</v>
      </c>
    </row>
    <row r="929" spans="1:2" ht="56.25" x14ac:dyDescent="0.2">
      <c r="A929" s="5" t="s">
        <v>1173</v>
      </c>
      <c r="B929" s="4" t="s">
        <v>115</v>
      </c>
    </row>
    <row r="930" spans="1:2" ht="33.75" x14ac:dyDescent="0.2">
      <c r="A930" s="5" t="s">
        <v>1174</v>
      </c>
      <c r="B930" s="4" t="s">
        <v>1175</v>
      </c>
    </row>
    <row r="931" spans="1:2" ht="33.75" x14ac:dyDescent="0.2">
      <c r="A931" s="5" t="s">
        <v>1176</v>
      </c>
      <c r="B931" s="4" t="s">
        <v>117</v>
      </c>
    </row>
    <row r="932" spans="1:2" ht="56.25" x14ac:dyDescent="0.2">
      <c r="A932" s="5" t="s">
        <v>1177</v>
      </c>
      <c r="B932" s="4" t="s">
        <v>308</v>
      </c>
    </row>
    <row r="933" spans="1:2" ht="67.5" x14ac:dyDescent="0.2">
      <c r="A933" s="5" t="s">
        <v>1178</v>
      </c>
      <c r="B933" s="4" t="s">
        <v>27</v>
      </c>
    </row>
    <row r="934" spans="1:2" ht="78.75" x14ac:dyDescent="0.2">
      <c r="A934" s="5" t="s">
        <v>1179</v>
      </c>
      <c r="B934" s="4" t="s">
        <v>120</v>
      </c>
    </row>
    <row r="935" spans="1:2" ht="78.75" x14ac:dyDescent="0.2">
      <c r="A935" s="5" t="s">
        <v>1180</v>
      </c>
      <c r="B935" s="4" t="s">
        <v>122</v>
      </c>
    </row>
    <row r="936" spans="1:2" ht="90" x14ac:dyDescent="0.2">
      <c r="A936" s="5" t="s">
        <v>1181</v>
      </c>
      <c r="B936" s="4" t="s">
        <v>967</v>
      </c>
    </row>
    <row r="937" spans="1:2" ht="67.5" x14ac:dyDescent="0.2">
      <c r="A937" s="5" t="s">
        <v>1182</v>
      </c>
      <c r="B937" s="4" t="s">
        <v>124</v>
      </c>
    </row>
    <row r="938" spans="1:2" ht="33.75" x14ac:dyDescent="0.2">
      <c r="A938" s="5" t="s">
        <v>1183</v>
      </c>
      <c r="B938" s="4" t="s">
        <v>83</v>
      </c>
    </row>
    <row r="939" spans="1:2" ht="101.25" x14ac:dyDescent="0.2">
      <c r="A939" s="5" t="s">
        <v>1184</v>
      </c>
      <c r="B939" s="4" t="s">
        <v>126</v>
      </c>
    </row>
    <row r="940" spans="1:2" ht="56.25" x14ac:dyDescent="0.2">
      <c r="A940" s="5" t="s">
        <v>1185</v>
      </c>
      <c r="B940" s="4" t="s">
        <v>115</v>
      </c>
    </row>
    <row r="941" spans="1:2" ht="90" x14ac:dyDescent="0.2">
      <c r="A941" s="5" t="s">
        <v>1186</v>
      </c>
      <c r="B941" s="4" t="s">
        <v>288</v>
      </c>
    </row>
    <row r="942" spans="1:2" ht="33.75" x14ac:dyDescent="0.2">
      <c r="A942" s="5" t="s">
        <v>1187</v>
      </c>
      <c r="B942" s="4" t="s">
        <v>117</v>
      </c>
    </row>
    <row r="943" spans="1:2" ht="67.5" x14ac:dyDescent="0.2">
      <c r="A943" s="5" t="s">
        <v>1188</v>
      </c>
      <c r="B943" s="4" t="s">
        <v>27</v>
      </c>
    </row>
    <row r="944" spans="1:2" ht="45" x14ac:dyDescent="0.2">
      <c r="A944" s="5" t="s">
        <v>1189</v>
      </c>
      <c r="B944" s="4" t="s">
        <v>73</v>
      </c>
    </row>
    <row r="945" spans="1:2" x14ac:dyDescent="0.2">
      <c r="A945" s="5" t="s">
        <v>1190</v>
      </c>
      <c r="B945" s="4" t="s">
        <v>1191</v>
      </c>
    </row>
    <row r="946" spans="1:2" x14ac:dyDescent="0.2">
      <c r="A946" s="5" t="s">
        <v>1192</v>
      </c>
      <c r="B946" s="4" t="s">
        <v>1193</v>
      </c>
    </row>
    <row r="947" spans="1:2" ht="78.75" x14ac:dyDescent="0.2">
      <c r="A947" s="5" t="s">
        <v>1194</v>
      </c>
      <c r="B947" s="4" t="s">
        <v>120</v>
      </c>
    </row>
    <row r="948" spans="1:2" ht="78.75" x14ac:dyDescent="0.2">
      <c r="A948" s="5" t="s">
        <v>1195</v>
      </c>
      <c r="B948" s="4" t="s">
        <v>122</v>
      </c>
    </row>
    <row r="949" spans="1:2" ht="90" x14ac:dyDescent="0.2">
      <c r="A949" s="5" t="s">
        <v>1196</v>
      </c>
      <c r="B949" s="4" t="s">
        <v>98</v>
      </c>
    </row>
    <row r="950" spans="1:2" ht="56.25" x14ac:dyDescent="0.2">
      <c r="A950" s="5" t="s">
        <v>1197</v>
      </c>
      <c r="B950" s="4" t="s">
        <v>115</v>
      </c>
    </row>
    <row r="951" spans="1:2" ht="67.5" x14ac:dyDescent="0.2">
      <c r="A951" s="5" t="s">
        <v>1198</v>
      </c>
      <c r="B951" s="4" t="s">
        <v>124</v>
      </c>
    </row>
    <row r="952" spans="1:2" ht="33.75" x14ac:dyDescent="0.2">
      <c r="A952" s="5" t="s">
        <v>1199</v>
      </c>
      <c r="B952" s="4" t="s">
        <v>117</v>
      </c>
    </row>
    <row r="953" spans="1:2" x14ac:dyDescent="0.2">
      <c r="A953" s="5" t="s">
        <v>1200</v>
      </c>
      <c r="B953" s="4" t="s">
        <v>1201</v>
      </c>
    </row>
    <row r="954" spans="1:2" ht="56.25" x14ac:dyDescent="0.2">
      <c r="A954" s="5" t="s">
        <v>1202</v>
      </c>
      <c r="B954" s="4" t="s">
        <v>505</v>
      </c>
    </row>
    <row r="955" spans="1:2" ht="101.25" x14ac:dyDescent="0.2">
      <c r="A955" s="5" t="s">
        <v>1203</v>
      </c>
      <c r="B955" s="4" t="s">
        <v>126</v>
      </c>
    </row>
    <row r="956" spans="1:2" ht="67.5" x14ac:dyDescent="0.2">
      <c r="A956" s="5" t="s">
        <v>1204</v>
      </c>
      <c r="B956" s="4" t="s">
        <v>27</v>
      </c>
    </row>
    <row r="957" spans="1:2" ht="90" x14ac:dyDescent="0.2">
      <c r="A957" s="5" t="s">
        <v>1205</v>
      </c>
      <c r="B957" s="4" t="s">
        <v>288</v>
      </c>
    </row>
    <row r="958" spans="1:2" ht="90" x14ac:dyDescent="0.2">
      <c r="A958" s="5" t="s">
        <v>1206</v>
      </c>
      <c r="B958" s="4" t="s">
        <v>288</v>
      </c>
    </row>
    <row r="959" spans="1:2" ht="78.75" x14ac:dyDescent="0.2">
      <c r="A959" s="5" t="s">
        <v>1207</v>
      </c>
      <c r="B959" s="4" t="s">
        <v>120</v>
      </c>
    </row>
    <row r="960" spans="1:2" ht="101.25" x14ac:dyDescent="0.2">
      <c r="A960" s="5" t="s">
        <v>1208</v>
      </c>
      <c r="B960" s="4" t="s">
        <v>126</v>
      </c>
    </row>
    <row r="961" spans="1:2" ht="67.5" x14ac:dyDescent="0.2">
      <c r="A961" s="5" t="s">
        <v>1209</v>
      </c>
      <c r="B961" s="4" t="s">
        <v>124</v>
      </c>
    </row>
    <row r="962" spans="1:2" ht="78.75" x14ac:dyDescent="0.2">
      <c r="A962" s="5" t="s">
        <v>1210</v>
      </c>
      <c r="B962" s="4" t="s">
        <v>122</v>
      </c>
    </row>
    <row r="963" spans="1:2" ht="67.5" x14ac:dyDescent="0.2">
      <c r="A963" s="5" t="s">
        <v>1211</v>
      </c>
      <c r="B963" s="4" t="s">
        <v>27</v>
      </c>
    </row>
    <row r="964" spans="1:2" ht="90" x14ac:dyDescent="0.2">
      <c r="A964" s="5" t="s">
        <v>1212</v>
      </c>
      <c r="B964" s="4" t="s">
        <v>288</v>
      </c>
    </row>
    <row r="965" spans="1:2" ht="101.25" x14ac:dyDescent="0.2">
      <c r="A965" s="5" t="s">
        <v>1213</v>
      </c>
      <c r="B965" s="4" t="s">
        <v>385</v>
      </c>
    </row>
    <row r="966" spans="1:2" ht="67.5" x14ac:dyDescent="0.2">
      <c r="A966" s="5" t="s">
        <v>1214</v>
      </c>
      <c r="B966" s="4" t="s">
        <v>124</v>
      </c>
    </row>
    <row r="967" spans="1:2" ht="101.25" x14ac:dyDescent="0.2">
      <c r="A967" s="5" t="s">
        <v>1215</v>
      </c>
      <c r="B967" s="4" t="s">
        <v>126</v>
      </c>
    </row>
    <row r="968" spans="1:2" x14ac:dyDescent="0.2">
      <c r="A968" s="5" t="s">
        <v>1216</v>
      </c>
      <c r="B968" s="4" t="s">
        <v>568</v>
      </c>
    </row>
    <row r="969" spans="1:2" ht="33.75" x14ac:dyDescent="0.2">
      <c r="A969" s="5" t="s">
        <v>1217</v>
      </c>
      <c r="B969" s="4" t="s">
        <v>1218</v>
      </c>
    </row>
    <row r="970" spans="1:2" ht="90" x14ac:dyDescent="0.2">
      <c r="A970" s="5" t="s">
        <v>1219</v>
      </c>
      <c r="B970" s="4" t="s">
        <v>288</v>
      </c>
    </row>
    <row r="971" spans="1:2" ht="33.75" x14ac:dyDescent="0.2">
      <c r="A971" s="5" t="s">
        <v>1220</v>
      </c>
      <c r="B971" s="4" t="s">
        <v>83</v>
      </c>
    </row>
    <row r="972" spans="1:2" ht="33.75" x14ac:dyDescent="0.2">
      <c r="A972" s="5" t="s">
        <v>1221</v>
      </c>
      <c r="B972" s="4" t="s">
        <v>165</v>
      </c>
    </row>
    <row r="973" spans="1:2" ht="33.75" x14ac:dyDescent="0.2">
      <c r="A973" s="5" t="s">
        <v>1222</v>
      </c>
      <c r="B973" s="4" t="s">
        <v>1018</v>
      </c>
    </row>
    <row r="974" spans="1:2" ht="45" x14ac:dyDescent="0.2">
      <c r="A974" s="5" t="s">
        <v>1223</v>
      </c>
      <c r="B974" s="4" t="s">
        <v>11</v>
      </c>
    </row>
    <row r="975" spans="1:2" ht="56.25" x14ac:dyDescent="0.2">
      <c r="A975" s="5" t="s">
        <v>1224</v>
      </c>
      <c r="B975" s="4" t="s">
        <v>9</v>
      </c>
    </row>
    <row r="976" spans="1:2" ht="56.25" x14ac:dyDescent="0.2">
      <c r="A976" s="5" t="s">
        <v>1225</v>
      </c>
      <c r="B976" s="4" t="s">
        <v>1226</v>
      </c>
    </row>
    <row r="977" spans="1:2" ht="90" x14ac:dyDescent="0.2">
      <c r="A977" s="5" t="s">
        <v>1227</v>
      </c>
      <c r="B977" s="4" t="s">
        <v>967</v>
      </c>
    </row>
    <row r="978" spans="1:2" x14ac:dyDescent="0.2">
      <c r="A978" s="5" t="s">
        <v>1228</v>
      </c>
      <c r="B978" s="4" t="s">
        <v>1229</v>
      </c>
    </row>
    <row r="979" spans="1:2" ht="56.25" x14ac:dyDescent="0.2">
      <c r="A979" s="5" t="s">
        <v>1230</v>
      </c>
      <c r="B979" s="4" t="s">
        <v>115</v>
      </c>
    </row>
    <row r="980" spans="1:2" ht="33.75" x14ac:dyDescent="0.2">
      <c r="A980" s="5" t="s">
        <v>1231</v>
      </c>
      <c r="B980" s="4" t="s">
        <v>83</v>
      </c>
    </row>
    <row r="981" spans="1:2" x14ac:dyDescent="0.2">
      <c r="A981" s="5" t="s">
        <v>1232</v>
      </c>
      <c r="B981" s="4" t="s">
        <v>133</v>
      </c>
    </row>
    <row r="982" spans="1:2" ht="45" x14ac:dyDescent="0.2">
      <c r="A982" s="5" t="s">
        <v>1233</v>
      </c>
      <c r="B982" s="4" t="s">
        <v>73</v>
      </c>
    </row>
    <row r="983" spans="1:2" ht="78.75" x14ac:dyDescent="0.2">
      <c r="A983" s="5" t="s">
        <v>1234</v>
      </c>
      <c r="B983" s="4" t="s">
        <v>390</v>
      </c>
    </row>
    <row r="984" spans="1:2" ht="33.75" x14ac:dyDescent="0.2">
      <c r="A984" s="5" t="s">
        <v>1235</v>
      </c>
      <c r="B984" s="4" t="s">
        <v>1018</v>
      </c>
    </row>
    <row r="985" spans="1:2" ht="101.25" x14ac:dyDescent="0.2">
      <c r="A985" s="5" t="s">
        <v>1236</v>
      </c>
      <c r="B985" s="4" t="s">
        <v>1237</v>
      </c>
    </row>
    <row r="986" spans="1:2" x14ac:dyDescent="0.2">
      <c r="A986" s="5" t="s">
        <v>1238</v>
      </c>
      <c r="B986" s="4" t="s">
        <v>975</v>
      </c>
    </row>
    <row r="987" spans="1:2" ht="56.25" x14ac:dyDescent="0.2">
      <c r="A987" s="5" t="s">
        <v>1239</v>
      </c>
      <c r="B987" s="4" t="s">
        <v>115</v>
      </c>
    </row>
    <row r="988" spans="1:2" x14ac:dyDescent="0.2">
      <c r="A988" s="5" t="s">
        <v>1240</v>
      </c>
      <c r="B988" s="4" t="s">
        <v>1241</v>
      </c>
    </row>
    <row r="989" spans="1:2" x14ac:dyDescent="0.2">
      <c r="A989" s="5" t="s">
        <v>1242</v>
      </c>
      <c r="B989" s="4" t="s">
        <v>975</v>
      </c>
    </row>
    <row r="990" spans="1:2" ht="33.75" x14ac:dyDescent="0.2">
      <c r="A990" s="5" t="s">
        <v>1243</v>
      </c>
      <c r="B990" s="4" t="s">
        <v>117</v>
      </c>
    </row>
    <row r="991" spans="1:2" ht="33.75" x14ac:dyDescent="0.2">
      <c r="A991" s="5" t="s">
        <v>1244</v>
      </c>
      <c r="B991" s="4" t="s">
        <v>1098</v>
      </c>
    </row>
    <row r="992" spans="1:2" ht="33.75" x14ac:dyDescent="0.2">
      <c r="A992" s="5" t="s">
        <v>1245</v>
      </c>
      <c r="B992" s="4" t="s">
        <v>1246</v>
      </c>
    </row>
    <row r="993" spans="1:2" x14ac:dyDescent="0.2">
      <c r="A993" s="5" t="s">
        <v>1247</v>
      </c>
      <c r="B993" s="4" t="s">
        <v>1248</v>
      </c>
    </row>
    <row r="994" spans="1:2" ht="67.5" x14ac:dyDescent="0.2">
      <c r="A994" s="5" t="s">
        <v>1249</v>
      </c>
      <c r="B994" s="4" t="s">
        <v>27</v>
      </c>
    </row>
    <row r="995" spans="1:2" ht="78.75" x14ac:dyDescent="0.2">
      <c r="A995" s="5" t="s">
        <v>1250</v>
      </c>
      <c r="B995" s="4" t="s">
        <v>120</v>
      </c>
    </row>
    <row r="996" spans="1:2" x14ac:dyDescent="0.2">
      <c r="A996" s="5" t="s">
        <v>1251</v>
      </c>
      <c r="B996" s="4" t="s">
        <v>1252</v>
      </c>
    </row>
    <row r="997" spans="1:2" ht="78.75" x14ac:dyDescent="0.2">
      <c r="A997" s="5" t="s">
        <v>1253</v>
      </c>
      <c r="B997" s="4" t="s">
        <v>122</v>
      </c>
    </row>
    <row r="998" spans="1:2" ht="56.25" x14ac:dyDescent="0.2">
      <c r="A998" s="5" t="s">
        <v>1254</v>
      </c>
      <c r="B998" s="4" t="s">
        <v>1171</v>
      </c>
    </row>
    <row r="999" spans="1:2" ht="67.5" x14ac:dyDescent="0.2">
      <c r="A999" s="5" t="s">
        <v>1255</v>
      </c>
      <c r="B999" s="4" t="s">
        <v>124</v>
      </c>
    </row>
    <row r="1000" spans="1:2" ht="101.25" x14ac:dyDescent="0.2">
      <c r="A1000" s="5" t="s">
        <v>1256</v>
      </c>
      <c r="B1000" s="4" t="s">
        <v>126</v>
      </c>
    </row>
    <row r="1001" spans="1:2" ht="90" x14ac:dyDescent="0.2">
      <c r="A1001" s="5" t="s">
        <v>1257</v>
      </c>
      <c r="B1001" s="4" t="s">
        <v>288</v>
      </c>
    </row>
    <row r="1002" spans="1:2" ht="56.25" x14ac:dyDescent="0.2">
      <c r="A1002" s="5" t="s">
        <v>1258</v>
      </c>
      <c r="B1002" s="4" t="s">
        <v>115</v>
      </c>
    </row>
    <row r="1003" spans="1:2" ht="33.75" x14ac:dyDescent="0.2">
      <c r="A1003" s="5" t="s">
        <v>1259</v>
      </c>
      <c r="B1003" s="4" t="s">
        <v>117</v>
      </c>
    </row>
    <row r="1004" spans="1:2" ht="67.5" x14ac:dyDescent="0.2">
      <c r="A1004" s="5" t="s">
        <v>1260</v>
      </c>
      <c r="B1004" s="4" t="s">
        <v>27</v>
      </c>
    </row>
    <row r="1005" spans="1:2" ht="78.75" x14ac:dyDescent="0.2">
      <c r="A1005" s="5" t="s">
        <v>1261</v>
      </c>
      <c r="B1005" s="4" t="s">
        <v>120</v>
      </c>
    </row>
    <row r="1006" spans="1:2" ht="78.75" x14ac:dyDescent="0.2">
      <c r="A1006" s="5" t="s">
        <v>1262</v>
      </c>
      <c r="B1006" s="4" t="s">
        <v>122</v>
      </c>
    </row>
    <row r="1007" spans="1:2" ht="67.5" x14ac:dyDescent="0.2">
      <c r="A1007" s="5" t="s">
        <v>1263</v>
      </c>
      <c r="B1007" s="4" t="s">
        <v>124</v>
      </c>
    </row>
    <row r="1008" spans="1:2" ht="101.25" x14ac:dyDescent="0.2">
      <c r="A1008" s="5" t="s">
        <v>1264</v>
      </c>
      <c r="B1008" s="4" t="s">
        <v>126</v>
      </c>
    </row>
    <row r="1009" spans="1:2" ht="90" x14ac:dyDescent="0.2">
      <c r="A1009" s="5" t="s">
        <v>1265</v>
      </c>
      <c r="B1009" s="4" t="s">
        <v>288</v>
      </c>
    </row>
    <row r="1010" spans="1:2" ht="33.75" x14ac:dyDescent="0.2">
      <c r="A1010" s="5" t="s">
        <v>1266</v>
      </c>
      <c r="B1010" s="4" t="s">
        <v>1018</v>
      </c>
    </row>
    <row r="1011" spans="1:2" ht="22.5" x14ac:dyDescent="0.2">
      <c r="A1011" s="5" t="s">
        <v>1267</v>
      </c>
      <c r="B1011" s="4" t="s">
        <v>1268</v>
      </c>
    </row>
    <row r="1012" spans="1:2" ht="33.75" x14ac:dyDescent="0.2">
      <c r="A1012" s="5" t="s">
        <v>1269</v>
      </c>
      <c r="B1012" s="4" t="s">
        <v>1018</v>
      </c>
    </row>
    <row r="1013" spans="1:2" ht="33.75" x14ac:dyDescent="0.2">
      <c r="A1013" s="5" t="s">
        <v>1270</v>
      </c>
      <c r="B1013" s="4" t="s">
        <v>83</v>
      </c>
    </row>
    <row r="1014" spans="1:2" ht="33.75" x14ac:dyDescent="0.2">
      <c r="A1014" s="5" t="s">
        <v>1271</v>
      </c>
      <c r="B1014" s="4" t="s">
        <v>1272</v>
      </c>
    </row>
    <row r="1015" spans="1:2" x14ac:dyDescent="0.2">
      <c r="A1015" s="5" t="s">
        <v>1273</v>
      </c>
      <c r="B1015" s="4" t="s">
        <v>1274</v>
      </c>
    </row>
    <row r="1016" spans="1:2" x14ac:dyDescent="0.2">
      <c r="A1016" s="5" t="s">
        <v>1275</v>
      </c>
      <c r="B1016" s="4" t="s">
        <v>23</v>
      </c>
    </row>
    <row r="1017" spans="1:2" x14ac:dyDescent="0.2">
      <c r="A1017" s="5" t="s">
        <v>1276</v>
      </c>
      <c r="B1017" s="4" t="s">
        <v>568</v>
      </c>
    </row>
    <row r="1018" spans="1:2" x14ac:dyDescent="0.2">
      <c r="A1018" s="5" t="s">
        <v>1277</v>
      </c>
      <c r="B1018" s="4" t="s">
        <v>23</v>
      </c>
    </row>
    <row r="1019" spans="1:2" ht="56.25" x14ac:dyDescent="0.2">
      <c r="A1019" s="5" t="s">
        <v>1278</v>
      </c>
      <c r="B1019" s="4" t="s">
        <v>1226</v>
      </c>
    </row>
    <row r="1020" spans="1:2" ht="56.25" x14ac:dyDescent="0.2">
      <c r="A1020" s="5" t="s">
        <v>1279</v>
      </c>
      <c r="B1020" s="4" t="s">
        <v>115</v>
      </c>
    </row>
    <row r="1021" spans="1:2" ht="56.25" x14ac:dyDescent="0.2">
      <c r="A1021" s="5" t="s">
        <v>1280</v>
      </c>
      <c r="B1021" s="4" t="s">
        <v>115</v>
      </c>
    </row>
    <row r="1022" spans="1:2" ht="33.75" x14ac:dyDescent="0.2">
      <c r="A1022" s="5" t="s">
        <v>1281</v>
      </c>
      <c r="B1022" s="4" t="s">
        <v>1098</v>
      </c>
    </row>
    <row r="1023" spans="1:2" ht="33.75" x14ac:dyDescent="0.2">
      <c r="A1023" s="5" t="s">
        <v>1282</v>
      </c>
      <c r="B1023" s="4" t="s">
        <v>117</v>
      </c>
    </row>
    <row r="1024" spans="1:2" ht="67.5" x14ac:dyDescent="0.2">
      <c r="A1024" s="5" t="s">
        <v>1283</v>
      </c>
      <c r="B1024" s="4" t="s">
        <v>27</v>
      </c>
    </row>
    <row r="1025" spans="1:2" ht="78.75" x14ac:dyDescent="0.2">
      <c r="A1025" s="5" t="s">
        <v>1284</v>
      </c>
      <c r="B1025" s="4" t="s">
        <v>120</v>
      </c>
    </row>
    <row r="1026" spans="1:2" x14ac:dyDescent="0.2">
      <c r="A1026" s="5" t="s">
        <v>1285</v>
      </c>
      <c r="B1026" s="4" t="s">
        <v>1286</v>
      </c>
    </row>
    <row r="1027" spans="1:2" ht="78.75" x14ac:dyDescent="0.2">
      <c r="A1027" s="5" t="s">
        <v>1287</v>
      </c>
      <c r="B1027" s="4" t="s">
        <v>122</v>
      </c>
    </row>
    <row r="1028" spans="1:2" ht="33.75" x14ac:dyDescent="0.2">
      <c r="A1028" s="5" t="s">
        <v>1288</v>
      </c>
      <c r="B1028" s="4" t="s">
        <v>1289</v>
      </c>
    </row>
    <row r="1029" spans="1:2" ht="67.5" x14ac:dyDescent="0.2">
      <c r="A1029" s="5" t="s">
        <v>1290</v>
      </c>
      <c r="B1029" s="4" t="s">
        <v>124</v>
      </c>
    </row>
    <row r="1030" spans="1:2" ht="101.25" x14ac:dyDescent="0.2">
      <c r="A1030" s="5" t="s">
        <v>1291</v>
      </c>
      <c r="B1030" s="4" t="s">
        <v>126</v>
      </c>
    </row>
    <row r="1031" spans="1:2" ht="90" x14ac:dyDescent="0.2">
      <c r="A1031" s="5" t="s">
        <v>1292</v>
      </c>
      <c r="B1031" s="4" t="s">
        <v>98</v>
      </c>
    </row>
    <row r="1032" spans="1:2" ht="33.75" x14ac:dyDescent="0.2">
      <c r="A1032" s="5" t="s">
        <v>1293</v>
      </c>
      <c r="B1032" s="4" t="s">
        <v>117</v>
      </c>
    </row>
    <row r="1033" spans="1:2" ht="90" x14ac:dyDescent="0.2">
      <c r="A1033" s="5" t="s">
        <v>1294</v>
      </c>
      <c r="B1033" s="4" t="s">
        <v>288</v>
      </c>
    </row>
    <row r="1034" spans="1:2" ht="56.25" x14ac:dyDescent="0.2">
      <c r="A1034" s="5" t="s">
        <v>1295</v>
      </c>
      <c r="B1034" s="4" t="s">
        <v>115</v>
      </c>
    </row>
    <row r="1035" spans="1:2" ht="90" x14ac:dyDescent="0.2">
      <c r="A1035" s="5" t="s">
        <v>1296</v>
      </c>
      <c r="B1035" s="4" t="s">
        <v>98</v>
      </c>
    </row>
    <row r="1036" spans="1:2" ht="33.75" x14ac:dyDescent="0.2">
      <c r="A1036" s="5" t="s">
        <v>1297</v>
      </c>
      <c r="B1036" s="4" t="s">
        <v>1098</v>
      </c>
    </row>
    <row r="1037" spans="1:2" ht="56.25" x14ac:dyDescent="0.2">
      <c r="A1037" s="5" t="s">
        <v>1298</v>
      </c>
      <c r="B1037" s="4" t="s">
        <v>115</v>
      </c>
    </row>
    <row r="1038" spans="1:2" x14ac:dyDescent="0.2">
      <c r="A1038" s="5" t="s">
        <v>1299</v>
      </c>
      <c r="B1038" s="4" t="s">
        <v>23</v>
      </c>
    </row>
    <row r="1039" spans="1:2" ht="33.75" x14ac:dyDescent="0.2">
      <c r="A1039" s="5" t="s">
        <v>1300</v>
      </c>
      <c r="B1039" s="4" t="s">
        <v>83</v>
      </c>
    </row>
    <row r="1040" spans="1:2" ht="56.25" x14ac:dyDescent="0.2">
      <c r="A1040" s="5" t="s">
        <v>1301</v>
      </c>
      <c r="B1040" s="4" t="s">
        <v>115</v>
      </c>
    </row>
    <row r="1041" spans="1:2" ht="56.25" x14ac:dyDescent="0.2">
      <c r="A1041" s="5" t="s">
        <v>1302</v>
      </c>
      <c r="B1041" s="4" t="s">
        <v>115</v>
      </c>
    </row>
    <row r="1042" spans="1:2" ht="33.75" x14ac:dyDescent="0.2">
      <c r="A1042" s="5" t="s">
        <v>1303</v>
      </c>
      <c r="B1042" s="4" t="s">
        <v>117</v>
      </c>
    </row>
    <row r="1043" spans="1:2" ht="33.75" x14ac:dyDescent="0.2">
      <c r="A1043" s="5" t="s">
        <v>1304</v>
      </c>
      <c r="B1043" s="4" t="s">
        <v>117</v>
      </c>
    </row>
    <row r="1044" spans="1:2" ht="67.5" x14ac:dyDescent="0.2">
      <c r="A1044" s="5" t="s">
        <v>1305</v>
      </c>
      <c r="B1044" s="4" t="s">
        <v>27</v>
      </c>
    </row>
    <row r="1045" spans="1:2" ht="67.5" x14ac:dyDescent="0.2">
      <c r="A1045" s="5" t="s">
        <v>1306</v>
      </c>
      <c r="B1045" s="4" t="s">
        <v>27</v>
      </c>
    </row>
    <row r="1046" spans="1:2" ht="78.75" x14ac:dyDescent="0.2">
      <c r="A1046" s="5" t="s">
        <v>1307</v>
      </c>
      <c r="B1046" s="4" t="s">
        <v>120</v>
      </c>
    </row>
    <row r="1047" spans="1:2" ht="78.75" x14ac:dyDescent="0.2">
      <c r="A1047" s="5" t="s">
        <v>1308</v>
      </c>
      <c r="B1047" s="4" t="s">
        <v>120</v>
      </c>
    </row>
    <row r="1048" spans="1:2" ht="78.75" x14ac:dyDescent="0.2">
      <c r="A1048" s="5" t="s">
        <v>1309</v>
      </c>
      <c r="B1048" s="4" t="s">
        <v>122</v>
      </c>
    </row>
    <row r="1049" spans="1:2" ht="78.75" x14ac:dyDescent="0.2">
      <c r="A1049" s="5" t="s">
        <v>1310</v>
      </c>
      <c r="B1049" s="4" t="s">
        <v>122</v>
      </c>
    </row>
    <row r="1050" spans="1:2" ht="67.5" x14ac:dyDescent="0.2">
      <c r="A1050" s="5" t="s">
        <v>1311</v>
      </c>
      <c r="B1050" s="4" t="s">
        <v>124</v>
      </c>
    </row>
    <row r="1051" spans="1:2" ht="101.25" x14ac:dyDescent="0.2">
      <c r="A1051" s="5" t="s">
        <v>1312</v>
      </c>
      <c r="B1051" s="4" t="s">
        <v>126</v>
      </c>
    </row>
    <row r="1052" spans="1:2" ht="67.5" x14ac:dyDescent="0.2">
      <c r="A1052" s="5" t="s">
        <v>1313</v>
      </c>
      <c r="B1052" s="4" t="s">
        <v>124</v>
      </c>
    </row>
    <row r="1053" spans="1:2" ht="101.25" x14ac:dyDescent="0.2">
      <c r="A1053" s="5" t="s">
        <v>1314</v>
      </c>
      <c r="B1053" s="4" t="s">
        <v>126</v>
      </c>
    </row>
    <row r="1054" spans="1:2" ht="90" x14ac:dyDescent="0.2">
      <c r="A1054" s="5" t="s">
        <v>1315</v>
      </c>
      <c r="B1054" s="4" t="s">
        <v>288</v>
      </c>
    </row>
    <row r="1055" spans="1:2" ht="90" x14ac:dyDescent="0.2">
      <c r="A1055" s="5" t="s">
        <v>1316</v>
      </c>
      <c r="B1055" s="4" t="s">
        <v>288</v>
      </c>
    </row>
    <row r="1056" spans="1:2" ht="33.75" x14ac:dyDescent="0.2">
      <c r="A1056" s="5" t="s">
        <v>1317</v>
      </c>
      <c r="B1056" s="4" t="s">
        <v>1318</v>
      </c>
    </row>
    <row r="1057" spans="1:2" ht="33.75" x14ac:dyDescent="0.2">
      <c r="A1057" s="5" t="s">
        <v>1319</v>
      </c>
      <c r="B1057" s="4" t="s">
        <v>431</v>
      </c>
    </row>
    <row r="1058" spans="1:2" ht="56.25" x14ac:dyDescent="0.2">
      <c r="A1058" s="5" t="s">
        <v>1320</v>
      </c>
      <c r="B1058" s="4" t="s">
        <v>1113</v>
      </c>
    </row>
    <row r="1059" spans="1:2" ht="101.25" x14ac:dyDescent="0.2">
      <c r="A1059" s="5" t="s">
        <v>1321</v>
      </c>
      <c r="B1059" s="4" t="s">
        <v>385</v>
      </c>
    </row>
    <row r="1060" spans="1:2" ht="90" x14ac:dyDescent="0.2">
      <c r="A1060" s="5" t="s">
        <v>1322</v>
      </c>
      <c r="B1060" s="4" t="s">
        <v>288</v>
      </c>
    </row>
    <row r="1061" spans="1:2" x14ac:dyDescent="0.2">
      <c r="A1061" s="5" t="s">
        <v>1323</v>
      </c>
      <c r="B1061" s="4" t="s">
        <v>334</v>
      </c>
    </row>
    <row r="1062" spans="1:2" ht="33.75" x14ac:dyDescent="0.2">
      <c r="A1062" s="5" t="s">
        <v>1324</v>
      </c>
      <c r="B1062" s="4" t="s">
        <v>165</v>
      </c>
    </row>
    <row r="1063" spans="1:2" ht="33.75" x14ac:dyDescent="0.2">
      <c r="A1063" s="5" t="s">
        <v>1325</v>
      </c>
      <c r="B1063" s="4" t="s">
        <v>269</v>
      </c>
    </row>
    <row r="1064" spans="1:2" ht="33.75" x14ac:dyDescent="0.2">
      <c r="A1064" s="5" t="s">
        <v>1326</v>
      </c>
      <c r="B1064" s="4" t="s">
        <v>165</v>
      </c>
    </row>
    <row r="1065" spans="1:2" ht="56.25" x14ac:dyDescent="0.2">
      <c r="A1065" s="5" t="s">
        <v>1327</v>
      </c>
      <c r="B1065" s="4" t="s">
        <v>1328</v>
      </c>
    </row>
    <row r="1066" spans="1:2" ht="33.75" x14ac:dyDescent="0.2">
      <c r="A1066" s="5" t="s">
        <v>1329</v>
      </c>
      <c r="B1066" s="4" t="s">
        <v>1330</v>
      </c>
    </row>
    <row r="1067" spans="1:2" ht="33.75" x14ac:dyDescent="0.2">
      <c r="A1067" s="5" t="s">
        <v>1331</v>
      </c>
      <c r="B1067" s="4" t="s">
        <v>1332</v>
      </c>
    </row>
    <row r="1068" spans="1:2" ht="56.25" x14ac:dyDescent="0.2">
      <c r="A1068" s="5" t="s">
        <v>1333</v>
      </c>
      <c r="B1068" s="4" t="s">
        <v>1113</v>
      </c>
    </row>
    <row r="1069" spans="1:2" x14ac:dyDescent="0.2">
      <c r="A1069" s="5" t="s">
        <v>1334</v>
      </c>
      <c r="B1069" s="4" t="s">
        <v>1335</v>
      </c>
    </row>
    <row r="1070" spans="1:2" ht="56.25" x14ac:dyDescent="0.2">
      <c r="A1070" s="5" t="s">
        <v>1337</v>
      </c>
      <c r="B1070" s="4" t="s">
        <v>115</v>
      </c>
    </row>
    <row r="1071" spans="1:2" ht="33.75" x14ac:dyDescent="0.2">
      <c r="A1071" s="5" t="s">
        <v>1338</v>
      </c>
      <c r="B1071" s="4" t="s">
        <v>1339</v>
      </c>
    </row>
    <row r="1072" spans="1:2" ht="56.25" x14ac:dyDescent="0.2">
      <c r="A1072" s="5" t="s">
        <v>1340</v>
      </c>
      <c r="B1072" s="4" t="s">
        <v>115</v>
      </c>
    </row>
    <row r="1073" spans="1:2" x14ac:dyDescent="0.2">
      <c r="A1073" s="5" t="s">
        <v>1341</v>
      </c>
      <c r="B1073" s="4" t="s">
        <v>23</v>
      </c>
    </row>
    <row r="1074" spans="1:2" ht="45" x14ac:dyDescent="0.2">
      <c r="A1074" s="5" t="s">
        <v>1342</v>
      </c>
      <c r="B1074" s="4" t="s">
        <v>11</v>
      </c>
    </row>
    <row r="1075" spans="1:2" ht="67.5" x14ac:dyDescent="0.2">
      <c r="A1075" s="5" t="s">
        <v>1343</v>
      </c>
      <c r="B1075" s="4" t="s">
        <v>1344</v>
      </c>
    </row>
    <row r="1076" spans="1:2" ht="67.5" x14ac:dyDescent="0.2">
      <c r="A1076" s="5" t="s">
        <v>1345</v>
      </c>
      <c r="B1076" s="4" t="s">
        <v>27</v>
      </c>
    </row>
    <row r="1077" spans="1:2" ht="33.75" x14ac:dyDescent="0.2">
      <c r="A1077" s="5" t="s">
        <v>1346</v>
      </c>
      <c r="B1077" s="4" t="s">
        <v>1018</v>
      </c>
    </row>
    <row r="1078" spans="1:2" ht="56.25" x14ac:dyDescent="0.2">
      <c r="A1078" s="5" t="s">
        <v>1347</v>
      </c>
      <c r="B1078" s="4" t="s">
        <v>308</v>
      </c>
    </row>
    <row r="1079" spans="1:2" x14ac:dyDescent="0.2">
      <c r="A1079" s="5" t="s">
        <v>1348</v>
      </c>
      <c r="B1079" s="4" t="s">
        <v>23</v>
      </c>
    </row>
    <row r="1080" spans="1:2" ht="33.75" x14ac:dyDescent="0.2">
      <c r="A1080" s="5" t="s">
        <v>1349</v>
      </c>
      <c r="B1080" s="4" t="s">
        <v>83</v>
      </c>
    </row>
    <row r="1081" spans="1:2" ht="101.25" x14ac:dyDescent="0.2">
      <c r="A1081" s="5" t="s">
        <v>1350</v>
      </c>
      <c r="B1081" s="4" t="s">
        <v>385</v>
      </c>
    </row>
    <row r="1082" spans="1:2" ht="56.25" x14ac:dyDescent="0.2">
      <c r="A1082" s="5" t="s">
        <v>1351</v>
      </c>
      <c r="B1082" s="4" t="s">
        <v>1352</v>
      </c>
    </row>
    <row r="1083" spans="1:2" ht="33.75" x14ac:dyDescent="0.2">
      <c r="A1083" s="5" t="s">
        <v>1353</v>
      </c>
      <c r="B1083" s="4" t="s">
        <v>1018</v>
      </c>
    </row>
    <row r="1084" spans="1:2" ht="56.25" x14ac:dyDescent="0.2">
      <c r="A1084" s="5" t="s">
        <v>1354</v>
      </c>
      <c r="B1084" s="4" t="s">
        <v>1113</v>
      </c>
    </row>
    <row r="1085" spans="1:2" ht="90" x14ac:dyDescent="0.2">
      <c r="A1085" s="5" t="s">
        <v>1355</v>
      </c>
      <c r="B1085" s="4" t="s">
        <v>288</v>
      </c>
    </row>
    <row r="1086" spans="1:2" ht="33.75" x14ac:dyDescent="0.2">
      <c r="A1086" s="5" t="s">
        <v>1356</v>
      </c>
      <c r="B1086" s="4" t="s">
        <v>1357</v>
      </c>
    </row>
    <row r="1087" spans="1:2" ht="90" x14ac:dyDescent="0.2">
      <c r="A1087" s="5" t="s">
        <v>1358</v>
      </c>
      <c r="B1087" s="4" t="s">
        <v>288</v>
      </c>
    </row>
    <row r="1088" spans="1:2" ht="101.25" x14ac:dyDescent="0.2">
      <c r="A1088" s="5" t="s">
        <v>1359</v>
      </c>
      <c r="B1088" s="4" t="s">
        <v>385</v>
      </c>
    </row>
    <row r="1089" spans="1:2" ht="56.25" x14ac:dyDescent="0.2">
      <c r="A1089" s="5" t="s">
        <v>1360</v>
      </c>
      <c r="B1089" s="4" t="s">
        <v>1226</v>
      </c>
    </row>
    <row r="1090" spans="1:2" ht="90" x14ac:dyDescent="0.2">
      <c r="A1090" s="5" t="s">
        <v>1361</v>
      </c>
      <c r="B1090" s="4" t="s">
        <v>288</v>
      </c>
    </row>
    <row r="1091" spans="1:2" ht="101.25" x14ac:dyDescent="0.2">
      <c r="A1091" s="5" t="s">
        <v>1362</v>
      </c>
      <c r="B1091" s="4" t="s">
        <v>126</v>
      </c>
    </row>
    <row r="1092" spans="1:2" ht="33.75" x14ac:dyDescent="0.2">
      <c r="A1092" s="5" t="s">
        <v>1363</v>
      </c>
      <c r="B1092" s="4" t="s">
        <v>83</v>
      </c>
    </row>
    <row r="1093" spans="1:2" ht="67.5" x14ac:dyDescent="0.2">
      <c r="A1093" s="5" t="s">
        <v>1364</v>
      </c>
      <c r="B1093" s="4" t="s">
        <v>124</v>
      </c>
    </row>
    <row r="1094" spans="1:2" ht="56.25" x14ac:dyDescent="0.2">
      <c r="A1094" s="5" t="s">
        <v>1365</v>
      </c>
      <c r="B1094" s="4" t="s">
        <v>115</v>
      </c>
    </row>
    <row r="1095" spans="1:2" ht="78.75" x14ac:dyDescent="0.2">
      <c r="A1095" s="5" t="s">
        <v>1366</v>
      </c>
      <c r="B1095" s="4" t="s">
        <v>122</v>
      </c>
    </row>
    <row r="1096" spans="1:2" ht="78.75" x14ac:dyDescent="0.2">
      <c r="A1096" s="5" t="s">
        <v>1367</v>
      </c>
      <c r="B1096" s="4" t="s">
        <v>120</v>
      </c>
    </row>
    <row r="1097" spans="1:2" ht="67.5" x14ac:dyDescent="0.2">
      <c r="A1097" s="5" t="s">
        <v>1368</v>
      </c>
      <c r="B1097" s="4" t="s">
        <v>27</v>
      </c>
    </row>
    <row r="1098" spans="1:2" ht="33.75" x14ac:dyDescent="0.2">
      <c r="A1098" s="5" t="s">
        <v>1369</v>
      </c>
      <c r="B1098" s="4" t="s">
        <v>117</v>
      </c>
    </row>
    <row r="1099" spans="1:2" ht="56.25" x14ac:dyDescent="0.2">
      <c r="A1099" s="5" t="s">
        <v>1370</v>
      </c>
      <c r="B1099" s="4" t="s">
        <v>115</v>
      </c>
    </row>
    <row r="1100" spans="1:2" ht="33.75" x14ac:dyDescent="0.2">
      <c r="A1100" s="5" t="s">
        <v>1371</v>
      </c>
      <c r="B1100" s="4" t="s">
        <v>117</v>
      </c>
    </row>
    <row r="1101" spans="1:2" ht="67.5" x14ac:dyDescent="0.2">
      <c r="A1101" s="5" t="s">
        <v>1372</v>
      </c>
      <c r="B1101" s="4" t="s">
        <v>27</v>
      </c>
    </row>
    <row r="1102" spans="1:2" ht="78.75" x14ac:dyDescent="0.2">
      <c r="A1102" s="5" t="s">
        <v>1373</v>
      </c>
      <c r="B1102" s="4" t="s">
        <v>120</v>
      </c>
    </row>
    <row r="1103" spans="1:2" ht="45" x14ac:dyDescent="0.2">
      <c r="A1103" s="5" t="s">
        <v>1374</v>
      </c>
      <c r="B1103" s="4" t="s">
        <v>1375</v>
      </c>
    </row>
    <row r="1104" spans="1:2" ht="78.75" x14ac:dyDescent="0.2">
      <c r="A1104" s="5" t="s">
        <v>1377</v>
      </c>
      <c r="B1104" s="4" t="s">
        <v>44</v>
      </c>
    </row>
    <row r="1105" spans="1:2" ht="78.75" x14ac:dyDescent="0.2">
      <c r="A1105" s="5" t="s">
        <v>1378</v>
      </c>
      <c r="B1105" s="4" t="s">
        <v>122</v>
      </c>
    </row>
    <row r="1106" spans="1:2" ht="67.5" x14ac:dyDescent="0.2">
      <c r="A1106" s="5" t="s">
        <v>1379</v>
      </c>
      <c r="B1106" s="4" t="s">
        <v>124</v>
      </c>
    </row>
    <row r="1107" spans="1:2" ht="101.25" x14ac:dyDescent="0.2">
      <c r="A1107" s="5" t="s">
        <v>1380</v>
      </c>
      <c r="B1107" s="4" t="s">
        <v>126</v>
      </c>
    </row>
    <row r="1108" spans="1:2" ht="90" x14ac:dyDescent="0.2">
      <c r="A1108" s="5" t="s">
        <v>1381</v>
      </c>
      <c r="B1108" s="4" t="s">
        <v>288</v>
      </c>
    </row>
    <row r="1109" spans="1:2" ht="56.25" x14ac:dyDescent="0.2">
      <c r="A1109" s="5" t="s">
        <v>1382</v>
      </c>
      <c r="B1109" s="4" t="s">
        <v>115</v>
      </c>
    </row>
    <row r="1110" spans="1:2" x14ac:dyDescent="0.2">
      <c r="A1110" s="5" t="s">
        <v>1336</v>
      </c>
      <c r="B1110" s="4" t="s">
        <v>1383</v>
      </c>
    </row>
    <row r="1111" spans="1:2" x14ac:dyDescent="0.2">
      <c r="A1111" s="5" t="s">
        <v>1384</v>
      </c>
      <c r="B1111" s="4" t="s">
        <v>1385</v>
      </c>
    </row>
    <row r="1112" spans="1:2" ht="33.75" x14ac:dyDescent="0.2">
      <c r="A1112" s="5" t="s">
        <v>1386</v>
      </c>
      <c r="B1112" s="4" t="s">
        <v>83</v>
      </c>
    </row>
    <row r="1113" spans="1:2" x14ac:dyDescent="0.2">
      <c r="A1113" s="5" t="s">
        <v>1387</v>
      </c>
      <c r="B1113" s="4" t="s">
        <v>568</v>
      </c>
    </row>
    <row r="1114" spans="1:2" ht="33.75" x14ac:dyDescent="0.2">
      <c r="A1114" s="5" t="s">
        <v>1388</v>
      </c>
      <c r="B1114" s="4" t="s">
        <v>83</v>
      </c>
    </row>
    <row r="1115" spans="1:2" ht="33.75" x14ac:dyDescent="0.2">
      <c r="A1115" s="5" t="s">
        <v>1389</v>
      </c>
      <c r="B1115" s="4" t="s">
        <v>117</v>
      </c>
    </row>
    <row r="1116" spans="1:2" ht="33.75" x14ac:dyDescent="0.2">
      <c r="A1116" s="5" t="s">
        <v>1390</v>
      </c>
      <c r="B1116" s="4" t="s">
        <v>83</v>
      </c>
    </row>
    <row r="1117" spans="1:2" x14ac:dyDescent="0.2">
      <c r="A1117" s="5" t="s">
        <v>1391</v>
      </c>
      <c r="B1117" s="4" t="s">
        <v>65</v>
      </c>
    </row>
    <row r="1118" spans="1:2" ht="56.25" x14ac:dyDescent="0.2">
      <c r="A1118" s="5" t="s">
        <v>1392</v>
      </c>
      <c r="B1118" s="4" t="s">
        <v>115</v>
      </c>
    </row>
    <row r="1119" spans="1:2" ht="78.75" x14ac:dyDescent="0.2">
      <c r="A1119" s="5" t="s">
        <v>1393</v>
      </c>
      <c r="B1119" s="4" t="s">
        <v>120</v>
      </c>
    </row>
    <row r="1120" spans="1:2" ht="67.5" x14ac:dyDescent="0.2">
      <c r="A1120" s="5" t="s">
        <v>1394</v>
      </c>
      <c r="B1120" s="4" t="s">
        <v>27</v>
      </c>
    </row>
    <row r="1121" spans="1:2" ht="33.75" x14ac:dyDescent="0.2">
      <c r="A1121" s="5" t="s">
        <v>1395</v>
      </c>
      <c r="B1121" s="4" t="s">
        <v>117</v>
      </c>
    </row>
    <row r="1122" spans="1:2" ht="90" x14ac:dyDescent="0.2">
      <c r="A1122" s="5" t="s">
        <v>1396</v>
      </c>
      <c r="B1122" s="4" t="s">
        <v>288</v>
      </c>
    </row>
    <row r="1123" spans="1:2" ht="78.75" x14ac:dyDescent="0.2">
      <c r="A1123" s="5" t="s">
        <v>1397</v>
      </c>
      <c r="B1123" s="4" t="s">
        <v>120</v>
      </c>
    </row>
    <row r="1124" spans="1:2" ht="33.75" x14ac:dyDescent="0.2">
      <c r="A1124" s="5" t="s">
        <v>1398</v>
      </c>
      <c r="B1124" s="4" t="s">
        <v>83</v>
      </c>
    </row>
    <row r="1125" spans="1:2" ht="67.5" x14ac:dyDescent="0.2">
      <c r="A1125" s="5" t="s">
        <v>1399</v>
      </c>
      <c r="B1125" s="4" t="s">
        <v>27</v>
      </c>
    </row>
    <row r="1126" spans="1:2" ht="78.75" x14ac:dyDescent="0.2">
      <c r="A1126" s="5" t="s">
        <v>1400</v>
      </c>
      <c r="B1126" s="4" t="s">
        <v>122</v>
      </c>
    </row>
    <row r="1127" spans="1:2" ht="78.75" x14ac:dyDescent="0.2">
      <c r="A1127" s="5" t="s">
        <v>1401</v>
      </c>
      <c r="B1127" s="4" t="s">
        <v>120</v>
      </c>
    </row>
    <row r="1128" spans="1:2" ht="78.75" x14ac:dyDescent="0.2">
      <c r="A1128" s="5" t="s">
        <v>1402</v>
      </c>
      <c r="B1128" s="4" t="s">
        <v>122</v>
      </c>
    </row>
    <row r="1129" spans="1:2" ht="67.5" x14ac:dyDescent="0.2">
      <c r="A1129" s="5" t="s">
        <v>1403</v>
      </c>
      <c r="B1129" s="4" t="s">
        <v>124</v>
      </c>
    </row>
    <row r="1130" spans="1:2" ht="56.25" x14ac:dyDescent="0.2">
      <c r="A1130" s="5" t="s">
        <v>1404</v>
      </c>
      <c r="B1130" s="4" t="s">
        <v>115</v>
      </c>
    </row>
    <row r="1131" spans="1:2" ht="101.25" x14ac:dyDescent="0.2">
      <c r="A1131" s="5" t="s">
        <v>1405</v>
      </c>
      <c r="B1131" s="4" t="s">
        <v>126</v>
      </c>
    </row>
    <row r="1132" spans="1:2" ht="90" x14ac:dyDescent="0.2">
      <c r="A1132" s="5" t="s">
        <v>1406</v>
      </c>
      <c r="B1132" s="4" t="s">
        <v>288</v>
      </c>
    </row>
    <row r="1133" spans="1:2" x14ac:dyDescent="0.2">
      <c r="A1133" s="5" t="s">
        <v>1407</v>
      </c>
      <c r="B1133" s="4" t="s">
        <v>1408</v>
      </c>
    </row>
    <row r="1134" spans="1:2" ht="90" x14ac:dyDescent="0.2">
      <c r="A1134" s="5" t="s">
        <v>1409</v>
      </c>
      <c r="B1134" s="4" t="s">
        <v>288</v>
      </c>
    </row>
    <row r="1135" spans="1:2" ht="56.25" x14ac:dyDescent="0.2">
      <c r="A1135" s="5" t="s">
        <v>1410</v>
      </c>
      <c r="B1135" s="4" t="s">
        <v>115</v>
      </c>
    </row>
    <row r="1136" spans="1:2" ht="33.75" x14ac:dyDescent="0.2">
      <c r="A1136" s="5" t="s">
        <v>1411</v>
      </c>
      <c r="B1136" s="4" t="s">
        <v>83</v>
      </c>
    </row>
    <row r="1137" spans="1:2" ht="90" x14ac:dyDescent="0.2">
      <c r="A1137" s="5" t="s">
        <v>1412</v>
      </c>
      <c r="B1137" s="4" t="s">
        <v>288</v>
      </c>
    </row>
    <row r="1138" spans="1:2" ht="56.25" x14ac:dyDescent="0.2">
      <c r="A1138" s="5" t="s">
        <v>1413</v>
      </c>
      <c r="B1138" s="4" t="s">
        <v>115</v>
      </c>
    </row>
    <row r="1139" spans="1:2" ht="33.75" x14ac:dyDescent="0.2">
      <c r="A1139" s="5" t="s">
        <v>1414</v>
      </c>
      <c r="B1139" s="4" t="s">
        <v>117</v>
      </c>
    </row>
    <row r="1140" spans="1:2" ht="67.5" x14ac:dyDescent="0.2">
      <c r="A1140" s="5" t="s">
        <v>1415</v>
      </c>
      <c r="B1140" s="4" t="s">
        <v>27</v>
      </c>
    </row>
    <row r="1141" spans="1:2" ht="78.75" x14ac:dyDescent="0.2">
      <c r="A1141" s="5" t="s">
        <v>1416</v>
      </c>
      <c r="B1141" s="4" t="s">
        <v>120</v>
      </c>
    </row>
    <row r="1142" spans="1:2" ht="78.75" x14ac:dyDescent="0.2">
      <c r="A1142" s="5" t="s">
        <v>1417</v>
      </c>
      <c r="B1142" s="4" t="s">
        <v>122</v>
      </c>
    </row>
    <row r="1143" spans="1:2" ht="67.5" x14ac:dyDescent="0.2">
      <c r="A1143" s="5" t="s">
        <v>1418</v>
      </c>
      <c r="B1143" s="4" t="s">
        <v>124</v>
      </c>
    </row>
    <row r="1144" spans="1:2" ht="101.25" x14ac:dyDescent="0.2">
      <c r="A1144" s="5" t="s">
        <v>1419</v>
      </c>
      <c r="B1144" s="4" t="s">
        <v>126</v>
      </c>
    </row>
    <row r="1145" spans="1:2" ht="90" x14ac:dyDescent="0.2">
      <c r="A1145" s="5" t="s">
        <v>1420</v>
      </c>
      <c r="B1145" s="4" t="s">
        <v>288</v>
      </c>
    </row>
    <row r="1146" spans="1:2" ht="33.75" x14ac:dyDescent="0.2">
      <c r="A1146" s="5" t="s">
        <v>1421</v>
      </c>
      <c r="B1146" s="4" t="s">
        <v>68</v>
      </c>
    </row>
    <row r="1147" spans="1:2" ht="56.25" x14ac:dyDescent="0.2">
      <c r="A1147" s="5" t="s">
        <v>1422</v>
      </c>
      <c r="B1147" s="4" t="s">
        <v>1423</v>
      </c>
    </row>
    <row r="1148" spans="1:2" ht="33.75" x14ac:dyDescent="0.2">
      <c r="A1148" s="5" t="s">
        <v>1424</v>
      </c>
      <c r="B1148" s="4" t="s">
        <v>83</v>
      </c>
    </row>
    <row r="1149" spans="1:2" x14ac:dyDescent="0.2">
      <c r="A1149" s="5" t="s">
        <v>1425</v>
      </c>
      <c r="B1149" s="4" t="s">
        <v>65</v>
      </c>
    </row>
    <row r="1150" spans="1:2" ht="33.75" x14ac:dyDescent="0.2">
      <c r="A1150" s="5" t="s">
        <v>1426</v>
      </c>
      <c r="B1150" s="4" t="s">
        <v>1427</v>
      </c>
    </row>
    <row r="1151" spans="1:2" ht="67.5" x14ac:dyDescent="0.2">
      <c r="A1151" s="5" t="s">
        <v>1428</v>
      </c>
      <c r="B1151" s="4" t="s">
        <v>1429</v>
      </c>
    </row>
    <row r="1152" spans="1:2" ht="78.75" x14ac:dyDescent="0.2">
      <c r="A1152" s="5" t="s">
        <v>1430</v>
      </c>
      <c r="B1152" s="4" t="s">
        <v>1431</v>
      </c>
    </row>
    <row r="1153" spans="1:2" ht="78.75" x14ac:dyDescent="0.2">
      <c r="A1153" s="5" t="s">
        <v>1432</v>
      </c>
      <c r="B1153" s="4" t="s">
        <v>1433</v>
      </c>
    </row>
    <row r="1154" spans="1:2" x14ac:dyDescent="0.2">
      <c r="A1154" s="5" t="s">
        <v>1434</v>
      </c>
      <c r="B1154" s="4" t="s">
        <v>1435</v>
      </c>
    </row>
    <row r="1155" spans="1:2" ht="67.5" x14ac:dyDescent="0.2">
      <c r="A1155" s="5" t="s">
        <v>1436</v>
      </c>
      <c r="B1155" s="4" t="s">
        <v>1437</v>
      </c>
    </row>
    <row r="1156" spans="1:2" ht="101.25" x14ac:dyDescent="0.2">
      <c r="A1156" s="5" t="s">
        <v>1438</v>
      </c>
      <c r="B1156" s="4" t="s">
        <v>1439</v>
      </c>
    </row>
    <row r="1157" spans="1:2" ht="90" x14ac:dyDescent="0.2">
      <c r="A1157" s="5" t="s">
        <v>1440</v>
      </c>
      <c r="B1157" s="4" t="s">
        <v>1441</v>
      </c>
    </row>
    <row r="1158" spans="1:2" ht="33.75" x14ac:dyDescent="0.2">
      <c r="A1158" s="5" t="s">
        <v>1442</v>
      </c>
      <c r="B1158" s="4" t="s">
        <v>83</v>
      </c>
    </row>
    <row r="1159" spans="1:2" ht="45" x14ac:dyDescent="0.2">
      <c r="A1159" s="5" t="s">
        <v>1443</v>
      </c>
      <c r="B1159" s="4" t="s">
        <v>73</v>
      </c>
    </row>
    <row r="1160" spans="1:2" ht="56.25" x14ac:dyDescent="0.2">
      <c r="A1160" s="5" t="s">
        <v>1444</v>
      </c>
      <c r="B1160" s="4" t="s">
        <v>9</v>
      </c>
    </row>
    <row r="1161" spans="1:2" x14ac:dyDescent="0.2">
      <c r="A1161" s="5" t="s">
        <v>1445</v>
      </c>
      <c r="B1161" s="4" t="s">
        <v>1446</v>
      </c>
    </row>
    <row r="1162" spans="1:2" x14ac:dyDescent="0.2">
      <c r="A1162" s="5" t="s">
        <v>1447</v>
      </c>
      <c r="B1162" s="4" t="s">
        <v>1119</v>
      </c>
    </row>
    <row r="1163" spans="1:2" ht="45" x14ac:dyDescent="0.2">
      <c r="A1163" s="5" t="s">
        <v>1448</v>
      </c>
      <c r="B1163" s="4" t="s">
        <v>73</v>
      </c>
    </row>
    <row r="1164" spans="1:2" ht="56.25" x14ac:dyDescent="0.2">
      <c r="A1164" s="5" t="s">
        <v>1449</v>
      </c>
      <c r="B1164" s="4" t="s">
        <v>505</v>
      </c>
    </row>
    <row r="1165" spans="1:2" ht="56.25" x14ac:dyDescent="0.2">
      <c r="A1165" s="5" t="s">
        <v>1450</v>
      </c>
      <c r="B1165" s="4" t="s">
        <v>9</v>
      </c>
    </row>
    <row r="1166" spans="1:2" ht="22.5" x14ac:dyDescent="0.2">
      <c r="A1166" s="5" t="s">
        <v>1451</v>
      </c>
      <c r="B1166" s="4" t="s">
        <v>908</v>
      </c>
    </row>
    <row r="1167" spans="1:2" ht="56.25" x14ac:dyDescent="0.2">
      <c r="A1167" s="5" t="s">
        <v>1452</v>
      </c>
      <c r="B1167" s="4" t="s">
        <v>819</v>
      </c>
    </row>
    <row r="1168" spans="1:2" ht="33.75" x14ac:dyDescent="0.2">
      <c r="A1168" s="5" t="s">
        <v>1453</v>
      </c>
      <c r="B1168" s="4" t="s">
        <v>83</v>
      </c>
    </row>
    <row r="1169" spans="1:2" ht="90" x14ac:dyDescent="0.2">
      <c r="A1169" s="5" t="s">
        <v>1454</v>
      </c>
      <c r="B1169" s="4" t="s">
        <v>1455</v>
      </c>
    </row>
    <row r="1170" spans="1:2" ht="56.25" x14ac:dyDescent="0.2">
      <c r="A1170" s="5" t="s">
        <v>1456</v>
      </c>
      <c r="B1170" s="4" t="s">
        <v>9</v>
      </c>
    </row>
    <row r="1171" spans="1:2" x14ac:dyDescent="0.2">
      <c r="A1171" s="5" t="s">
        <v>1457</v>
      </c>
      <c r="B1171" s="4" t="s">
        <v>23</v>
      </c>
    </row>
    <row r="1172" spans="1:2" x14ac:dyDescent="0.2">
      <c r="A1172" s="5" t="s">
        <v>1458</v>
      </c>
      <c r="B1172" s="4" t="s">
        <v>1459</v>
      </c>
    </row>
    <row r="1173" spans="1:2" ht="33.75" x14ac:dyDescent="0.2">
      <c r="A1173" s="5" t="s">
        <v>1460</v>
      </c>
      <c r="B1173" s="4" t="s">
        <v>83</v>
      </c>
    </row>
    <row r="1174" spans="1:2" ht="33.75" x14ac:dyDescent="0.2">
      <c r="A1174" s="5" t="s">
        <v>1461</v>
      </c>
      <c r="B1174" s="4" t="s">
        <v>83</v>
      </c>
    </row>
    <row r="1175" spans="1:2" ht="101.25" x14ac:dyDescent="0.2">
      <c r="A1175" s="5" t="s">
        <v>1462</v>
      </c>
      <c r="B1175" s="4" t="s">
        <v>385</v>
      </c>
    </row>
    <row r="1176" spans="1:2" ht="78.75" x14ac:dyDescent="0.2">
      <c r="A1176" s="5" t="s">
        <v>1463</v>
      </c>
      <c r="B1176" s="4" t="s">
        <v>51</v>
      </c>
    </row>
    <row r="1177" spans="1:2" ht="33.75" x14ac:dyDescent="0.2">
      <c r="A1177" s="5" t="s">
        <v>1464</v>
      </c>
      <c r="B1177" s="4" t="s">
        <v>83</v>
      </c>
    </row>
    <row r="1178" spans="1:2" ht="45" x14ac:dyDescent="0.2">
      <c r="A1178" s="5" t="s">
        <v>1465</v>
      </c>
      <c r="B1178" s="4" t="s">
        <v>160</v>
      </c>
    </row>
    <row r="1179" spans="1:2" ht="90" x14ac:dyDescent="0.2">
      <c r="A1179" s="5" t="s">
        <v>1466</v>
      </c>
      <c r="B1179" s="4" t="s">
        <v>933</v>
      </c>
    </row>
    <row r="1180" spans="1:2" ht="56.25" x14ac:dyDescent="0.2">
      <c r="A1180" s="5" t="s">
        <v>1467</v>
      </c>
      <c r="B1180" s="4" t="s">
        <v>1226</v>
      </c>
    </row>
    <row r="1181" spans="1:2" ht="45" x14ac:dyDescent="0.2">
      <c r="A1181" s="5" t="s">
        <v>1468</v>
      </c>
      <c r="B1181" s="4" t="s">
        <v>11</v>
      </c>
    </row>
    <row r="1182" spans="1:2" ht="33.75" x14ac:dyDescent="0.2">
      <c r="A1182" s="5" t="s">
        <v>1469</v>
      </c>
      <c r="B1182" s="4" t="s">
        <v>83</v>
      </c>
    </row>
    <row r="1183" spans="1:2" ht="45" x14ac:dyDescent="0.2">
      <c r="A1183" s="5" t="s">
        <v>1470</v>
      </c>
      <c r="B1183" s="4" t="s">
        <v>11</v>
      </c>
    </row>
    <row r="1184" spans="1:2" ht="33.75" x14ac:dyDescent="0.2">
      <c r="A1184" s="5" t="s">
        <v>1471</v>
      </c>
      <c r="B1184" s="4" t="s">
        <v>83</v>
      </c>
    </row>
    <row r="1185" spans="1:2" ht="45" x14ac:dyDescent="0.2">
      <c r="A1185" s="5" t="s">
        <v>1472</v>
      </c>
      <c r="B1185" s="4" t="s">
        <v>11</v>
      </c>
    </row>
    <row r="1186" spans="1:2" x14ac:dyDescent="0.2">
      <c r="A1186" s="5" t="s">
        <v>1473</v>
      </c>
      <c r="B1186" s="4" t="s">
        <v>23</v>
      </c>
    </row>
    <row r="1187" spans="1:2" ht="45" x14ac:dyDescent="0.2">
      <c r="A1187" s="5" t="s">
        <v>1474</v>
      </c>
      <c r="B1187" s="4" t="s">
        <v>160</v>
      </c>
    </row>
    <row r="1188" spans="1:2" ht="22.5" x14ac:dyDescent="0.2">
      <c r="A1188" s="5" t="s">
        <v>1475</v>
      </c>
      <c r="B1188" s="4" t="s">
        <v>729</v>
      </c>
    </row>
    <row r="1189" spans="1:2" x14ac:dyDescent="0.2">
      <c r="A1189" s="5" t="s">
        <v>1476</v>
      </c>
      <c r="B1189" s="4" t="s">
        <v>23</v>
      </c>
    </row>
    <row r="1190" spans="1:2" ht="45" x14ac:dyDescent="0.2">
      <c r="A1190" s="5" t="s">
        <v>1477</v>
      </c>
      <c r="B1190" s="4" t="s">
        <v>11</v>
      </c>
    </row>
    <row r="1191" spans="1:2" ht="22.5" x14ac:dyDescent="0.2">
      <c r="A1191" s="5" t="s">
        <v>1478</v>
      </c>
      <c r="B1191" s="4" t="s">
        <v>729</v>
      </c>
    </row>
    <row r="1192" spans="1:2" ht="33.75" x14ac:dyDescent="0.2">
      <c r="A1192" s="5" t="s">
        <v>1479</v>
      </c>
      <c r="B1192" s="4" t="s">
        <v>83</v>
      </c>
    </row>
    <row r="1193" spans="1:2" ht="33.75" x14ac:dyDescent="0.2">
      <c r="A1193" s="5" t="s">
        <v>1480</v>
      </c>
      <c r="B1193" s="4" t="s">
        <v>83</v>
      </c>
    </row>
    <row r="1194" spans="1:2" x14ac:dyDescent="0.2">
      <c r="A1194" s="5" t="s">
        <v>1481</v>
      </c>
      <c r="B1194" s="4" t="s">
        <v>568</v>
      </c>
    </row>
    <row r="1195" spans="1:2" x14ac:dyDescent="0.2">
      <c r="A1195" s="5" t="s">
        <v>1482</v>
      </c>
      <c r="B1195" s="4" t="s">
        <v>23</v>
      </c>
    </row>
    <row r="1196" spans="1:2" ht="33.75" x14ac:dyDescent="0.2">
      <c r="A1196" s="5" t="s">
        <v>1483</v>
      </c>
      <c r="B1196" s="4" t="s">
        <v>83</v>
      </c>
    </row>
    <row r="1197" spans="1:2" ht="33.75" x14ac:dyDescent="0.2">
      <c r="A1197" s="5" t="s">
        <v>1484</v>
      </c>
      <c r="B1197" s="4" t="s">
        <v>83</v>
      </c>
    </row>
    <row r="1198" spans="1:2" ht="33.75" x14ac:dyDescent="0.2">
      <c r="A1198" s="5" t="s">
        <v>1485</v>
      </c>
      <c r="B1198" s="4" t="s">
        <v>83</v>
      </c>
    </row>
    <row r="1199" spans="1:2" ht="33.75" x14ac:dyDescent="0.2">
      <c r="A1199" s="5" t="s">
        <v>1486</v>
      </c>
      <c r="B1199" s="4" t="s">
        <v>83</v>
      </c>
    </row>
    <row r="1200" spans="1:2" ht="56.25" x14ac:dyDescent="0.2">
      <c r="A1200" s="5" t="s">
        <v>1487</v>
      </c>
      <c r="B1200" s="4" t="s">
        <v>1226</v>
      </c>
    </row>
    <row r="1201" spans="1:2" x14ac:dyDescent="0.2">
      <c r="A1201" s="5" t="s">
        <v>1488</v>
      </c>
      <c r="B1201" s="4" t="s">
        <v>1489</v>
      </c>
    </row>
    <row r="1202" spans="1:2" ht="22.5" x14ac:dyDescent="0.2">
      <c r="A1202" s="5" t="s">
        <v>1490</v>
      </c>
      <c r="B1202" s="4" t="s">
        <v>729</v>
      </c>
    </row>
    <row r="1203" spans="1:2" ht="56.25" x14ac:dyDescent="0.2">
      <c r="A1203" s="5" t="s">
        <v>1491</v>
      </c>
      <c r="B1203" s="4" t="s">
        <v>1492</v>
      </c>
    </row>
    <row r="1204" spans="1:2" x14ac:dyDescent="0.2">
      <c r="A1204" s="5" t="s">
        <v>1493</v>
      </c>
      <c r="B1204" s="4" t="s">
        <v>1494</v>
      </c>
    </row>
    <row r="1205" spans="1:2" ht="33.75" x14ac:dyDescent="0.2">
      <c r="A1205" s="5" t="s">
        <v>1496</v>
      </c>
      <c r="B1205" s="4" t="s">
        <v>1497</v>
      </c>
    </row>
    <row r="1206" spans="1:2" x14ac:dyDescent="0.2">
      <c r="A1206" s="5" t="s">
        <v>1498</v>
      </c>
      <c r="B1206" s="4" t="s">
        <v>23</v>
      </c>
    </row>
    <row r="1207" spans="1:2" ht="22.5" x14ac:dyDescent="0.2">
      <c r="A1207" s="5" t="s">
        <v>1499</v>
      </c>
      <c r="B1207" s="4" t="s">
        <v>729</v>
      </c>
    </row>
    <row r="1208" spans="1:2" ht="56.25" x14ac:dyDescent="0.2">
      <c r="A1208" s="5" t="s">
        <v>1500</v>
      </c>
      <c r="B1208" s="4" t="s">
        <v>1501</v>
      </c>
    </row>
    <row r="1209" spans="1:2" ht="56.25" x14ac:dyDescent="0.2">
      <c r="A1209" s="5" t="s">
        <v>1502</v>
      </c>
      <c r="B1209" s="4" t="s">
        <v>505</v>
      </c>
    </row>
    <row r="1210" spans="1:2" ht="78.75" x14ac:dyDescent="0.2">
      <c r="A1210" s="5" t="s">
        <v>1503</v>
      </c>
      <c r="B1210" s="4" t="s">
        <v>51</v>
      </c>
    </row>
    <row r="1211" spans="1:2" ht="56.25" x14ac:dyDescent="0.2">
      <c r="A1211" s="5" t="s">
        <v>1504</v>
      </c>
      <c r="B1211" s="4" t="s">
        <v>819</v>
      </c>
    </row>
    <row r="1212" spans="1:2" ht="45" x14ac:dyDescent="0.2">
      <c r="A1212" s="5" t="s">
        <v>1505</v>
      </c>
      <c r="B1212" s="4" t="s">
        <v>11</v>
      </c>
    </row>
    <row r="1213" spans="1:2" ht="45" x14ac:dyDescent="0.2">
      <c r="A1213" s="5" t="s">
        <v>1506</v>
      </c>
      <c r="B1213" s="4" t="s">
        <v>11</v>
      </c>
    </row>
    <row r="1214" spans="1:2" ht="45" x14ac:dyDescent="0.2">
      <c r="A1214" s="5" t="s">
        <v>1507</v>
      </c>
      <c r="B1214" s="4" t="s">
        <v>160</v>
      </c>
    </row>
    <row r="1215" spans="1:2" ht="56.25" x14ac:dyDescent="0.2">
      <c r="A1215" s="5" t="s">
        <v>1508</v>
      </c>
      <c r="B1215" s="4" t="s">
        <v>1501</v>
      </c>
    </row>
    <row r="1216" spans="1:2" x14ac:dyDescent="0.2">
      <c r="A1216" s="5" t="s">
        <v>1509</v>
      </c>
      <c r="B1216" s="4" t="s">
        <v>1510</v>
      </c>
    </row>
    <row r="1217" spans="1:2" ht="33.75" x14ac:dyDescent="0.2">
      <c r="A1217" s="5" t="s">
        <v>1511</v>
      </c>
      <c r="B1217" s="4" t="s">
        <v>1512</v>
      </c>
    </row>
    <row r="1218" spans="1:2" x14ac:dyDescent="0.2">
      <c r="A1218" s="5" t="s">
        <v>1513</v>
      </c>
      <c r="B1218" s="4" t="s">
        <v>1514</v>
      </c>
    </row>
    <row r="1219" spans="1:2" ht="22.5" x14ac:dyDescent="0.2">
      <c r="A1219" s="5" t="s">
        <v>1515</v>
      </c>
      <c r="B1219" s="4" t="s">
        <v>1516</v>
      </c>
    </row>
    <row r="1220" spans="1:2" ht="90" x14ac:dyDescent="0.2">
      <c r="A1220" s="5" t="s">
        <v>1517</v>
      </c>
      <c r="B1220" s="4" t="s">
        <v>967</v>
      </c>
    </row>
    <row r="1221" spans="1:2" x14ac:dyDescent="0.2">
      <c r="A1221" s="5" t="s">
        <v>1518</v>
      </c>
      <c r="B1221" s="4" t="s">
        <v>1519</v>
      </c>
    </row>
    <row r="1222" spans="1:2" x14ac:dyDescent="0.2">
      <c r="A1222" s="5" t="s">
        <v>1520</v>
      </c>
      <c r="B1222" s="4" t="s">
        <v>65</v>
      </c>
    </row>
    <row r="1223" spans="1:2" x14ac:dyDescent="0.2">
      <c r="A1223" s="5" t="s">
        <v>1521</v>
      </c>
      <c r="B1223" s="4" t="s">
        <v>23</v>
      </c>
    </row>
    <row r="1224" spans="1:2" ht="22.5" x14ac:dyDescent="0.2">
      <c r="A1224" s="5" t="s">
        <v>1522</v>
      </c>
      <c r="B1224" s="4" t="s">
        <v>1523</v>
      </c>
    </row>
    <row r="1225" spans="1:2" ht="78.75" x14ac:dyDescent="0.2">
      <c r="A1225" s="5" t="s">
        <v>1524</v>
      </c>
      <c r="B1225" s="4" t="s">
        <v>390</v>
      </c>
    </row>
    <row r="1226" spans="1:2" ht="56.25" x14ac:dyDescent="0.2">
      <c r="A1226" s="5" t="s">
        <v>1525</v>
      </c>
      <c r="B1226" s="4" t="s">
        <v>1501</v>
      </c>
    </row>
    <row r="1227" spans="1:2" ht="56.25" x14ac:dyDescent="0.2">
      <c r="A1227" s="5" t="s">
        <v>1526</v>
      </c>
      <c r="B1227" s="4" t="s">
        <v>1501</v>
      </c>
    </row>
    <row r="1228" spans="1:2" x14ac:dyDescent="0.2">
      <c r="A1228" s="5" t="s">
        <v>1527</v>
      </c>
      <c r="B1228" s="4" t="s">
        <v>1528</v>
      </c>
    </row>
    <row r="1229" spans="1:2" ht="56.25" x14ac:dyDescent="0.2">
      <c r="A1229" s="5" t="s">
        <v>1529</v>
      </c>
      <c r="B1229" s="4" t="s">
        <v>1530</v>
      </c>
    </row>
    <row r="1230" spans="1:2" ht="45" x14ac:dyDescent="0.2">
      <c r="A1230" s="5" t="s">
        <v>1531</v>
      </c>
      <c r="B1230" s="4" t="s">
        <v>11</v>
      </c>
    </row>
    <row r="1231" spans="1:2" ht="90" x14ac:dyDescent="0.2">
      <c r="A1231" s="5" t="s">
        <v>1532</v>
      </c>
      <c r="B1231" s="4" t="s">
        <v>967</v>
      </c>
    </row>
    <row r="1232" spans="1:2" ht="33.75" x14ac:dyDescent="0.2">
      <c r="A1232" s="5" t="s">
        <v>1533</v>
      </c>
      <c r="B1232" s="4" t="s">
        <v>1534</v>
      </c>
    </row>
    <row r="1233" spans="1:2" x14ac:dyDescent="0.2">
      <c r="A1233" s="5" t="s">
        <v>1535</v>
      </c>
      <c r="B1233" s="4" t="s">
        <v>1536</v>
      </c>
    </row>
    <row r="1234" spans="1:2" ht="157.5" x14ac:dyDescent="0.2">
      <c r="A1234" s="5" t="s">
        <v>1537</v>
      </c>
      <c r="B1234" s="4" t="s">
        <v>1538</v>
      </c>
    </row>
    <row r="1235" spans="1:2" ht="45" x14ac:dyDescent="0.2">
      <c r="A1235" s="5" t="s">
        <v>1539</v>
      </c>
      <c r="B1235" s="4" t="s">
        <v>11</v>
      </c>
    </row>
    <row r="1236" spans="1:2" ht="101.25" x14ac:dyDescent="0.2">
      <c r="A1236" s="5" t="s">
        <v>1540</v>
      </c>
      <c r="B1236" s="4" t="s">
        <v>385</v>
      </c>
    </row>
    <row r="1237" spans="1:2" ht="33.75" x14ac:dyDescent="0.2">
      <c r="A1237" s="5" t="s">
        <v>1541</v>
      </c>
      <c r="B1237" s="4" t="s">
        <v>1542</v>
      </c>
    </row>
    <row r="1238" spans="1:2" ht="78.75" x14ac:dyDescent="0.2">
      <c r="A1238" s="5" t="s">
        <v>1543</v>
      </c>
      <c r="B1238" s="4" t="s">
        <v>1544</v>
      </c>
    </row>
    <row r="1239" spans="1:2" ht="45" x14ac:dyDescent="0.2">
      <c r="A1239" s="5" t="s">
        <v>1545</v>
      </c>
      <c r="B1239" s="4" t="s">
        <v>11</v>
      </c>
    </row>
    <row r="1240" spans="1:2" ht="78.75" x14ac:dyDescent="0.2">
      <c r="A1240" s="5" t="s">
        <v>1546</v>
      </c>
      <c r="B1240" s="4" t="s">
        <v>44</v>
      </c>
    </row>
    <row r="1241" spans="1:2" x14ac:dyDescent="0.2">
      <c r="A1241" s="5" t="s">
        <v>1547</v>
      </c>
      <c r="B1241" s="4" t="s">
        <v>1548</v>
      </c>
    </row>
    <row r="1242" spans="1:2" x14ac:dyDescent="0.2">
      <c r="A1242" s="5" t="s">
        <v>1549</v>
      </c>
      <c r="B1242" s="4" t="s">
        <v>1514</v>
      </c>
    </row>
    <row r="1243" spans="1:2" ht="56.25" x14ac:dyDescent="0.2">
      <c r="A1243" s="5" t="s">
        <v>1550</v>
      </c>
      <c r="B1243" s="4" t="s">
        <v>1113</v>
      </c>
    </row>
    <row r="1244" spans="1:2" ht="78.75" x14ac:dyDescent="0.2">
      <c r="A1244" s="5" t="s">
        <v>1551</v>
      </c>
      <c r="B1244" s="4" t="s">
        <v>206</v>
      </c>
    </row>
    <row r="1245" spans="1:2" ht="33.75" x14ac:dyDescent="0.2">
      <c r="A1245" s="5" t="s">
        <v>1552</v>
      </c>
      <c r="B1245" s="4" t="s">
        <v>1512</v>
      </c>
    </row>
    <row r="1246" spans="1:2" ht="78.75" x14ac:dyDescent="0.2">
      <c r="A1246" s="5" t="s">
        <v>1553</v>
      </c>
      <c r="B1246" s="4" t="s">
        <v>390</v>
      </c>
    </row>
    <row r="1247" spans="1:2" ht="33.75" x14ac:dyDescent="0.2">
      <c r="A1247" s="5" t="s">
        <v>1554</v>
      </c>
      <c r="B1247" s="4" t="s">
        <v>1512</v>
      </c>
    </row>
    <row r="1248" spans="1:2" x14ac:dyDescent="0.2">
      <c r="A1248" s="5" t="s">
        <v>1555</v>
      </c>
      <c r="B1248" s="4" t="s">
        <v>1556</v>
      </c>
    </row>
    <row r="1249" spans="1:2" ht="56.25" x14ac:dyDescent="0.2">
      <c r="A1249" s="5" t="s">
        <v>1557</v>
      </c>
      <c r="B1249" s="4" t="s">
        <v>9</v>
      </c>
    </row>
    <row r="1250" spans="1:2" x14ac:dyDescent="0.2">
      <c r="A1250" s="5" t="s">
        <v>1558</v>
      </c>
      <c r="B1250" s="4" t="s">
        <v>568</v>
      </c>
    </row>
    <row r="1251" spans="1:2" ht="33.75" x14ac:dyDescent="0.2">
      <c r="A1251" s="5" t="s">
        <v>1559</v>
      </c>
      <c r="B1251" s="4" t="s">
        <v>913</v>
      </c>
    </row>
    <row r="1252" spans="1:2" x14ac:dyDescent="0.2">
      <c r="A1252" s="5" t="s">
        <v>1560</v>
      </c>
      <c r="B1252" s="4" t="s">
        <v>193</v>
      </c>
    </row>
    <row r="1253" spans="1:2" ht="67.5" x14ac:dyDescent="0.2">
      <c r="A1253" s="5" t="s">
        <v>1561</v>
      </c>
      <c r="B1253" s="4" t="s">
        <v>1562</v>
      </c>
    </row>
    <row r="1254" spans="1:2" ht="56.25" x14ac:dyDescent="0.2">
      <c r="A1254" s="5" t="s">
        <v>1563</v>
      </c>
      <c r="B1254" s="4" t="s">
        <v>9</v>
      </c>
    </row>
    <row r="1255" spans="1:2" ht="22.5" x14ac:dyDescent="0.2">
      <c r="A1255" s="5" t="s">
        <v>1564</v>
      </c>
      <c r="B1255" s="4" t="s">
        <v>729</v>
      </c>
    </row>
    <row r="1256" spans="1:2" ht="78.75" x14ac:dyDescent="0.2">
      <c r="A1256" s="5" t="s">
        <v>1565</v>
      </c>
      <c r="B1256" s="4" t="s">
        <v>390</v>
      </c>
    </row>
    <row r="1257" spans="1:2" ht="33.75" x14ac:dyDescent="0.2">
      <c r="A1257" s="5" t="s">
        <v>1495</v>
      </c>
      <c r="B1257" s="4" t="s">
        <v>1566</v>
      </c>
    </row>
    <row r="1258" spans="1:2" ht="45" x14ac:dyDescent="0.2">
      <c r="A1258" s="5" t="s">
        <v>1567</v>
      </c>
      <c r="B1258" s="4" t="s">
        <v>11</v>
      </c>
    </row>
    <row r="1259" spans="1:2" ht="33.75" x14ac:dyDescent="0.2">
      <c r="A1259" s="5" t="s">
        <v>1568</v>
      </c>
      <c r="B1259" s="4" t="s">
        <v>913</v>
      </c>
    </row>
    <row r="1260" spans="1:2" x14ac:dyDescent="0.2">
      <c r="A1260" s="5" t="s">
        <v>1569</v>
      </c>
      <c r="B1260" s="4" t="s">
        <v>1570</v>
      </c>
    </row>
    <row r="1261" spans="1:2" ht="78.75" x14ac:dyDescent="0.2">
      <c r="A1261" s="5" t="s">
        <v>1571</v>
      </c>
      <c r="B1261" s="4" t="s">
        <v>206</v>
      </c>
    </row>
    <row r="1262" spans="1:2" ht="78.75" x14ac:dyDescent="0.2">
      <c r="A1262" s="5" t="s">
        <v>1571</v>
      </c>
      <c r="B1262" s="4" t="s">
        <v>206</v>
      </c>
    </row>
    <row r="1263" spans="1:2" ht="78.75" x14ac:dyDescent="0.2">
      <c r="A1263" s="5" t="s">
        <v>1572</v>
      </c>
      <c r="B1263" s="4" t="s">
        <v>739</v>
      </c>
    </row>
    <row r="1264" spans="1:2" x14ac:dyDescent="0.2">
      <c r="A1264" s="5" t="s">
        <v>1573</v>
      </c>
      <c r="B1264" s="4" t="s">
        <v>1574</v>
      </c>
    </row>
    <row r="1265" spans="1:2" ht="78.75" x14ac:dyDescent="0.2">
      <c r="A1265" s="5" t="s">
        <v>1575</v>
      </c>
      <c r="B1265" s="4" t="s">
        <v>390</v>
      </c>
    </row>
    <row r="1266" spans="1:2" ht="67.5" x14ac:dyDescent="0.2">
      <c r="A1266" s="5" t="s">
        <v>1576</v>
      </c>
      <c r="B1266" s="4" t="s">
        <v>1577</v>
      </c>
    </row>
    <row r="1267" spans="1:2" x14ac:dyDescent="0.2">
      <c r="A1267" s="5" t="s">
        <v>1578</v>
      </c>
      <c r="B1267" s="4" t="s">
        <v>1579</v>
      </c>
    </row>
    <row r="1268" spans="1:2" ht="56.25" x14ac:dyDescent="0.2">
      <c r="A1268" s="5" t="s">
        <v>1581</v>
      </c>
      <c r="B1268" s="4" t="s">
        <v>9</v>
      </c>
    </row>
    <row r="1269" spans="1:2" x14ac:dyDescent="0.2">
      <c r="A1269" s="5" t="s">
        <v>1582</v>
      </c>
      <c r="B1269" s="4" t="s">
        <v>23</v>
      </c>
    </row>
    <row r="1270" spans="1:2" ht="56.25" x14ac:dyDescent="0.2">
      <c r="A1270" s="5" t="s">
        <v>1583</v>
      </c>
      <c r="B1270" s="4" t="s">
        <v>1171</v>
      </c>
    </row>
    <row r="1271" spans="1:2" x14ac:dyDescent="0.2">
      <c r="A1271" s="5" t="s">
        <v>1584</v>
      </c>
      <c r="B1271" s="4" t="s">
        <v>1585</v>
      </c>
    </row>
    <row r="1272" spans="1:2" ht="56.25" x14ac:dyDescent="0.2">
      <c r="A1272" s="5" t="s">
        <v>1586</v>
      </c>
      <c r="B1272" s="4" t="s">
        <v>1113</v>
      </c>
    </row>
    <row r="1273" spans="1:2" ht="101.25" x14ac:dyDescent="0.2">
      <c r="A1273" s="5" t="s">
        <v>1587</v>
      </c>
      <c r="B1273" s="4" t="s">
        <v>385</v>
      </c>
    </row>
    <row r="1274" spans="1:2" ht="56.25" x14ac:dyDescent="0.2">
      <c r="A1274" s="5" t="s">
        <v>1588</v>
      </c>
      <c r="B1274" s="4" t="s">
        <v>9</v>
      </c>
    </row>
    <row r="1275" spans="1:2" ht="56.25" x14ac:dyDescent="0.2">
      <c r="A1275" s="5" t="s">
        <v>1589</v>
      </c>
      <c r="B1275" s="4" t="s">
        <v>9</v>
      </c>
    </row>
    <row r="1276" spans="1:2" ht="78.75" x14ac:dyDescent="0.2">
      <c r="A1276" s="5" t="s">
        <v>1590</v>
      </c>
      <c r="B1276" s="4" t="s">
        <v>390</v>
      </c>
    </row>
    <row r="1277" spans="1:2" x14ac:dyDescent="0.2">
      <c r="A1277" s="5" t="s">
        <v>1591</v>
      </c>
      <c r="B1277" s="4" t="s">
        <v>1592</v>
      </c>
    </row>
    <row r="1278" spans="1:2" x14ac:dyDescent="0.2">
      <c r="A1278" s="5" t="s">
        <v>1593</v>
      </c>
      <c r="B1278" s="4" t="s">
        <v>1594</v>
      </c>
    </row>
    <row r="1279" spans="1:2" ht="78.75" x14ac:dyDescent="0.2">
      <c r="A1279" s="5" t="s">
        <v>1595</v>
      </c>
      <c r="B1279" s="4" t="s">
        <v>390</v>
      </c>
    </row>
    <row r="1280" spans="1:2" ht="56.25" x14ac:dyDescent="0.2">
      <c r="A1280" s="5" t="s">
        <v>1596</v>
      </c>
      <c r="B1280" s="4" t="s">
        <v>819</v>
      </c>
    </row>
    <row r="1281" spans="1:2" x14ac:dyDescent="0.2">
      <c r="A1281" s="5" t="s">
        <v>1597</v>
      </c>
      <c r="B1281" s="4" t="s">
        <v>1598</v>
      </c>
    </row>
    <row r="1282" spans="1:2" ht="45" x14ac:dyDescent="0.2">
      <c r="A1282" s="5" t="s">
        <v>1599</v>
      </c>
      <c r="B1282" s="4" t="s">
        <v>11</v>
      </c>
    </row>
    <row r="1283" spans="1:2" ht="45" x14ac:dyDescent="0.2">
      <c r="A1283" s="5" t="s">
        <v>1600</v>
      </c>
      <c r="B1283" s="4" t="s">
        <v>1601</v>
      </c>
    </row>
    <row r="1284" spans="1:2" ht="90" x14ac:dyDescent="0.2">
      <c r="A1284" s="5" t="s">
        <v>1602</v>
      </c>
      <c r="B1284" s="4" t="s">
        <v>98</v>
      </c>
    </row>
    <row r="1285" spans="1:2" ht="45" x14ac:dyDescent="0.2">
      <c r="A1285" s="5" t="s">
        <v>1603</v>
      </c>
      <c r="B1285" s="4" t="s">
        <v>1601</v>
      </c>
    </row>
    <row r="1286" spans="1:2" x14ac:dyDescent="0.2">
      <c r="A1286" s="5" t="s">
        <v>1604</v>
      </c>
      <c r="B1286" s="4" t="s">
        <v>1605</v>
      </c>
    </row>
    <row r="1287" spans="1:2" ht="78.75" x14ac:dyDescent="0.2">
      <c r="A1287" s="5" t="s">
        <v>1606</v>
      </c>
      <c r="B1287" s="4" t="s">
        <v>1607</v>
      </c>
    </row>
    <row r="1288" spans="1:2" ht="78.75" x14ac:dyDescent="0.2">
      <c r="A1288" s="5" t="s">
        <v>1608</v>
      </c>
      <c r="B1288" s="4" t="s">
        <v>520</v>
      </c>
    </row>
    <row r="1289" spans="1:2" ht="45" x14ac:dyDescent="0.2">
      <c r="A1289" s="5" t="s">
        <v>1609</v>
      </c>
      <c r="B1289" s="4" t="s">
        <v>1601</v>
      </c>
    </row>
    <row r="1290" spans="1:2" ht="56.25" x14ac:dyDescent="0.2">
      <c r="A1290" s="5" t="s">
        <v>1610</v>
      </c>
      <c r="B1290" s="4" t="s">
        <v>308</v>
      </c>
    </row>
    <row r="1291" spans="1:2" ht="78.75" x14ac:dyDescent="0.2">
      <c r="A1291" s="5" t="s">
        <v>1611</v>
      </c>
      <c r="B1291" s="4" t="s">
        <v>1607</v>
      </c>
    </row>
    <row r="1292" spans="1:2" ht="78.75" x14ac:dyDescent="0.2">
      <c r="A1292" s="5" t="s">
        <v>1612</v>
      </c>
      <c r="B1292" s="4" t="s">
        <v>1607</v>
      </c>
    </row>
    <row r="1293" spans="1:2" x14ac:dyDescent="0.2">
      <c r="A1293" s="5" t="s">
        <v>1613</v>
      </c>
      <c r="B1293" s="4" t="s">
        <v>1614</v>
      </c>
    </row>
    <row r="1294" spans="1:2" ht="78.75" x14ac:dyDescent="0.2">
      <c r="A1294" s="5" t="s">
        <v>1615</v>
      </c>
      <c r="B1294" s="4" t="s">
        <v>1607</v>
      </c>
    </row>
    <row r="1295" spans="1:2" ht="78.75" x14ac:dyDescent="0.2">
      <c r="A1295" s="5" t="s">
        <v>1616</v>
      </c>
      <c r="B1295" s="4" t="s">
        <v>1617</v>
      </c>
    </row>
    <row r="1296" spans="1:2" x14ac:dyDescent="0.2">
      <c r="A1296" s="5" t="s">
        <v>1618</v>
      </c>
      <c r="B1296" s="4" t="s">
        <v>65</v>
      </c>
    </row>
    <row r="1297" spans="1:2" x14ac:dyDescent="0.2">
      <c r="A1297" s="5" t="s">
        <v>1619</v>
      </c>
      <c r="B1297" s="4" t="s">
        <v>1620</v>
      </c>
    </row>
    <row r="1298" spans="1:2" ht="33.75" x14ac:dyDescent="0.2">
      <c r="A1298" s="5" t="s">
        <v>1621</v>
      </c>
      <c r="B1298" s="4" t="s">
        <v>68</v>
      </c>
    </row>
    <row r="1299" spans="1:2" ht="78.75" x14ac:dyDescent="0.2">
      <c r="A1299" s="5" t="s">
        <v>1622</v>
      </c>
      <c r="B1299" s="4" t="s">
        <v>51</v>
      </c>
    </row>
    <row r="1300" spans="1:2" x14ac:dyDescent="0.2">
      <c r="A1300" s="5" t="s">
        <v>1623</v>
      </c>
      <c r="B1300" s="4" t="s">
        <v>1119</v>
      </c>
    </row>
    <row r="1301" spans="1:2" ht="56.25" x14ac:dyDescent="0.2">
      <c r="A1301" s="5" t="s">
        <v>1624</v>
      </c>
      <c r="B1301" s="4" t="s">
        <v>308</v>
      </c>
    </row>
    <row r="1302" spans="1:2" ht="56.25" x14ac:dyDescent="0.2">
      <c r="A1302" s="5" t="s">
        <v>1625</v>
      </c>
      <c r="B1302" s="4" t="s">
        <v>1626</v>
      </c>
    </row>
    <row r="1303" spans="1:2" ht="45" x14ac:dyDescent="0.2">
      <c r="A1303" s="5" t="s">
        <v>1627</v>
      </c>
      <c r="B1303" s="4" t="s">
        <v>11</v>
      </c>
    </row>
    <row r="1304" spans="1:2" x14ac:dyDescent="0.2">
      <c r="A1304" s="5" t="s">
        <v>1628</v>
      </c>
      <c r="B1304" s="4" t="s">
        <v>1119</v>
      </c>
    </row>
    <row r="1305" spans="1:2" ht="56.25" x14ac:dyDescent="0.2">
      <c r="A1305" s="5" t="s">
        <v>1629</v>
      </c>
      <c r="B1305" s="4" t="s">
        <v>9</v>
      </c>
    </row>
    <row r="1306" spans="1:2" x14ac:dyDescent="0.2">
      <c r="A1306" s="5" t="s">
        <v>1630</v>
      </c>
      <c r="B1306" s="4" t="s">
        <v>1631</v>
      </c>
    </row>
    <row r="1307" spans="1:2" ht="56.25" x14ac:dyDescent="0.2">
      <c r="A1307" s="5" t="s">
        <v>1632</v>
      </c>
      <c r="B1307" s="4" t="s">
        <v>9</v>
      </c>
    </row>
    <row r="1308" spans="1:2" ht="22.5" x14ac:dyDescent="0.2">
      <c r="A1308" s="5" t="s">
        <v>1633</v>
      </c>
      <c r="B1308" s="4" t="s">
        <v>729</v>
      </c>
    </row>
    <row r="1309" spans="1:2" ht="56.25" x14ac:dyDescent="0.2">
      <c r="A1309" s="5" t="s">
        <v>1634</v>
      </c>
      <c r="B1309" s="4" t="s">
        <v>308</v>
      </c>
    </row>
    <row r="1310" spans="1:2" ht="101.25" x14ac:dyDescent="0.2">
      <c r="A1310" s="5" t="s">
        <v>1635</v>
      </c>
      <c r="B1310" s="4" t="s">
        <v>385</v>
      </c>
    </row>
    <row r="1311" spans="1:2" ht="56.25" x14ac:dyDescent="0.2">
      <c r="A1311" s="5" t="s">
        <v>1636</v>
      </c>
      <c r="B1311" s="4" t="s">
        <v>308</v>
      </c>
    </row>
    <row r="1312" spans="1:2" x14ac:dyDescent="0.2">
      <c r="A1312" s="5" t="s">
        <v>1637</v>
      </c>
      <c r="B1312" s="4" t="s">
        <v>1638</v>
      </c>
    </row>
    <row r="1313" spans="1:2" ht="78.75" x14ac:dyDescent="0.2">
      <c r="A1313" s="5" t="s">
        <v>1639</v>
      </c>
      <c r="B1313" s="4" t="s">
        <v>936</v>
      </c>
    </row>
    <row r="1314" spans="1:2" ht="56.25" x14ac:dyDescent="0.2">
      <c r="A1314" s="5" t="s">
        <v>1640</v>
      </c>
      <c r="B1314" s="4" t="s">
        <v>9</v>
      </c>
    </row>
    <row r="1315" spans="1:2" x14ac:dyDescent="0.2">
      <c r="A1315" s="5" t="s">
        <v>1641</v>
      </c>
      <c r="B1315" s="4" t="s">
        <v>65</v>
      </c>
    </row>
    <row r="1316" spans="1:2" ht="33.75" x14ac:dyDescent="0.2">
      <c r="A1316" s="5" t="s">
        <v>1642</v>
      </c>
      <c r="B1316" s="4" t="s">
        <v>1643</v>
      </c>
    </row>
    <row r="1317" spans="1:2" ht="45" x14ac:dyDescent="0.2">
      <c r="A1317" s="5" t="s">
        <v>1644</v>
      </c>
      <c r="B1317" s="4" t="s">
        <v>11</v>
      </c>
    </row>
    <row r="1318" spans="1:2" ht="45" x14ac:dyDescent="0.2">
      <c r="A1318" s="5" t="s">
        <v>1645</v>
      </c>
      <c r="B1318" s="4" t="s">
        <v>1646</v>
      </c>
    </row>
    <row r="1319" spans="1:2" ht="56.25" x14ac:dyDescent="0.2">
      <c r="A1319" s="5" t="s">
        <v>1647</v>
      </c>
      <c r="B1319" s="4" t="s">
        <v>1626</v>
      </c>
    </row>
    <row r="1320" spans="1:2" ht="33.75" x14ac:dyDescent="0.2">
      <c r="A1320" s="5" t="s">
        <v>1648</v>
      </c>
      <c r="B1320" s="4" t="s">
        <v>1643</v>
      </c>
    </row>
    <row r="1321" spans="1:2" ht="45" x14ac:dyDescent="0.2">
      <c r="A1321" s="5" t="s">
        <v>1649</v>
      </c>
      <c r="B1321" s="4" t="s">
        <v>1646</v>
      </c>
    </row>
    <row r="1322" spans="1:2" ht="56.25" x14ac:dyDescent="0.2">
      <c r="A1322" s="5" t="s">
        <v>1650</v>
      </c>
      <c r="B1322" s="4" t="s">
        <v>9</v>
      </c>
    </row>
    <row r="1323" spans="1:2" ht="56.25" x14ac:dyDescent="0.2">
      <c r="A1323" s="5" t="s">
        <v>1651</v>
      </c>
      <c r="B1323" s="4" t="s">
        <v>1153</v>
      </c>
    </row>
    <row r="1324" spans="1:2" ht="78.75" x14ac:dyDescent="0.2">
      <c r="A1324" s="5" t="s">
        <v>1652</v>
      </c>
      <c r="B1324" s="4" t="s">
        <v>206</v>
      </c>
    </row>
    <row r="1325" spans="1:2" ht="45" x14ac:dyDescent="0.2">
      <c r="A1325" s="5" t="s">
        <v>1653</v>
      </c>
      <c r="B1325" s="4" t="s">
        <v>11</v>
      </c>
    </row>
    <row r="1326" spans="1:2" ht="56.25" x14ac:dyDescent="0.2">
      <c r="A1326" s="5" t="s">
        <v>1654</v>
      </c>
      <c r="B1326" s="4" t="s">
        <v>308</v>
      </c>
    </row>
    <row r="1327" spans="1:2" ht="90" x14ac:dyDescent="0.2">
      <c r="A1327" s="5" t="s">
        <v>1655</v>
      </c>
      <c r="B1327" s="4" t="s">
        <v>933</v>
      </c>
    </row>
    <row r="1328" spans="1:2" x14ac:dyDescent="0.2">
      <c r="A1328" s="5" t="s">
        <v>1656</v>
      </c>
      <c r="B1328" s="4" t="s">
        <v>1657</v>
      </c>
    </row>
    <row r="1329" spans="1:2" ht="78.75" x14ac:dyDescent="0.2">
      <c r="A1329" s="5" t="s">
        <v>1658</v>
      </c>
      <c r="B1329" s="4" t="s">
        <v>51</v>
      </c>
    </row>
    <row r="1330" spans="1:2" ht="78.75" x14ac:dyDescent="0.2">
      <c r="A1330" s="5" t="s">
        <v>1659</v>
      </c>
      <c r="B1330" s="4" t="s">
        <v>51</v>
      </c>
    </row>
    <row r="1331" spans="1:2" x14ac:dyDescent="0.2">
      <c r="A1331" s="5" t="s">
        <v>1660</v>
      </c>
      <c r="B1331" s="4" t="s">
        <v>1661</v>
      </c>
    </row>
    <row r="1332" spans="1:2" ht="56.25" x14ac:dyDescent="0.2">
      <c r="A1332" s="5" t="s">
        <v>1662</v>
      </c>
      <c r="B1332" s="4" t="s">
        <v>9</v>
      </c>
    </row>
    <row r="1333" spans="1:2" ht="45" x14ac:dyDescent="0.2">
      <c r="A1333" s="5" t="s">
        <v>1663</v>
      </c>
      <c r="B1333" s="4" t="s">
        <v>11</v>
      </c>
    </row>
    <row r="1334" spans="1:2" ht="22.5" x14ac:dyDescent="0.2">
      <c r="A1334" s="5" t="s">
        <v>1664</v>
      </c>
      <c r="B1334" s="4" t="s">
        <v>1665</v>
      </c>
    </row>
    <row r="1335" spans="1:2" x14ac:dyDescent="0.2">
      <c r="A1335" s="5" t="s">
        <v>1666</v>
      </c>
      <c r="B1335" s="4" t="s">
        <v>1667</v>
      </c>
    </row>
    <row r="1336" spans="1:2" ht="22.5" x14ac:dyDescent="0.2">
      <c r="A1336" s="5" t="s">
        <v>1668</v>
      </c>
      <c r="B1336" s="4" t="s">
        <v>1669</v>
      </c>
    </row>
    <row r="1337" spans="1:2" ht="56.25" x14ac:dyDescent="0.2">
      <c r="A1337" s="5" t="s">
        <v>1670</v>
      </c>
      <c r="B1337" s="4" t="s">
        <v>308</v>
      </c>
    </row>
    <row r="1338" spans="1:2" ht="101.25" x14ac:dyDescent="0.2">
      <c r="A1338" s="5" t="s">
        <v>1671</v>
      </c>
      <c r="B1338" s="4" t="s">
        <v>385</v>
      </c>
    </row>
    <row r="1339" spans="1:2" ht="78.75" x14ac:dyDescent="0.2">
      <c r="A1339" s="5" t="s">
        <v>1672</v>
      </c>
      <c r="B1339" s="4" t="s">
        <v>206</v>
      </c>
    </row>
    <row r="1340" spans="1:2" ht="45" x14ac:dyDescent="0.2">
      <c r="A1340" s="5" t="s">
        <v>1673</v>
      </c>
      <c r="B1340" s="4" t="s">
        <v>11</v>
      </c>
    </row>
    <row r="1341" spans="1:2" ht="78.75" x14ac:dyDescent="0.2">
      <c r="A1341" s="5" t="s">
        <v>1674</v>
      </c>
      <c r="B1341" s="4" t="s">
        <v>51</v>
      </c>
    </row>
    <row r="1342" spans="1:2" ht="56.25" x14ac:dyDescent="0.2">
      <c r="A1342" s="5" t="s">
        <v>1675</v>
      </c>
      <c r="B1342" s="4" t="s">
        <v>9</v>
      </c>
    </row>
    <row r="1343" spans="1:2" ht="45" x14ac:dyDescent="0.2">
      <c r="A1343" s="5" t="s">
        <v>1676</v>
      </c>
      <c r="B1343" s="4" t="s">
        <v>11</v>
      </c>
    </row>
    <row r="1344" spans="1:2" ht="78.75" x14ac:dyDescent="0.2">
      <c r="A1344" s="5" t="s">
        <v>1677</v>
      </c>
      <c r="B1344" s="4" t="s">
        <v>520</v>
      </c>
    </row>
    <row r="1345" spans="1:2" ht="45" x14ac:dyDescent="0.2">
      <c r="A1345" s="5" t="s">
        <v>1678</v>
      </c>
      <c r="B1345" s="4" t="s">
        <v>160</v>
      </c>
    </row>
    <row r="1346" spans="1:2" ht="78.75" x14ac:dyDescent="0.2">
      <c r="A1346" s="5" t="s">
        <v>1679</v>
      </c>
      <c r="B1346" s="4" t="s">
        <v>739</v>
      </c>
    </row>
    <row r="1347" spans="1:2" ht="56.25" x14ac:dyDescent="0.2">
      <c r="A1347" s="5" t="s">
        <v>1680</v>
      </c>
      <c r="B1347" s="4" t="s">
        <v>819</v>
      </c>
    </row>
    <row r="1348" spans="1:2" ht="101.25" x14ac:dyDescent="0.2">
      <c r="A1348" s="5" t="s">
        <v>1681</v>
      </c>
      <c r="B1348" s="4" t="s">
        <v>385</v>
      </c>
    </row>
    <row r="1349" spans="1:2" x14ac:dyDescent="0.2">
      <c r="A1349" s="5" t="s">
        <v>1682</v>
      </c>
      <c r="B1349" s="4" t="s">
        <v>1683</v>
      </c>
    </row>
    <row r="1350" spans="1:2" x14ac:dyDescent="0.2">
      <c r="A1350" s="5" t="s">
        <v>1684</v>
      </c>
      <c r="B1350" s="4" t="s">
        <v>1685</v>
      </c>
    </row>
    <row r="1351" spans="1:2" x14ac:dyDescent="0.2">
      <c r="A1351" s="5" t="s">
        <v>1684</v>
      </c>
      <c r="B1351" s="4" t="s">
        <v>1685</v>
      </c>
    </row>
    <row r="1352" spans="1:2" ht="101.25" x14ac:dyDescent="0.2">
      <c r="A1352" s="5" t="s">
        <v>1686</v>
      </c>
      <c r="B1352" s="4" t="s">
        <v>1687</v>
      </c>
    </row>
    <row r="1353" spans="1:2" ht="45" x14ac:dyDescent="0.2">
      <c r="A1353" s="5" t="s">
        <v>1688</v>
      </c>
      <c r="B1353" s="4" t="s">
        <v>160</v>
      </c>
    </row>
    <row r="1354" spans="1:2" ht="22.5" x14ac:dyDescent="0.2">
      <c r="A1354" s="5" t="s">
        <v>1689</v>
      </c>
      <c r="B1354" s="4" t="s">
        <v>1690</v>
      </c>
    </row>
    <row r="1355" spans="1:2" x14ac:dyDescent="0.2">
      <c r="A1355" s="5" t="s">
        <v>1691</v>
      </c>
      <c r="B1355" s="4" t="s">
        <v>1692</v>
      </c>
    </row>
    <row r="1356" spans="1:2" ht="56.25" x14ac:dyDescent="0.2">
      <c r="A1356" s="5" t="s">
        <v>1693</v>
      </c>
      <c r="B1356" s="4" t="s">
        <v>308</v>
      </c>
    </row>
    <row r="1357" spans="1:2" ht="45" x14ac:dyDescent="0.2">
      <c r="A1357" s="5" t="s">
        <v>1694</v>
      </c>
      <c r="B1357" s="4" t="s">
        <v>11</v>
      </c>
    </row>
    <row r="1358" spans="1:2" ht="33.75" x14ac:dyDescent="0.2">
      <c r="A1358" s="5" t="s">
        <v>1695</v>
      </c>
      <c r="B1358" s="4" t="s">
        <v>68</v>
      </c>
    </row>
    <row r="1359" spans="1:2" x14ac:dyDescent="0.2">
      <c r="A1359" s="5" t="s">
        <v>1696</v>
      </c>
      <c r="B1359" s="4" t="s">
        <v>1697</v>
      </c>
    </row>
    <row r="1360" spans="1:2" ht="56.25" x14ac:dyDescent="0.2">
      <c r="A1360" s="5" t="s">
        <v>1698</v>
      </c>
      <c r="B1360" s="4" t="s">
        <v>9</v>
      </c>
    </row>
    <row r="1361" spans="1:2" ht="78.75" x14ac:dyDescent="0.2">
      <c r="A1361" s="5" t="s">
        <v>1699</v>
      </c>
      <c r="B1361" s="4" t="s">
        <v>520</v>
      </c>
    </row>
    <row r="1362" spans="1:2" ht="45" x14ac:dyDescent="0.2">
      <c r="A1362" s="5" t="s">
        <v>1700</v>
      </c>
      <c r="B1362" s="4" t="s">
        <v>1701</v>
      </c>
    </row>
    <row r="1363" spans="1:2" ht="45" x14ac:dyDescent="0.2">
      <c r="A1363" s="5" t="s">
        <v>1702</v>
      </c>
      <c r="B1363" s="4" t="s">
        <v>11</v>
      </c>
    </row>
    <row r="1364" spans="1:2" ht="56.25" x14ac:dyDescent="0.2">
      <c r="A1364" s="5" t="s">
        <v>1703</v>
      </c>
      <c r="B1364" s="4" t="s">
        <v>308</v>
      </c>
    </row>
    <row r="1365" spans="1:2" x14ac:dyDescent="0.2">
      <c r="A1365" s="5" t="s">
        <v>1704</v>
      </c>
      <c r="B1365" s="4" t="s">
        <v>1705</v>
      </c>
    </row>
    <row r="1366" spans="1:2" x14ac:dyDescent="0.2">
      <c r="A1366" s="5" t="s">
        <v>1706</v>
      </c>
      <c r="B1366" s="4" t="s">
        <v>1119</v>
      </c>
    </row>
    <row r="1367" spans="1:2" ht="56.25" x14ac:dyDescent="0.2">
      <c r="A1367" s="5" t="s">
        <v>1707</v>
      </c>
      <c r="B1367" s="4" t="s">
        <v>539</v>
      </c>
    </row>
    <row r="1368" spans="1:2" ht="45" x14ac:dyDescent="0.2">
      <c r="A1368" s="5" t="s">
        <v>1708</v>
      </c>
      <c r="B1368" s="4" t="s">
        <v>1646</v>
      </c>
    </row>
    <row r="1369" spans="1:2" ht="22.5" x14ac:dyDescent="0.2">
      <c r="A1369" s="5" t="s">
        <v>1709</v>
      </c>
      <c r="B1369" s="4" t="s">
        <v>1710</v>
      </c>
    </row>
    <row r="1370" spans="1:2" ht="78.75" x14ac:dyDescent="0.2">
      <c r="A1370" s="5" t="s">
        <v>1711</v>
      </c>
      <c r="B1370" s="4" t="s">
        <v>51</v>
      </c>
    </row>
    <row r="1371" spans="1:2" ht="56.25" x14ac:dyDescent="0.2">
      <c r="A1371" s="5" t="s">
        <v>1712</v>
      </c>
      <c r="B1371" s="4" t="s">
        <v>9</v>
      </c>
    </row>
    <row r="1372" spans="1:2" x14ac:dyDescent="0.2">
      <c r="A1372" s="5" t="s">
        <v>1713</v>
      </c>
      <c r="B1372" s="4" t="s">
        <v>1714</v>
      </c>
    </row>
    <row r="1373" spans="1:2" ht="56.25" x14ac:dyDescent="0.2">
      <c r="A1373" s="5" t="s">
        <v>1715</v>
      </c>
      <c r="B1373" s="4" t="s">
        <v>9</v>
      </c>
    </row>
    <row r="1374" spans="1:2" ht="56.25" x14ac:dyDescent="0.2">
      <c r="A1374" s="5" t="s">
        <v>1716</v>
      </c>
      <c r="B1374" s="4" t="s">
        <v>505</v>
      </c>
    </row>
    <row r="1375" spans="1:2" ht="45" x14ac:dyDescent="0.2">
      <c r="A1375" s="5" t="s">
        <v>1717</v>
      </c>
      <c r="B1375" s="4" t="s">
        <v>11</v>
      </c>
    </row>
    <row r="1376" spans="1:2" x14ac:dyDescent="0.2">
      <c r="A1376" s="5" t="s">
        <v>1718</v>
      </c>
      <c r="B1376" s="4" t="s">
        <v>1719</v>
      </c>
    </row>
    <row r="1377" spans="1:2" ht="78.75" x14ac:dyDescent="0.2">
      <c r="A1377" s="5" t="s">
        <v>1720</v>
      </c>
      <c r="B1377" s="4" t="s">
        <v>51</v>
      </c>
    </row>
    <row r="1378" spans="1:2" ht="78.75" x14ac:dyDescent="0.2">
      <c r="A1378" s="5" t="s">
        <v>1721</v>
      </c>
      <c r="B1378" s="4" t="s">
        <v>206</v>
      </c>
    </row>
    <row r="1379" spans="1:2" ht="45" x14ac:dyDescent="0.2">
      <c r="A1379" s="5" t="s">
        <v>1722</v>
      </c>
      <c r="B1379" s="4" t="s">
        <v>1723</v>
      </c>
    </row>
    <row r="1380" spans="1:2" ht="56.25" x14ac:dyDescent="0.2">
      <c r="A1380" s="5" t="s">
        <v>1724</v>
      </c>
      <c r="B1380" s="4" t="s">
        <v>9</v>
      </c>
    </row>
    <row r="1381" spans="1:2" x14ac:dyDescent="0.2">
      <c r="A1381" s="5" t="s">
        <v>1725</v>
      </c>
      <c r="B1381" s="4" t="s">
        <v>1726</v>
      </c>
    </row>
    <row r="1382" spans="1:2" ht="56.25" x14ac:dyDescent="0.2">
      <c r="A1382" s="5" t="s">
        <v>1727</v>
      </c>
      <c r="B1382" s="4" t="s">
        <v>230</v>
      </c>
    </row>
    <row r="1383" spans="1:2" x14ac:dyDescent="0.2">
      <c r="A1383" s="5" t="s">
        <v>1728</v>
      </c>
      <c r="B1383" s="4" t="s">
        <v>568</v>
      </c>
    </row>
    <row r="1384" spans="1:2" x14ac:dyDescent="0.2">
      <c r="A1384" s="5" t="s">
        <v>1729</v>
      </c>
      <c r="B1384" s="4" t="s">
        <v>1730</v>
      </c>
    </row>
    <row r="1385" spans="1:2" ht="101.25" x14ac:dyDescent="0.2">
      <c r="A1385" s="5" t="s">
        <v>1731</v>
      </c>
      <c r="B1385" s="4" t="s">
        <v>385</v>
      </c>
    </row>
    <row r="1386" spans="1:2" ht="56.25" x14ac:dyDescent="0.2">
      <c r="A1386" s="5" t="s">
        <v>1732</v>
      </c>
      <c r="B1386" s="4" t="s">
        <v>539</v>
      </c>
    </row>
    <row r="1387" spans="1:2" ht="78.75" x14ac:dyDescent="0.2">
      <c r="A1387" s="5" t="s">
        <v>1733</v>
      </c>
      <c r="B1387" s="4" t="s">
        <v>51</v>
      </c>
    </row>
    <row r="1388" spans="1:2" ht="45" x14ac:dyDescent="0.2">
      <c r="A1388" s="5" t="s">
        <v>1734</v>
      </c>
      <c r="B1388" s="4" t="s">
        <v>11</v>
      </c>
    </row>
    <row r="1389" spans="1:2" ht="33.75" x14ac:dyDescent="0.2">
      <c r="A1389" s="5" t="s">
        <v>1735</v>
      </c>
      <c r="B1389" s="4" t="s">
        <v>1736</v>
      </c>
    </row>
    <row r="1390" spans="1:2" ht="45" x14ac:dyDescent="0.2">
      <c r="A1390" s="5" t="s">
        <v>1737</v>
      </c>
      <c r="B1390" s="4" t="s">
        <v>160</v>
      </c>
    </row>
    <row r="1391" spans="1:2" x14ac:dyDescent="0.2">
      <c r="A1391" s="5" t="s">
        <v>1738</v>
      </c>
      <c r="B1391" s="4" t="s">
        <v>1739</v>
      </c>
    </row>
    <row r="1392" spans="1:2" ht="33.75" x14ac:dyDescent="0.2">
      <c r="A1392" s="5" t="s">
        <v>1740</v>
      </c>
      <c r="B1392" s="4" t="s">
        <v>1741</v>
      </c>
    </row>
    <row r="1393" spans="1:2" ht="22.5" x14ac:dyDescent="0.2">
      <c r="A1393" s="5" t="s">
        <v>1742</v>
      </c>
      <c r="B1393" s="4" t="s">
        <v>1523</v>
      </c>
    </row>
    <row r="1394" spans="1:2" x14ac:dyDescent="0.2">
      <c r="A1394" s="5" t="s">
        <v>1743</v>
      </c>
      <c r="B1394" s="4" t="s">
        <v>1744</v>
      </c>
    </row>
    <row r="1395" spans="1:2" ht="56.25" x14ac:dyDescent="0.2">
      <c r="A1395" s="5" t="s">
        <v>1745</v>
      </c>
      <c r="B1395" s="4" t="s">
        <v>539</v>
      </c>
    </row>
    <row r="1396" spans="1:2" ht="22.5" x14ac:dyDescent="0.2">
      <c r="A1396" s="5" t="s">
        <v>1746</v>
      </c>
      <c r="B1396" s="4" t="s">
        <v>908</v>
      </c>
    </row>
    <row r="1397" spans="1:2" ht="101.25" x14ac:dyDescent="0.2">
      <c r="A1397" s="5" t="s">
        <v>1747</v>
      </c>
      <c r="B1397" s="4" t="s">
        <v>385</v>
      </c>
    </row>
    <row r="1398" spans="1:2" ht="90" x14ac:dyDescent="0.2">
      <c r="A1398" s="5" t="s">
        <v>1748</v>
      </c>
      <c r="B1398" s="4" t="s">
        <v>509</v>
      </c>
    </row>
    <row r="1399" spans="1:2" ht="56.25" x14ac:dyDescent="0.2">
      <c r="A1399" s="5" t="s">
        <v>1749</v>
      </c>
      <c r="B1399" s="4" t="s">
        <v>819</v>
      </c>
    </row>
    <row r="1400" spans="1:2" ht="45" x14ac:dyDescent="0.2">
      <c r="A1400" s="5" t="s">
        <v>1750</v>
      </c>
      <c r="B1400" s="4" t="s">
        <v>11</v>
      </c>
    </row>
    <row r="1401" spans="1:2" ht="33.75" x14ac:dyDescent="0.2">
      <c r="A1401" s="5" t="s">
        <v>1751</v>
      </c>
      <c r="B1401" s="4" t="s">
        <v>431</v>
      </c>
    </row>
    <row r="1402" spans="1:2" ht="56.25" x14ac:dyDescent="0.2">
      <c r="A1402" s="5" t="s">
        <v>1752</v>
      </c>
      <c r="B1402" s="4" t="s">
        <v>539</v>
      </c>
    </row>
    <row r="1403" spans="1:2" ht="78.75" x14ac:dyDescent="0.2">
      <c r="A1403" s="5" t="s">
        <v>1753</v>
      </c>
      <c r="B1403" s="4" t="s">
        <v>51</v>
      </c>
    </row>
    <row r="1404" spans="1:2" ht="22.5" x14ac:dyDescent="0.2">
      <c r="A1404" s="5" t="s">
        <v>1754</v>
      </c>
      <c r="B1404" s="4" t="s">
        <v>729</v>
      </c>
    </row>
    <row r="1405" spans="1:2" x14ac:dyDescent="0.2">
      <c r="A1405" s="5" t="s">
        <v>1755</v>
      </c>
      <c r="B1405" s="4" t="s">
        <v>568</v>
      </c>
    </row>
    <row r="1406" spans="1:2" ht="56.25" x14ac:dyDescent="0.2">
      <c r="A1406" s="5" t="s">
        <v>1756</v>
      </c>
      <c r="B1406" s="4" t="s">
        <v>1757</v>
      </c>
    </row>
    <row r="1407" spans="1:2" ht="78.75" x14ac:dyDescent="0.2">
      <c r="A1407" s="5" t="s">
        <v>1758</v>
      </c>
      <c r="B1407" s="4" t="s">
        <v>206</v>
      </c>
    </row>
    <row r="1408" spans="1:2" ht="101.25" x14ac:dyDescent="0.2">
      <c r="A1408" s="5" t="s">
        <v>1759</v>
      </c>
      <c r="B1408" s="4" t="s">
        <v>1760</v>
      </c>
    </row>
    <row r="1409" spans="1:2" ht="90" x14ac:dyDescent="0.2">
      <c r="A1409" s="5" t="s">
        <v>1761</v>
      </c>
      <c r="B1409" s="4" t="s">
        <v>98</v>
      </c>
    </row>
    <row r="1410" spans="1:2" ht="22.5" x14ac:dyDescent="0.2">
      <c r="A1410" s="5" t="s">
        <v>1762</v>
      </c>
      <c r="B1410" s="4" t="s">
        <v>729</v>
      </c>
    </row>
    <row r="1411" spans="1:2" ht="90" x14ac:dyDescent="0.2">
      <c r="A1411" s="5" t="s">
        <v>1763</v>
      </c>
      <c r="B1411" s="4" t="s">
        <v>509</v>
      </c>
    </row>
    <row r="1412" spans="1:2" x14ac:dyDescent="0.2">
      <c r="A1412" s="5" t="s">
        <v>1764</v>
      </c>
      <c r="B1412" s="4" t="s">
        <v>1765</v>
      </c>
    </row>
    <row r="1413" spans="1:2" ht="22.5" x14ac:dyDescent="0.2">
      <c r="A1413" s="5" t="s">
        <v>1766</v>
      </c>
      <c r="B1413" s="4" t="s">
        <v>729</v>
      </c>
    </row>
    <row r="1414" spans="1:2" ht="56.25" x14ac:dyDescent="0.2">
      <c r="A1414" s="5" t="s">
        <v>1767</v>
      </c>
      <c r="B1414" s="4" t="s">
        <v>308</v>
      </c>
    </row>
    <row r="1415" spans="1:2" x14ac:dyDescent="0.2">
      <c r="A1415" s="5" t="s">
        <v>1768</v>
      </c>
      <c r="B1415" s="4" t="s">
        <v>1769</v>
      </c>
    </row>
    <row r="1416" spans="1:2" ht="78.75" x14ac:dyDescent="0.2">
      <c r="A1416" s="5" t="s">
        <v>1770</v>
      </c>
      <c r="B1416" s="4" t="s">
        <v>51</v>
      </c>
    </row>
    <row r="1417" spans="1:2" ht="101.25" x14ac:dyDescent="0.2">
      <c r="A1417" s="5" t="s">
        <v>1771</v>
      </c>
      <c r="B1417" s="4" t="s">
        <v>385</v>
      </c>
    </row>
    <row r="1418" spans="1:2" ht="78.75" x14ac:dyDescent="0.2">
      <c r="A1418" s="5" t="s">
        <v>1772</v>
      </c>
      <c r="B1418" s="4" t="s">
        <v>51</v>
      </c>
    </row>
    <row r="1419" spans="1:2" ht="101.25" x14ac:dyDescent="0.2">
      <c r="A1419" s="5" t="s">
        <v>1773</v>
      </c>
      <c r="B1419" s="4" t="s">
        <v>1774</v>
      </c>
    </row>
    <row r="1420" spans="1:2" ht="56.25" x14ac:dyDescent="0.2">
      <c r="A1420" s="5" t="s">
        <v>1775</v>
      </c>
      <c r="B1420" s="4" t="s">
        <v>9</v>
      </c>
    </row>
    <row r="1421" spans="1:2" ht="22.5" x14ac:dyDescent="0.2">
      <c r="A1421" s="5" t="s">
        <v>1776</v>
      </c>
      <c r="B1421" s="4" t="s">
        <v>1523</v>
      </c>
    </row>
    <row r="1422" spans="1:2" ht="56.25" x14ac:dyDescent="0.2">
      <c r="A1422" s="5" t="s">
        <v>1777</v>
      </c>
      <c r="B1422" s="4" t="s">
        <v>819</v>
      </c>
    </row>
    <row r="1423" spans="1:2" ht="90" x14ac:dyDescent="0.2">
      <c r="A1423" s="5" t="s">
        <v>1778</v>
      </c>
      <c r="B1423" s="4" t="s">
        <v>967</v>
      </c>
    </row>
    <row r="1424" spans="1:2" x14ac:dyDescent="0.2">
      <c r="A1424" s="5" t="s">
        <v>1779</v>
      </c>
      <c r="B1424" s="4" t="s">
        <v>65</v>
      </c>
    </row>
    <row r="1425" spans="1:2" ht="45" x14ac:dyDescent="0.2">
      <c r="A1425" s="5" t="s">
        <v>1780</v>
      </c>
      <c r="B1425" s="4" t="s">
        <v>11</v>
      </c>
    </row>
    <row r="1426" spans="1:2" ht="78.75" x14ac:dyDescent="0.2">
      <c r="A1426" s="5" t="s">
        <v>1781</v>
      </c>
      <c r="B1426" s="4" t="s">
        <v>51</v>
      </c>
    </row>
    <row r="1427" spans="1:2" ht="78.75" x14ac:dyDescent="0.2">
      <c r="A1427" s="5" t="s">
        <v>1782</v>
      </c>
      <c r="B1427" s="4" t="s">
        <v>51</v>
      </c>
    </row>
    <row r="1428" spans="1:2" ht="90" x14ac:dyDescent="0.2">
      <c r="A1428" s="5" t="s">
        <v>1783</v>
      </c>
      <c r="B1428" s="4" t="s">
        <v>98</v>
      </c>
    </row>
    <row r="1429" spans="1:2" ht="56.25" x14ac:dyDescent="0.2">
      <c r="A1429" s="5" t="s">
        <v>1784</v>
      </c>
      <c r="B1429" s="4" t="s">
        <v>9</v>
      </c>
    </row>
    <row r="1430" spans="1:2" ht="78.75" x14ac:dyDescent="0.2">
      <c r="A1430" s="5" t="s">
        <v>1785</v>
      </c>
      <c r="B1430" s="4" t="s">
        <v>51</v>
      </c>
    </row>
    <row r="1431" spans="1:2" ht="22.5" x14ac:dyDescent="0.2">
      <c r="A1431" s="5" t="s">
        <v>1786</v>
      </c>
      <c r="B1431" s="4" t="s">
        <v>729</v>
      </c>
    </row>
    <row r="1432" spans="1:2" x14ac:dyDescent="0.2">
      <c r="A1432" s="5" t="s">
        <v>1787</v>
      </c>
      <c r="B1432" s="4" t="s">
        <v>1788</v>
      </c>
    </row>
    <row r="1433" spans="1:2" ht="22.5" x14ac:dyDescent="0.2">
      <c r="A1433" s="5" t="s">
        <v>1789</v>
      </c>
      <c r="B1433" s="4" t="s">
        <v>729</v>
      </c>
    </row>
    <row r="1434" spans="1:2" ht="56.25" x14ac:dyDescent="0.2">
      <c r="A1434" s="5" t="s">
        <v>1790</v>
      </c>
      <c r="B1434" s="4" t="s">
        <v>9</v>
      </c>
    </row>
    <row r="1435" spans="1:2" x14ac:dyDescent="0.2">
      <c r="A1435" s="5" t="s">
        <v>1791</v>
      </c>
      <c r="B1435" s="4" t="s">
        <v>568</v>
      </c>
    </row>
    <row r="1436" spans="1:2" ht="45" x14ac:dyDescent="0.2">
      <c r="A1436" s="5" t="s">
        <v>1792</v>
      </c>
      <c r="B1436" s="4" t="s">
        <v>11</v>
      </c>
    </row>
    <row r="1437" spans="1:2" ht="56.25" x14ac:dyDescent="0.2">
      <c r="A1437" s="5" t="s">
        <v>1793</v>
      </c>
      <c r="B1437" s="4" t="s">
        <v>9</v>
      </c>
    </row>
    <row r="1438" spans="1:2" ht="56.25" x14ac:dyDescent="0.2">
      <c r="A1438" s="5" t="s">
        <v>1794</v>
      </c>
      <c r="B1438" s="4" t="s">
        <v>9</v>
      </c>
    </row>
    <row r="1439" spans="1:2" ht="56.25" x14ac:dyDescent="0.2">
      <c r="A1439" s="5" t="s">
        <v>1795</v>
      </c>
      <c r="B1439" s="4" t="s">
        <v>819</v>
      </c>
    </row>
    <row r="1440" spans="1:2" ht="22.5" x14ac:dyDescent="0.2">
      <c r="A1440" s="5" t="s">
        <v>1796</v>
      </c>
      <c r="B1440" s="4" t="s">
        <v>729</v>
      </c>
    </row>
    <row r="1441" spans="1:2" ht="22.5" x14ac:dyDescent="0.2">
      <c r="A1441" s="5" t="s">
        <v>1796</v>
      </c>
      <c r="B1441" s="4" t="s">
        <v>729</v>
      </c>
    </row>
    <row r="1442" spans="1:2" ht="56.25" x14ac:dyDescent="0.2">
      <c r="A1442" s="5" t="s">
        <v>1797</v>
      </c>
      <c r="B1442" s="4" t="s">
        <v>9</v>
      </c>
    </row>
    <row r="1443" spans="1:2" ht="45" x14ac:dyDescent="0.2">
      <c r="A1443" s="5" t="s">
        <v>1798</v>
      </c>
      <c r="B1443" s="4" t="s">
        <v>1646</v>
      </c>
    </row>
    <row r="1444" spans="1:2" ht="22.5" x14ac:dyDescent="0.2">
      <c r="A1444" s="5" t="s">
        <v>1799</v>
      </c>
      <c r="B1444" s="4" t="s">
        <v>1523</v>
      </c>
    </row>
    <row r="1445" spans="1:2" ht="56.25" x14ac:dyDescent="0.2">
      <c r="A1445" s="5" t="s">
        <v>1800</v>
      </c>
      <c r="B1445" s="4" t="s">
        <v>819</v>
      </c>
    </row>
    <row r="1446" spans="1:2" ht="56.25" x14ac:dyDescent="0.2">
      <c r="A1446" s="5" t="s">
        <v>1801</v>
      </c>
      <c r="B1446" s="4" t="s">
        <v>9</v>
      </c>
    </row>
    <row r="1447" spans="1:2" ht="56.25" x14ac:dyDescent="0.2">
      <c r="A1447" s="5" t="s">
        <v>1802</v>
      </c>
      <c r="B1447" s="4" t="s">
        <v>1803</v>
      </c>
    </row>
    <row r="1448" spans="1:2" ht="56.25" x14ac:dyDescent="0.2">
      <c r="A1448" s="5" t="s">
        <v>1804</v>
      </c>
      <c r="B1448" s="4" t="s">
        <v>9</v>
      </c>
    </row>
    <row r="1449" spans="1:2" ht="56.25" x14ac:dyDescent="0.2">
      <c r="A1449" s="5" t="s">
        <v>1805</v>
      </c>
      <c r="B1449" s="4" t="s">
        <v>9</v>
      </c>
    </row>
    <row r="1450" spans="1:2" ht="45" x14ac:dyDescent="0.2">
      <c r="A1450" s="5" t="s">
        <v>1806</v>
      </c>
      <c r="B1450" s="4" t="s">
        <v>11</v>
      </c>
    </row>
    <row r="1451" spans="1:2" x14ac:dyDescent="0.2">
      <c r="A1451" s="5" t="s">
        <v>1807</v>
      </c>
      <c r="B1451" s="4" t="s">
        <v>1808</v>
      </c>
    </row>
    <row r="1452" spans="1:2" ht="45" x14ac:dyDescent="0.2">
      <c r="A1452" s="5" t="s">
        <v>1809</v>
      </c>
      <c r="B1452" s="4" t="s">
        <v>11</v>
      </c>
    </row>
    <row r="1453" spans="1:2" x14ac:dyDescent="0.2">
      <c r="A1453" s="5" t="s">
        <v>1810</v>
      </c>
      <c r="B1453" s="4" t="s">
        <v>1769</v>
      </c>
    </row>
    <row r="1454" spans="1:2" ht="56.25" x14ac:dyDescent="0.2">
      <c r="A1454" s="5" t="s">
        <v>1811</v>
      </c>
      <c r="B1454" s="4" t="s">
        <v>9</v>
      </c>
    </row>
    <row r="1455" spans="1:2" ht="56.25" x14ac:dyDescent="0.2">
      <c r="A1455" s="5" t="s">
        <v>1812</v>
      </c>
      <c r="B1455" s="4" t="s">
        <v>1803</v>
      </c>
    </row>
    <row r="1456" spans="1:2" ht="78.75" x14ac:dyDescent="0.2">
      <c r="A1456" s="5" t="s">
        <v>1813</v>
      </c>
      <c r="B1456" s="4" t="s">
        <v>51</v>
      </c>
    </row>
    <row r="1457" spans="1:2" ht="78.75" x14ac:dyDescent="0.2">
      <c r="A1457" s="5" t="s">
        <v>1814</v>
      </c>
      <c r="B1457" s="4" t="s">
        <v>936</v>
      </c>
    </row>
    <row r="1458" spans="1:2" ht="22.5" x14ac:dyDescent="0.2">
      <c r="A1458" s="5" t="s">
        <v>1815</v>
      </c>
      <c r="B1458" s="4" t="s">
        <v>729</v>
      </c>
    </row>
    <row r="1459" spans="1:2" x14ac:dyDescent="0.2">
      <c r="A1459" s="5" t="s">
        <v>1816</v>
      </c>
      <c r="B1459" s="4" t="s">
        <v>1817</v>
      </c>
    </row>
    <row r="1460" spans="1:2" ht="90" x14ac:dyDescent="0.2">
      <c r="A1460" s="5" t="s">
        <v>1818</v>
      </c>
      <c r="B1460" s="4" t="s">
        <v>933</v>
      </c>
    </row>
    <row r="1461" spans="1:2" ht="78.75" x14ac:dyDescent="0.2">
      <c r="A1461" s="5" t="s">
        <v>1819</v>
      </c>
      <c r="B1461" s="4" t="s">
        <v>1820</v>
      </c>
    </row>
    <row r="1462" spans="1:2" ht="56.25" x14ac:dyDescent="0.2">
      <c r="A1462" s="5" t="s">
        <v>1821</v>
      </c>
      <c r="B1462" s="4" t="s">
        <v>9</v>
      </c>
    </row>
    <row r="1463" spans="1:2" ht="101.25" x14ac:dyDescent="0.2">
      <c r="A1463" s="5" t="s">
        <v>1822</v>
      </c>
      <c r="B1463" s="4" t="s">
        <v>629</v>
      </c>
    </row>
    <row r="1464" spans="1:2" ht="33.75" x14ac:dyDescent="0.2">
      <c r="A1464" s="5" t="s">
        <v>1823</v>
      </c>
      <c r="B1464" s="4" t="s">
        <v>913</v>
      </c>
    </row>
    <row r="1465" spans="1:2" ht="56.25" x14ac:dyDescent="0.2">
      <c r="A1465" s="5" t="s">
        <v>1824</v>
      </c>
      <c r="B1465" s="4" t="s">
        <v>9</v>
      </c>
    </row>
    <row r="1466" spans="1:2" ht="45" x14ac:dyDescent="0.2">
      <c r="A1466" s="5" t="s">
        <v>1825</v>
      </c>
      <c r="B1466" s="4" t="s">
        <v>11</v>
      </c>
    </row>
    <row r="1467" spans="1:2" ht="56.25" x14ac:dyDescent="0.2">
      <c r="A1467" s="5" t="s">
        <v>1826</v>
      </c>
      <c r="B1467" s="4" t="s">
        <v>1827</v>
      </c>
    </row>
    <row r="1468" spans="1:2" ht="56.25" x14ac:dyDescent="0.2">
      <c r="A1468" s="5" t="s">
        <v>1828</v>
      </c>
      <c r="B1468" s="4" t="s">
        <v>308</v>
      </c>
    </row>
    <row r="1469" spans="1:2" ht="56.25" x14ac:dyDescent="0.2">
      <c r="A1469" s="5" t="s">
        <v>1829</v>
      </c>
      <c r="B1469" s="4" t="s">
        <v>308</v>
      </c>
    </row>
    <row r="1470" spans="1:2" ht="56.25" x14ac:dyDescent="0.2">
      <c r="A1470" s="5" t="s">
        <v>1830</v>
      </c>
      <c r="B1470" s="4" t="s">
        <v>1831</v>
      </c>
    </row>
    <row r="1471" spans="1:2" ht="22.5" x14ac:dyDescent="0.2">
      <c r="A1471" s="5" t="s">
        <v>1832</v>
      </c>
      <c r="B1471" s="4" t="s">
        <v>1833</v>
      </c>
    </row>
    <row r="1472" spans="1:2" x14ac:dyDescent="0.2">
      <c r="A1472" s="5" t="s">
        <v>1834</v>
      </c>
      <c r="B1472" s="4" t="s">
        <v>65</v>
      </c>
    </row>
    <row r="1473" spans="1:2" x14ac:dyDescent="0.2">
      <c r="A1473" s="5" t="s">
        <v>1835</v>
      </c>
      <c r="B1473" s="4" t="s">
        <v>1836</v>
      </c>
    </row>
    <row r="1474" spans="1:2" ht="56.25" x14ac:dyDescent="0.2">
      <c r="A1474" s="5" t="s">
        <v>1837</v>
      </c>
      <c r="B1474" s="4" t="s">
        <v>819</v>
      </c>
    </row>
    <row r="1475" spans="1:2" ht="101.25" x14ac:dyDescent="0.2">
      <c r="A1475" s="5" t="s">
        <v>1838</v>
      </c>
      <c r="B1475" s="4" t="s">
        <v>1839</v>
      </c>
    </row>
    <row r="1476" spans="1:2" ht="45" x14ac:dyDescent="0.2">
      <c r="A1476" s="5" t="s">
        <v>1840</v>
      </c>
      <c r="B1476" s="4" t="s">
        <v>1646</v>
      </c>
    </row>
    <row r="1477" spans="1:2" ht="22.5" x14ac:dyDescent="0.2">
      <c r="A1477" s="5" t="s">
        <v>1841</v>
      </c>
      <c r="B1477" s="4" t="s">
        <v>1523</v>
      </c>
    </row>
    <row r="1478" spans="1:2" ht="78.75" x14ac:dyDescent="0.2">
      <c r="A1478" s="5" t="s">
        <v>1842</v>
      </c>
      <c r="B1478" s="4" t="s">
        <v>206</v>
      </c>
    </row>
    <row r="1479" spans="1:2" ht="56.25" x14ac:dyDescent="0.2">
      <c r="A1479" s="5" t="s">
        <v>1843</v>
      </c>
      <c r="B1479" s="4" t="s">
        <v>308</v>
      </c>
    </row>
    <row r="1480" spans="1:2" x14ac:dyDescent="0.2">
      <c r="A1480" s="5" t="s">
        <v>1844</v>
      </c>
      <c r="B1480" s="4" t="s">
        <v>1845</v>
      </c>
    </row>
    <row r="1481" spans="1:2" ht="45" x14ac:dyDescent="0.2">
      <c r="A1481" s="5" t="s">
        <v>1846</v>
      </c>
      <c r="B1481" s="4" t="s">
        <v>1646</v>
      </c>
    </row>
    <row r="1482" spans="1:2" ht="78.75" x14ac:dyDescent="0.2">
      <c r="A1482" s="5" t="s">
        <v>1847</v>
      </c>
      <c r="B1482" s="4" t="s">
        <v>51</v>
      </c>
    </row>
    <row r="1483" spans="1:2" ht="78.75" x14ac:dyDescent="0.2">
      <c r="A1483" s="5" t="s">
        <v>1848</v>
      </c>
      <c r="B1483" s="4" t="s">
        <v>1820</v>
      </c>
    </row>
    <row r="1484" spans="1:2" x14ac:dyDescent="0.2">
      <c r="A1484" s="5" t="s">
        <v>1849</v>
      </c>
      <c r="B1484" s="4" t="s">
        <v>1850</v>
      </c>
    </row>
    <row r="1485" spans="1:2" ht="56.25" x14ac:dyDescent="0.2">
      <c r="A1485" s="5" t="s">
        <v>1851</v>
      </c>
      <c r="B1485" s="4" t="s">
        <v>821</v>
      </c>
    </row>
    <row r="1486" spans="1:2" ht="78.75" x14ac:dyDescent="0.2">
      <c r="A1486" s="5" t="s">
        <v>1852</v>
      </c>
      <c r="B1486" s="4" t="s">
        <v>936</v>
      </c>
    </row>
    <row r="1487" spans="1:2" ht="78.75" x14ac:dyDescent="0.2">
      <c r="A1487" s="5" t="s">
        <v>1853</v>
      </c>
      <c r="B1487" s="4" t="s">
        <v>51</v>
      </c>
    </row>
    <row r="1488" spans="1:2" ht="135" x14ac:dyDescent="0.2">
      <c r="A1488" s="5" t="s">
        <v>1854</v>
      </c>
      <c r="B1488" s="4" t="s">
        <v>1855</v>
      </c>
    </row>
    <row r="1489" spans="1:2" ht="22.5" x14ac:dyDescent="0.2">
      <c r="A1489" s="5" t="s">
        <v>1856</v>
      </c>
      <c r="B1489" s="4" t="s">
        <v>1857</v>
      </c>
    </row>
    <row r="1490" spans="1:2" x14ac:dyDescent="0.2">
      <c r="A1490" s="5" t="s">
        <v>1858</v>
      </c>
      <c r="B1490" s="4" t="s">
        <v>1859</v>
      </c>
    </row>
    <row r="1491" spans="1:2" ht="22.5" x14ac:dyDescent="0.2">
      <c r="A1491" s="5" t="s">
        <v>1860</v>
      </c>
      <c r="B1491" s="4" t="s">
        <v>729</v>
      </c>
    </row>
    <row r="1492" spans="1:2" ht="56.25" x14ac:dyDescent="0.2">
      <c r="A1492" s="5" t="s">
        <v>1861</v>
      </c>
      <c r="B1492" s="4" t="s">
        <v>9</v>
      </c>
    </row>
    <row r="1493" spans="1:2" ht="45" x14ac:dyDescent="0.2">
      <c r="A1493" s="5" t="s">
        <v>1862</v>
      </c>
      <c r="B1493" s="4" t="s">
        <v>1863</v>
      </c>
    </row>
    <row r="1494" spans="1:2" ht="112.5" x14ac:dyDescent="0.2">
      <c r="A1494" s="5" t="s">
        <v>1864</v>
      </c>
      <c r="B1494" s="4" t="s">
        <v>1865</v>
      </c>
    </row>
    <row r="1495" spans="1:2" x14ac:dyDescent="0.2">
      <c r="A1495" s="5" t="s">
        <v>1866</v>
      </c>
      <c r="B1495" s="4" t="s">
        <v>568</v>
      </c>
    </row>
    <row r="1496" spans="1:2" ht="56.25" x14ac:dyDescent="0.2">
      <c r="A1496" s="5" t="s">
        <v>1867</v>
      </c>
      <c r="B1496" s="4" t="s">
        <v>819</v>
      </c>
    </row>
    <row r="1497" spans="1:2" ht="101.25" x14ac:dyDescent="0.2">
      <c r="A1497" s="5" t="s">
        <v>1868</v>
      </c>
      <c r="B1497" s="4" t="s">
        <v>1687</v>
      </c>
    </row>
    <row r="1498" spans="1:2" x14ac:dyDescent="0.2">
      <c r="A1498" s="5" t="s">
        <v>1869</v>
      </c>
      <c r="B1498" s="4" t="s">
        <v>1870</v>
      </c>
    </row>
    <row r="1499" spans="1:2" ht="90" x14ac:dyDescent="0.2">
      <c r="A1499" s="5" t="s">
        <v>1871</v>
      </c>
      <c r="B1499" s="4" t="s">
        <v>98</v>
      </c>
    </row>
    <row r="1500" spans="1:2" ht="45" x14ac:dyDescent="0.2">
      <c r="A1500" s="5" t="s">
        <v>1872</v>
      </c>
      <c r="B1500" s="4" t="s">
        <v>160</v>
      </c>
    </row>
    <row r="1501" spans="1:2" ht="56.25" x14ac:dyDescent="0.2">
      <c r="A1501" s="5" t="s">
        <v>1873</v>
      </c>
      <c r="B1501" s="4" t="s">
        <v>577</v>
      </c>
    </row>
    <row r="1502" spans="1:2" ht="67.5" x14ac:dyDescent="0.2">
      <c r="A1502" s="5" t="s">
        <v>1874</v>
      </c>
      <c r="B1502" s="4" t="s">
        <v>1875</v>
      </c>
    </row>
    <row r="1503" spans="1:2" x14ac:dyDescent="0.2">
      <c r="A1503" s="5" t="s">
        <v>1876</v>
      </c>
      <c r="B1503" s="4" t="s">
        <v>1769</v>
      </c>
    </row>
    <row r="1504" spans="1:2" ht="78.75" x14ac:dyDescent="0.2">
      <c r="A1504" s="5" t="s">
        <v>1877</v>
      </c>
      <c r="B1504" s="4" t="s">
        <v>520</v>
      </c>
    </row>
    <row r="1505" spans="1:2" ht="56.25" x14ac:dyDescent="0.2">
      <c r="A1505" s="5" t="s">
        <v>1878</v>
      </c>
      <c r="B1505" s="4" t="s">
        <v>1879</v>
      </c>
    </row>
    <row r="1506" spans="1:2" ht="56.25" x14ac:dyDescent="0.2">
      <c r="A1506" s="5" t="s">
        <v>1880</v>
      </c>
      <c r="B1506" s="4" t="s">
        <v>819</v>
      </c>
    </row>
    <row r="1507" spans="1:2" x14ac:dyDescent="0.2">
      <c r="A1507" s="5" t="s">
        <v>1881</v>
      </c>
      <c r="B1507" s="4" t="s">
        <v>1769</v>
      </c>
    </row>
    <row r="1508" spans="1:2" ht="101.25" x14ac:dyDescent="0.2">
      <c r="A1508" s="5" t="s">
        <v>1882</v>
      </c>
      <c r="B1508" s="4" t="s">
        <v>385</v>
      </c>
    </row>
    <row r="1509" spans="1:2" ht="56.25" x14ac:dyDescent="0.2">
      <c r="A1509" s="5" t="s">
        <v>1883</v>
      </c>
      <c r="B1509" s="4" t="s">
        <v>9</v>
      </c>
    </row>
    <row r="1510" spans="1:2" ht="56.25" x14ac:dyDescent="0.2">
      <c r="A1510" s="5" t="s">
        <v>1884</v>
      </c>
      <c r="B1510" s="4" t="s">
        <v>1153</v>
      </c>
    </row>
    <row r="1511" spans="1:2" ht="78.75" x14ac:dyDescent="0.2">
      <c r="A1511" s="5" t="s">
        <v>1885</v>
      </c>
      <c r="B1511" s="4" t="s">
        <v>1886</v>
      </c>
    </row>
    <row r="1512" spans="1:2" ht="56.25" x14ac:dyDescent="0.2">
      <c r="A1512" s="5" t="s">
        <v>1887</v>
      </c>
      <c r="B1512" s="4" t="s">
        <v>821</v>
      </c>
    </row>
    <row r="1513" spans="1:2" ht="78.75" x14ac:dyDescent="0.2">
      <c r="A1513" s="5" t="s">
        <v>1888</v>
      </c>
      <c r="B1513" s="4" t="s">
        <v>1820</v>
      </c>
    </row>
    <row r="1514" spans="1:2" ht="78.75" x14ac:dyDescent="0.2">
      <c r="A1514" s="5" t="s">
        <v>1889</v>
      </c>
      <c r="B1514" s="4" t="s">
        <v>51</v>
      </c>
    </row>
    <row r="1515" spans="1:2" ht="56.25" x14ac:dyDescent="0.2">
      <c r="A1515" s="5" t="s">
        <v>1890</v>
      </c>
      <c r="B1515" s="4" t="s">
        <v>1891</v>
      </c>
    </row>
    <row r="1516" spans="1:2" x14ac:dyDescent="0.2">
      <c r="A1516" s="5" t="s">
        <v>1892</v>
      </c>
      <c r="B1516" s="4" t="s">
        <v>1893</v>
      </c>
    </row>
    <row r="1517" spans="1:2" ht="33.75" x14ac:dyDescent="0.2">
      <c r="A1517" s="5" t="s">
        <v>1894</v>
      </c>
      <c r="B1517" s="4" t="s">
        <v>1736</v>
      </c>
    </row>
    <row r="1518" spans="1:2" ht="45" x14ac:dyDescent="0.2">
      <c r="A1518" s="5" t="s">
        <v>1895</v>
      </c>
      <c r="B1518" s="4" t="s">
        <v>1646</v>
      </c>
    </row>
    <row r="1519" spans="1:2" ht="33.75" x14ac:dyDescent="0.2">
      <c r="A1519" s="5" t="s">
        <v>1896</v>
      </c>
      <c r="B1519" s="4" t="s">
        <v>1897</v>
      </c>
    </row>
    <row r="1520" spans="1:2" ht="78.75" x14ac:dyDescent="0.2">
      <c r="A1520" s="5" t="s">
        <v>1898</v>
      </c>
      <c r="B1520" s="4" t="s">
        <v>520</v>
      </c>
    </row>
    <row r="1521" spans="1:2" ht="56.25" x14ac:dyDescent="0.2">
      <c r="A1521" s="5" t="s">
        <v>1899</v>
      </c>
      <c r="B1521" s="4" t="s">
        <v>821</v>
      </c>
    </row>
    <row r="1522" spans="1:2" ht="22.5" x14ac:dyDescent="0.2">
      <c r="A1522" s="5" t="s">
        <v>1900</v>
      </c>
      <c r="B1522" s="4" t="s">
        <v>729</v>
      </c>
    </row>
    <row r="1523" spans="1:2" ht="45" x14ac:dyDescent="0.2">
      <c r="A1523" s="5" t="s">
        <v>1901</v>
      </c>
      <c r="B1523" s="4" t="s">
        <v>11</v>
      </c>
    </row>
    <row r="1524" spans="1:2" ht="56.25" x14ac:dyDescent="0.2">
      <c r="A1524" s="5" t="s">
        <v>1902</v>
      </c>
      <c r="B1524" s="4" t="s">
        <v>1171</v>
      </c>
    </row>
    <row r="1525" spans="1:2" ht="90" x14ac:dyDescent="0.2">
      <c r="A1525" s="5" t="s">
        <v>1903</v>
      </c>
      <c r="B1525" s="4" t="s">
        <v>98</v>
      </c>
    </row>
    <row r="1526" spans="1:2" ht="45" x14ac:dyDescent="0.2">
      <c r="A1526" s="5" t="s">
        <v>1904</v>
      </c>
      <c r="B1526" s="4" t="s">
        <v>1646</v>
      </c>
    </row>
    <row r="1527" spans="1:2" ht="56.25" x14ac:dyDescent="0.2">
      <c r="A1527" s="5" t="s">
        <v>1905</v>
      </c>
      <c r="B1527" s="4" t="s">
        <v>9</v>
      </c>
    </row>
    <row r="1528" spans="1:2" ht="101.25" x14ac:dyDescent="0.2">
      <c r="A1528" s="5" t="s">
        <v>1906</v>
      </c>
      <c r="B1528" s="4" t="s">
        <v>385</v>
      </c>
    </row>
    <row r="1529" spans="1:2" ht="22.5" x14ac:dyDescent="0.2">
      <c r="A1529" s="5" t="s">
        <v>1907</v>
      </c>
      <c r="B1529" s="4" t="s">
        <v>729</v>
      </c>
    </row>
    <row r="1530" spans="1:2" ht="33.75" x14ac:dyDescent="0.2">
      <c r="A1530" s="5" t="s">
        <v>1908</v>
      </c>
      <c r="B1530" s="4" t="s">
        <v>913</v>
      </c>
    </row>
    <row r="1531" spans="1:2" ht="33.75" x14ac:dyDescent="0.2">
      <c r="A1531" s="5" t="s">
        <v>1908</v>
      </c>
      <c r="B1531" s="4" t="s">
        <v>913</v>
      </c>
    </row>
    <row r="1532" spans="1:2" ht="45" x14ac:dyDescent="0.2">
      <c r="A1532" s="5" t="s">
        <v>1909</v>
      </c>
      <c r="B1532" s="4" t="s">
        <v>11</v>
      </c>
    </row>
    <row r="1533" spans="1:2" ht="45" x14ac:dyDescent="0.2">
      <c r="A1533" s="5" t="s">
        <v>1910</v>
      </c>
      <c r="B1533" s="4" t="s">
        <v>1863</v>
      </c>
    </row>
    <row r="1534" spans="1:2" ht="56.25" x14ac:dyDescent="0.2">
      <c r="A1534" s="5" t="s">
        <v>1911</v>
      </c>
      <c r="B1534" s="4" t="s">
        <v>819</v>
      </c>
    </row>
    <row r="1535" spans="1:2" ht="45" x14ac:dyDescent="0.2">
      <c r="A1535" s="5" t="s">
        <v>1912</v>
      </c>
      <c r="B1535" s="4" t="s">
        <v>11</v>
      </c>
    </row>
    <row r="1536" spans="1:2" ht="78.75" x14ac:dyDescent="0.2">
      <c r="A1536" s="5" t="s">
        <v>1913</v>
      </c>
      <c r="B1536" s="4" t="s">
        <v>739</v>
      </c>
    </row>
    <row r="1537" spans="1:2" ht="45" x14ac:dyDescent="0.2">
      <c r="A1537" s="5" t="s">
        <v>1914</v>
      </c>
      <c r="B1537" s="4" t="s">
        <v>1646</v>
      </c>
    </row>
    <row r="1538" spans="1:2" x14ac:dyDescent="0.2">
      <c r="A1538" s="5" t="s">
        <v>1915</v>
      </c>
      <c r="B1538" s="6" t="s">
        <v>1916</v>
      </c>
    </row>
    <row r="1539" spans="1:2" ht="56.25" x14ac:dyDescent="0.2">
      <c r="A1539" s="5" t="s">
        <v>1917</v>
      </c>
      <c r="B1539" s="4" t="s">
        <v>1153</v>
      </c>
    </row>
    <row r="1540" spans="1:2" ht="33.75" x14ac:dyDescent="0.2">
      <c r="A1540" s="5" t="s">
        <v>1918</v>
      </c>
      <c r="B1540" s="4" t="s">
        <v>68</v>
      </c>
    </row>
    <row r="1541" spans="1:2" ht="56.25" x14ac:dyDescent="0.2">
      <c r="A1541" s="5" t="s">
        <v>1919</v>
      </c>
      <c r="B1541" s="4" t="s">
        <v>821</v>
      </c>
    </row>
    <row r="1542" spans="1:2" ht="45" x14ac:dyDescent="0.2">
      <c r="A1542" s="5" t="s">
        <v>1920</v>
      </c>
      <c r="B1542" s="4" t="s">
        <v>1646</v>
      </c>
    </row>
    <row r="1543" spans="1:2" ht="22.5" x14ac:dyDescent="0.2">
      <c r="A1543" s="5" t="s">
        <v>1921</v>
      </c>
      <c r="B1543" s="4" t="s">
        <v>729</v>
      </c>
    </row>
    <row r="1544" spans="1:2" ht="33.75" x14ac:dyDescent="0.2">
      <c r="A1544" s="5" t="s">
        <v>1922</v>
      </c>
      <c r="B1544" s="4" t="s">
        <v>1736</v>
      </c>
    </row>
    <row r="1545" spans="1:2" x14ac:dyDescent="0.2">
      <c r="A1545" s="5" t="s">
        <v>1923</v>
      </c>
      <c r="B1545" s="4" t="s">
        <v>1924</v>
      </c>
    </row>
    <row r="1546" spans="1:2" ht="33.75" x14ac:dyDescent="0.2">
      <c r="A1546" s="5" t="s">
        <v>1925</v>
      </c>
      <c r="B1546" s="4" t="s">
        <v>1897</v>
      </c>
    </row>
    <row r="1547" spans="1:2" ht="56.25" x14ac:dyDescent="0.2">
      <c r="A1547" s="5" t="s">
        <v>1926</v>
      </c>
      <c r="B1547" s="4" t="s">
        <v>1891</v>
      </c>
    </row>
    <row r="1548" spans="1:2" ht="33.75" x14ac:dyDescent="0.2">
      <c r="A1548" s="5" t="s">
        <v>1927</v>
      </c>
      <c r="B1548" s="4" t="s">
        <v>1736</v>
      </c>
    </row>
    <row r="1549" spans="1:2" ht="78.75" x14ac:dyDescent="0.2">
      <c r="A1549" s="5" t="s">
        <v>1928</v>
      </c>
      <c r="B1549" s="4" t="s">
        <v>206</v>
      </c>
    </row>
    <row r="1550" spans="1:2" ht="56.25" x14ac:dyDescent="0.2">
      <c r="A1550" s="5" t="s">
        <v>1929</v>
      </c>
      <c r="B1550" s="4" t="s">
        <v>821</v>
      </c>
    </row>
    <row r="1551" spans="1:2" ht="45" x14ac:dyDescent="0.2">
      <c r="A1551" s="5" t="s">
        <v>1930</v>
      </c>
      <c r="B1551" s="4" t="s">
        <v>11</v>
      </c>
    </row>
    <row r="1552" spans="1:2" ht="56.25" x14ac:dyDescent="0.2">
      <c r="A1552" s="5" t="s">
        <v>1931</v>
      </c>
      <c r="B1552" s="4" t="s">
        <v>819</v>
      </c>
    </row>
    <row r="1553" spans="1:2" ht="56.25" x14ac:dyDescent="0.2">
      <c r="A1553" s="5" t="s">
        <v>1932</v>
      </c>
      <c r="B1553" s="4" t="s">
        <v>9</v>
      </c>
    </row>
    <row r="1554" spans="1:2" ht="78.75" x14ac:dyDescent="0.2">
      <c r="A1554" s="5" t="s">
        <v>1933</v>
      </c>
      <c r="B1554" s="4" t="s">
        <v>1934</v>
      </c>
    </row>
    <row r="1555" spans="1:2" ht="90" x14ac:dyDescent="0.2">
      <c r="A1555" s="5" t="s">
        <v>1935</v>
      </c>
      <c r="B1555" s="4" t="s">
        <v>98</v>
      </c>
    </row>
    <row r="1556" spans="1:2" ht="56.25" x14ac:dyDescent="0.2">
      <c r="A1556" s="5" t="s">
        <v>1936</v>
      </c>
      <c r="B1556" s="4" t="s">
        <v>1937</v>
      </c>
    </row>
    <row r="1557" spans="1:2" ht="22.5" x14ac:dyDescent="0.2">
      <c r="A1557" s="5" t="s">
        <v>1938</v>
      </c>
      <c r="B1557" s="4" t="s">
        <v>729</v>
      </c>
    </row>
    <row r="1558" spans="1:2" ht="56.25" x14ac:dyDescent="0.2">
      <c r="A1558" s="5" t="s">
        <v>1939</v>
      </c>
      <c r="B1558" s="4" t="s">
        <v>1891</v>
      </c>
    </row>
    <row r="1559" spans="1:2" ht="22.5" x14ac:dyDescent="0.2">
      <c r="A1559" s="5" t="s">
        <v>1940</v>
      </c>
      <c r="B1559" s="4" t="s">
        <v>1523</v>
      </c>
    </row>
    <row r="1560" spans="1:2" ht="78.75" x14ac:dyDescent="0.2">
      <c r="A1560" s="5" t="s">
        <v>1941</v>
      </c>
      <c r="B1560" s="4" t="s">
        <v>1820</v>
      </c>
    </row>
    <row r="1561" spans="1:2" ht="56.25" x14ac:dyDescent="0.2">
      <c r="A1561" s="5" t="s">
        <v>1942</v>
      </c>
      <c r="B1561" s="4" t="s">
        <v>308</v>
      </c>
    </row>
    <row r="1562" spans="1:2" ht="22.5" x14ac:dyDescent="0.2">
      <c r="A1562" s="5" t="s">
        <v>1943</v>
      </c>
      <c r="B1562" s="4" t="s">
        <v>729</v>
      </c>
    </row>
    <row r="1563" spans="1:2" ht="56.25" x14ac:dyDescent="0.2">
      <c r="A1563" s="5" t="s">
        <v>1944</v>
      </c>
      <c r="B1563" s="4" t="s">
        <v>821</v>
      </c>
    </row>
    <row r="1564" spans="1:2" ht="78.75" x14ac:dyDescent="0.2">
      <c r="A1564" s="5" t="s">
        <v>1945</v>
      </c>
      <c r="B1564" s="4" t="s">
        <v>1946</v>
      </c>
    </row>
    <row r="1565" spans="1:2" ht="56.25" x14ac:dyDescent="0.2">
      <c r="A1565" s="5" t="s">
        <v>1947</v>
      </c>
      <c r="B1565" s="4" t="s">
        <v>308</v>
      </c>
    </row>
    <row r="1566" spans="1:2" ht="33.75" x14ac:dyDescent="0.2">
      <c r="A1566" s="5" t="s">
        <v>1948</v>
      </c>
      <c r="B1566" s="4" t="s">
        <v>1736</v>
      </c>
    </row>
    <row r="1567" spans="1:2" ht="45" x14ac:dyDescent="0.2">
      <c r="A1567" s="5" t="s">
        <v>1949</v>
      </c>
      <c r="B1567" s="4" t="s">
        <v>1646</v>
      </c>
    </row>
    <row r="1568" spans="1:2" x14ac:dyDescent="0.2">
      <c r="A1568" s="5" t="s">
        <v>1950</v>
      </c>
      <c r="B1568" s="4" t="s">
        <v>1951</v>
      </c>
    </row>
    <row r="1569" spans="1:2" ht="33.75" x14ac:dyDescent="0.2">
      <c r="A1569" s="5" t="s">
        <v>1952</v>
      </c>
      <c r="B1569" s="4" t="s">
        <v>1897</v>
      </c>
    </row>
    <row r="1570" spans="1:2" ht="56.25" x14ac:dyDescent="0.2">
      <c r="A1570" s="5" t="s">
        <v>1953</v>
      </c>
      <c r="B1570" s="4" t="s">
        <v>821</v>
      </c>
    </row>
    <row r="1571" spans="1:2" ht="112.5" x14ac:dyDescent="0.2">
      <c r="A1571" s="5" t="s">
        <v>1954</v>
      </c>
      <c r="B1571" s="4" t="s">
        <v>1865</v>
      </c>
    </row>
    <row r="1572" spans="1:2" ht="90" x14ac:dyDescent="0.2">
      <c r="A1572" s="5" t="s">
        <v>1955</v>
      </c>
      <c r="B1572" s="4" t="s">
        <v>98</v>
      </c>
    </row>
    <row r="1573" spans="1:2" ht="22.5" x14ac:dyDescent="0.2">
      <c r="A1573" s="5" t="s">
        <v>1956</v>
      </c>
      <c r="B1573" s="4" t="s">
        <v>1957</v>
      </c>
    </row>
    <row r="1574" spans="1:2" ht="56.25" x14ac:dyDescent="0.2">
      <c r="A1574" s="5" t="s">
        <v>1958</v>
      </c>
      <c r="B1574" s="4" t="s">
        <v>1113</v>
      </c>
    </row>
    <row r="1575" spans="1:2" ht="78.75" x14ac:dyDescent="0.2">
      <c r="A1575" s="5" t="s">
        <v>1959</v>
      </c>
      <c r="B1575" s="4" t="s">
        <v>51</v>
      </c>
    </row>
    <row r="1576" spans="1:2" ht="101.25" x14ac:dyDescent="0.2">
      <c r="A1576" s="5" t="s">
        <v>1960</v>
      </c>
      <c r="B1576" s="4" t="s">
        <v>1774</v>
      </c>
    </row>
    <row r="1577" spans="1:2" ht="112.5" x14ac:dyDescent="0.2">
      <c r="A1577" s="5" t="s">
        <v>1961</v>
      </c>
      <c r="B1577" s="4" t="s">
        <v>1865</v>
      </c>
    </row>
    <row r="1578" spans="1:2" ht="45" x14ac:dyDescent="0.2">
      <c r="A1578" s="5" t="s">
        <v>1962</v>
      </c>
      <c r="B1578" s="4" t="s">
        <v>160</v>
      </c>
    </row>
    <row r="1579" spans="1:2" ht="56.25" x14ac:dyDescent="0.2">
      <c r="A1579" s="5" t="s">
        <v>1963</v>
      </c>
      <c r="B1579" s="4" t="s">
        <v>819</v>
      </c>
    </row>
    <row r="1580" spans="1:2" ht="56.25" x14ac:dyDescent="0.2">
      <c r="A1580" s="5" t="s">
        <v>1964</v>
      </c>
      <c r="B1580" s="4" t="s">
        <v>308</v>
      </c>
    </row>
    <row r="1581" spans="1:2" ht="112.5" x14ac:dyDescent="0.2">
      <c r="A1581" s="5" t="s">
        <v>1965</v>
      </c>
      <c r="B1581" s="4" t="s">
        <v>1966</v>
      </c>
    </row>
    <row r="1582" spans="1:2" ht="56.25" x14ac:dyDescent="0.2">
      <c r="A1582" s="5" t="s">
        <v>1967</v>
      </c>
      <c r="B1582" s="4" t="s">
        <v>1113</v>
      </c>
    </row>
    <row r="1583" spans="1:2" ht="101.25" x14ac:dyDescent="0.2">
      <c r="A1583" s="5" t="s">
        <v>1968</v>
      </c>
      <c r="B1583" s="4" t="s">
        <v>385</v>
      </c>
    </row>
    <row r="1584" spans="1:2" ht="90" x14ac:dyDescent="0.2">
      <c r="A1584" s="5" t="s">
        <v>1969</v>
      </c>
      <c r="B1584" s="4" t="s">
        <v>967</v>
      </c>
    </row>
    <row r="1585" spans="1:2" ht="33.75" x14ac:dyDescent="0.2">
      <c r="A1585" s="5" t="s">
        <v>1970</v>
      </c>
      <c r="B1585" s="4" t="s">
        <v>1971</v>
      </c>
    </row>
    <row r="1586" spans="1:2" ht="22.5" x14ac:dyDescent="0.2">
      <c r="A1586" s="5" t="s">
        <v>1972</v>
      </c>
      <c r="B1586" s="4" t="s">
        <v>1973</v>
      </c>
    </row>
    <row r="1587" spans="1:2" ht="33.75" x14ac:dyDescent="0.2">
      <c r="A1587" s="5" t="s">
        <v>1974</v>
      </c>
      <c r="B1587" s="4" t="s">
        <v>913</v>
      </c>
    </row>
    <row r="1588" spans="1:2" ht="45" x14ac:dyDescent="0.2">
      <c r="A1588" s="5" t="s">
        <v>1975</v>
      </c>
      <c r="B1588" s="4" t="s">
        <v>1976</v>
      </c>
    </row>
    <row r="1589" spans="1:2" ht="67.5" x14ac:dyDescent="0.2">
      <c r="A1589" s="5" t="s">
        <v>1977</v>
      </c>
      <c r="B1589" s="4" t="s">
        <v>1562</v>
      </c>
    </row>
    <row r="1590" spans="1:2" ht="56.25" x14ac:dyDescent="0.2">
      <c r="A1590" s="5" t="s">
        <v>1978</v>
      </c>
      <c r="B1590" s="4" t="s">
        <v>9</v>
      </c>
    </row>
    <row r="1591" spans="1:2" ht="56.25" x14ac:dyDescent="0.2">
      <c r="A1591" s="5" t="s">
        <v>1979</v>
      </c>
      <c r="B1591" s="4" t="s">
        <v>1153</v>
      </c>
    </row>
    <row r="1592" spans="1:2" ht="78.75" x14ac:dyDescent="0.2">
      <c r="A1592" s="5" t="s">
        <v>1980</v>
      </c>
      <c r="B1592" s="4" t="s">
        <v>520</v>
      </c>
    </row>
    <row r="1593" spans="1:2" x14ac:dyDescent="0.2">
      <c r="A1593" s="5" t="s">
        <v>1981</v>
      </c>
      <c r="B1593" s="4" t="s">
        <v>1982</v>
      </c>
    </row>
    <row r="1594" spans="1:2" ht="78.75" x14ac:dyDescent="0.2">
      <c r="A1594" s="5" t="s">
        <v>1983</v>
      </c>
      <c r="B1594" s="4" t="s">
        <v>390</v>
      </c>
    </row>
    <row r="1595" spans="1:2" x14ac:dyDescent="0.2">
      <c r="A1595" s="5" t="s">
        <v>1984</v>
      </c>
      <c r="B1595" s="4" t="s">
        <v>1985</v>
      </c>
    </row>
    <row r="1596" spans="1:2" ht="101.25" x14ac:dyDescent="0.2">
      <c r="A1596" s="5" t="s">
        <v>1986</v>
      </c>
      <c r="B1596" s="4" t="s">
        <v>385</v>
      </c>
    </row>
    <row r="1597" spans="1:2" ht="56.25" x14ac:dyDescent="0.2">
      <c r="A1597" s="5" t="s">
        <v>1987</v>
      </c>
      <c r="B1597" s="4" t="s">
        <v>1113</v>
      </c>
    </row>
    <row r="1598" spans="1:2" ht="33.75" x14ac:dyDescent="0.2">
      <c r="A1598" s="5" t="s">
        <v>1988</v>
      </c>
      <c r="B1598" s="4" t="s">
        <v>1897</v>
      </c>
    </row>
    <row r="1599" spans="1:2" ht="33.75" x14ac:dyDescent="0.2">
      <c r="A1599" s="5" t="s">
        <v>1989</v>
      </c>
      <c r="B1599" s="4" t="s">
        <v>1990</v>
      </c>
    </row>
    <row r="1600" spans="1:2" ht="101.25" x14ac:dyDescent="0.2">
      <c r="A1600" s="5" t="s">
        <v>1991</v>
      </c>
      <c r="B1600" s="4" t="s">
        <v>385</v>
      </c>
    </row>
    <row r="1601" spans="1:2" x14ac:dyDescent="0.2">
      <c r="A1601" s="5" t="s">
        <v>1992</v>
      </c>
      <c r="B1601" s="4" t="s">
        <v>1993</v>
      </c>
    </row>
    <row r="1602" spans="1:2" ht="45" x14ac:dyDescent="0.2">
      <c r="A1602" s="5" t="s">
        <v>1994</v>
      </c>
      <c r="B1602" s="4" t="s">
        <v>1646</v>
      </c>
    </row>
    <row r="1603" spans="1:2" ht="56.25" x14ac:dyDescent="0.2">
      <c r="A1603" s="5" t="s">
        <v>1995</v>
      </c>
      <c r="B1603" s="4" t="s">
        <v>821</v>
      </c>
    </row>
    <row r="1604" spans="1:2" x14ac:dyDescent="0.2">
      <c r="A1604" s="5" t="s">
        <v>1996</v>
      </c>
      <c r="B1604" s="4" t="s">
        <v>1997</v>
      </c>
    </row>
    <row r="1605" spans="1:2" ht="22.5" x14ac:dyDescent="0.2">
      <c r="A1605" s="5" t="s">
        <v>1998</v>
      </c>
      <c r="B1605" s="4" t="s">
        <v>729</v>
      </c>
    </row>
    <row r="1606" spans="1:2" ht="56.25" x14ac:dyDescent="0.2">
      <c r="A1606" s="5" t="s">
        <v>1999</v>
      </c>
      <c r="B1606" s="4" t="s">
        <v>308</v>
      </c>
    </row>
    <row r="1607" spans="1:2" ht="56.25" x14ac:dyDescent="0.2">
      <c r="A1607" s="5" t="s">
        <v>2000</v>
      </c>
      <c r="B1607" s="4" t="s">
        <v>819</v>
      </c>
    </row>
    <row r="1608" spans="1:2" ht="90" x14ac:dyDescent="0.2">
      <c r="A1608" s="5" t="s">
        <v>2001</v>
      </c>
      <c r="B1608" s="4" t="s">
        <v>98</v>
      </c>
    </row>
    <row r="1609" spans="1:2" ht="22.5" x14ac:dyDescent="0.2">
      <c r="A1609" s="5" t="s">
        <v>2002</v>
      </c>
      <c r="B1609" s="4" t="s">
        <v>2003</v>
      </c>
    </row>
    <row r="1610" spans="1:2" ht="45" x14ac:dyDescent="0.2">
      <c r="A1610" s="5" t="s">
        <v>2004</v>
      </c>
      <c r="B1610" s="4" t="s">
        <v>11</v>
      </c>
    </row>
    <row r="1611" spans="1:2" ht="56.25" x14ac:dyDescent="0.2">
      <c r="A1611" s="5" t="s">
        <v>2005</v>
      </c>
      <c r="B1611" s="4" t="s">
        <v>577</v>
      </c>
    </row>
    <row r="1612" spans="1:2" ht="45" x14ac:dyDescent="0.2">
      <c r="A1612" s="5" t="s">
        <v>2006</v>
      </c>
      <c r="B1612" s="4" t="s">
        <v>160</v>
      </c>
    </row>
    <row r="1613" spans="1:2" ht="22.5" x14ac:dyDescent="0.2">
      <c r="A1613" s="5" t="s">
        <v>2007</v>
      </c>
      <c r="B1613" s="4" t="s">
        <v>1516</v>
      </c>
    </row>
    <row r="1614" spans="1:2" ht="56.25" x14ac:dyDescent="0.2">
      <c r="A1614" s="5" t="s">
        <v>2008</v>
      </c>
      <c r="B1614" s="4" t="s">
        <v>9</v>
      </c>
    </row>
    <row r="1615" spans="1:2" ht="56.25" x14ac:dyDescent="0.2">
      <c r="A1615" s="5" t="s">
        <v>2009</v>
      </c>
      <c r="B1615" s="4" t="s">
        <v>1113</v>
      </c>
    </row>
    <row r="1616" spans="1:2" ht="56.25" x14ac:dyDescent="0.2">
      <c r="A1616" s="5" t="s">
        <v>2010</v>
      </c>
      <c r="B1616" s="4" t="s">
        <v>539</v>
      </c>
    </row>
    <row r="1617" spans="1:2" ht="56.25" x14ac:dyDescent="0.2">
      <c r="A1617" s="5" t="s">
        <v>2011</v>
      </c>
      <c r="B1617" s="4" t="s">
        <v>79</v>
      </c>
    </row>
    <row r="1618" spans="1:2" x14ac:dyDescent="0.2">
      <c r="A1618" s="5" t="s">
        <v>2012</v>
      </c>
      <c r="B1618" s="4" t="s">
        <v>2013</v>
      </c>
    </row>
    <row r="1619" spans="1:2" ht="78.75" x14ac:dyDescent="0.2">
      <c r="A1619" s="5" t="s">
        <v>2014</v>
      </c>
      <c r="B1619" s="4" t="s">
        <v>51</v>
      </c>
    </row>
    <row r="1620" spans="1:2" ht="56.25" x14ac:dyDescent="0.2">
      <c r="A1620" s="5" t="s">
        <v>2015</v>
      </c>
      <c r="B1620" s="4" t="s">
        <v>308</v>
      </c>
    </row>
    <row r="1621" spans="1:2" ht="56.25" x14ac:dyDescent="0.2">
      <c r="A1621" s="5" t="s">
        <v>2016</v>
      </c>
      <c r="B1621" s="4" t="s">
        <v>9</v>
      </c>
    </row>
    <row r="1622" spans="1:2" ht="22.5" x14ac:dyDescent="0.2">
      <c r="A1622" s="5" t="s">
        <v>2017</v>
      </c>
      <c r="B1622" s="4" t="s">
        <v>1516</v>
      </c>
    </row>
    <row r="1623" spans="1:2" ht="56.25" x14ac:dyDescent="0.2">
      <c r="A1623" s="5" t="s">
        <v>2018</v>
      </c>
      <c r="B1623" s="4" t="s">
        <v>819</v>
      </c>
    </row>
    <row r="1624" spans="1:2" ht="56.25" x14ac:dyDescent="0.2">
      <c r="A1624" s="5" t="s">
        <v>2018</v>
      </c>
      <c r="B1624" s="4" t="s">
        <v>819</v>
      </c>
    </row>
    <row r="1625" spans="1:2" ht="78.75" x14ac:dyDescent="0.2">
      <c r="A1625" s="5" t="s">
        <v>2019</v>
      </c>
      <c r="B1625" s="4" t="s">
        <v>206</v>
      </c>
    </row>
    <row r="1626" spans="1:2" ht="33.75" x14ac:dyDescent="0.2">
      <c r="A1626" s="5" t="s">
        <v>2020</v>
      </c>
      <c r="B1626" s="4" t="s">
        <v>1990</v>
      </c>
    </row>
    <row r="1627" spans="1:2" ht="33.75" x14ac:dyDescent="0.2">
      <c r="A1627" s="5" t="s">
        <v>2021</v>
      </c>
      <c r="B1627" s="4" t="s">
        <v>165</v>
      </c>
    </row>
    <row r="1628" spans="1:2" ht="56.25" x14ac:dyDescent="0.2">
      <c r="A1628" s="5" t="s">
        <v>2022</v>
      </c>
      <c r="B1628" s="4" t="s">
        <v>1113</v>
      </c>
    </row>
    <row r="1629" spans="1:2" ht="56.25" x14ac:dyDescent="0.2">
      <c r="A1629" s="5" t="s">
        <v>2023</v>
      </c>
      <c r="B1629" s="4" t="s">
        <v>821</v>
      </c>
    </row>
    <row r="1630" spans="1:2" ht="22.5" x14ac:dyDescent="0.2">
      <c r="A1630" s="5" t="s">
        <v>2024</v>
      </c>
      <c r="B1630" s="4" t="s">
        <v>729</v>
      </c>
    </row>
    <row r="1631" spans="1:2" ht="78.75" x14ac:dyDescent="0.2">
      <c r="A1631" s="5" t="s">
        <v>2025</v>
      </c>
      <c r="B1631" s="4" t="s">
        <v>206</v>
      </c>
    </row>
    <row r="1632" spans="1:2" ht="90" x14ac:dyDescent="0.2">
      <c r="A1632" s="5" t="s">
        <v>2026</v>
      </c>
      <c r="B1632" s="4" t="s">
        <v>967</v>
      </c>
    </row>
    <row r="1633" spans="1:2" ht="33.75" x14ac:dyDescent="0.2">
      <c r="A1633" s="5" t="s">
        <v>2027</v>
      </c>
      <c r="B1633" s="4" t="s">
        <v>913</v>
      </c>
    </row>
    <row r="1634" spans="1:2" ht="56.25" x14ac:dyDescent="0.2">
      <c r="A1634" s="5" t="s">
        <v>2028</v>
      </c>
      <c r="B1634" s="4" t="s">
        <v>9</v>
      </c>
    </row>
    <row r="1635" spans="1:2" ht="90" x14ac:dyDescent="0.2">
      <c r="A1635" s="5" t="s">
        <v>2029</v>
      </c>
      <c r="B1635" s="4" t="s">
        <v>967</v>
      </c>
    </row>
    <row r="1636" spans="1:2" ht="101.25" x14ac:dyDescent="0.2">
      <c r="A1636" s="5" t="s">
        <v>2030</v>
      </c>
      <c r="B1636" s="4" t="s">
        <v>385</v>
      </c>
    </row>
    <row r="1637" spans="1:2" ht="22.5" x14ac:dyDescent="0.2">
      <c r="A1637" s="5" t="s">
        <v>2031</v>
      </c>
      <c r="B1637" s="4" t="s">
        <v>1523</v>
      </c>
    </row>
    <row r="1638" spans="1:2" ht="56.25" x14ac:dyDescent="0.2">
      <c r="A1638" s="5" t="s">
        <v>2032</v>
      </c>
      <c r="B1638" s="4" t="s">
        <v>1113</v>
      </c>
    </row>
    <row r="1639" spans="1:2" ht="45" x14ac:dyDescent="0.2">
      <c r="A1639" s="5" t="s">
        <v>2033</v>
      </c>
      <c r="B1639" s="4" t="s">
        <v>2034</v>
      </c>
    </row>
    <row r="1640" spans="1:2" ht="45" x14ac:dyDescent="0.2">
      <c r="A1640" s="5" t="s">
        <v>2035</v>
      </c>
      <c r="B1640" s="4" t="s">
        <v>11</v>
      </c>
    </row>
    <row r="1641" spans="1:2" ht="56.25" x14ac:dyDescent="0.2">
      <c r="A1641" s="5" t="s">
        <v>2036</v>
      </c>
      <c r="B1641" s="4" t="s">
        <v>308</v>
      </c>
    </row>
    <row r="1642" spans="1:2" ht="33.75" x14ac:dyDescent="0.2">
      <c r="A1642" s="5" t="s">
        <v>2037</v>
      </c>
      <c r="B1642" s="4" t="s">
        <v>913</v>
      </c>
    </row>
    <row r="1643" spans="1:2" ht="22.5" x14ac:dyDescent="0.2">
      <c r="A1643" s="5" t="s">
        <v>2038</v>
      </c>
      <c r="B1643" s="4" t="s">
        <v>1833</v>
      </c>
    </row>
    <row r="1644" spans="1:2" ht="67.5" x14ac:dyDescent="0.2">
      <c r="A1644" s="5" t="s">
        <v>2039</v>
      </c>
      <c r="B1644" s="4" t="s">
        <v>2040</v>
      </c>
    </row>
    <row r="1645" spans="1:2" ht="101.25" x14ac:dyDescent="0.2">
      <c r="A1645" s="5" t="s">
        <v>2041</v>
      </c>
      <c r="B1645" s="4" t="s">
        <v>385</v>
      </c>
    </row>
    <row r="1646" spans="1:2" ht="56.25" x14ac:dyDescent="0.2">
      <c r="A1646" s="5" t="s">
        <v>2042</v>
      </c>
      <c r="B1646" s="4" t="s">
        <v>505</v>
      </c>
    </row>
    <row r="1647" spans="1:2" ht="101.25" x14ac:dyDescent="0.2">
      <c r="A1647" s="5" t="s">
        <v>2043</v>
      </c>
      <c r="B1647" s="4" t="s">
        <v>385</v>
      </c>
    </row>
    <row r="1648" spans="1:2" ht="45" x14ac:dyDescent="0.2">
      <c r="A1648" s="5" t="s">
        <v>2044</v>
      </c>
      <c r="B1648" s="4" t="s">
        <v>1701</v>
      </c>
    </row>
    <row r="1649" spans="1:2" ht="33.75" x14ac:dyDescent="0.2">
      <c r="A1649" s="5" t="s">
        <v>2045</v>
      </c>
      <c r="B1649" s="4" t="s">
        <v>2046</v>
      </c>
    </row>
    <row r="1650" spans="1:2" ht="78.75" x14ac:dyDescent="0.2">
      <c r="A1650" s="5" t="s">
        <v>2047</v>
      </c>
      <c r="B1650" s="4" t="s">
        <v>2048</v>
      </c>
    </row>
    <row r="1651" spans="1:2" ht="78.75" x14ac:dyDescent="0.2">
      <c r="A1651" s="5" t="s">
        <v>2049</v>
      </c>
      <c r="B1651" s="4" t="s">
        <v>51</v>
      </c>
    </row>
    <row r="1652" spans="1:2" ht="33.75" x14ac:dyDescent="0.2">
      <c r="A1652" s="5" t="s">
        <v>2050</v>
      </c>
      <c r="B1652" s="4" t="s">
        <v>913</v>
      </c>
    </row>
    <row r="1653" spans="1:2" x14ac:dyDescent="0.2">
      <c r="A1653" s="5" t="s">
        <v>2051</v>
      </c>
      <c r="B1653" s="4" t="s">
        <v>604</v>
      </c>
    </row>
    <row r="1654" spans="1:2" ht="22.5" x14ac:dyDescent="0.2">
      <c r="A1654" s="5" t="s">
        <v>2052</v>
      </c>
      <c r="B1654" s="4" t="s">
        <v>729</v>
      </c>
    </row>
    <row r="1655" spans="1:2" ht="101.25" x14ac:dyDescent="0.2">
      <c r="A1655" s="5" t="s">
        <v>2053</v>
      </c>
      <c r="B1655" s="4" t="s">
        <v>385</v>
      </c>
    </row>
    <row r="1656" spans="1:2" ht="78.75" x14ac:dyDescent="0.2">
      <c r="A1656" s="5" t="s">
        <v>2054</v>
      </c>
      <c r="B1656" s="4" t="s">
        <v>206</v>
      </c>
    </row>
    <row r="1657" spans="1:2" ht="45" x14ac:dyDescent="0.2">
      <c r="A1657" s="5" t="s">
        <v>2055</v>
      </c>
      <c r="B1657" s="4" t="s">
        <v>160</v>
      </c>
    </row>
    <row r="1658" spans="1:2" ht="45" x14ac:dyDescent="0.2">
      <c r="A1658" s="5" t="s">
        <v>2056</v>
      </c>
      <c r="B1658" s="4" t="s">
        <v>1646</v>
      </c>
    </row>
    <row r="1659" spans="1:2" x14ac:dyDescent="0.2">
      <c r="A1659" s="5" t="s">
        <v>2057</v>
      </c>
      <c r="B1659" s="4" t="s">
        <v>2058</v>
      </c>
    </row>
    <row r="1660" spans="1:2" ht="78.75" x14ac:dyDescent="0.2">
      <c r="A1660" s="5" t="s">
        <v>2059</v>
      </c>
      <c r="B1660" s="4" t="s">
        <v>739</v>
      </c>
    </row>
    <row r="1661" spans="1:2" ht="56.25" x14ac:dyDescent="0.2">
      <c r="A1661" s="5" t="s">
        <v>2060</v>
      </c>
      <c r="B1661" s="4" t="s">
        <v>1113</v>
      </c>
    </row>
    <row r="1662" spans="1:2" ht="33.75" x14ac:dyDescent="0.2">
      <c r="A1662" s="5" t="s">
        <v>2061</v>
      </c>
      <c r="B1662" s="4" t="s">
        <v>2062</v>
      </c>
    </row>
    <row r="1663" spans="1:2" ht="78.75" x14ac:dyDescent="0.2">
      <c r="A1663" s="5" t="s">
        <v>2063</v>
      </c>
      <c r="B1663" s="4" t="s">
        <v>44</v>
      </c>
    </row>
    <row r="1664" spans="1:2" ht="78.75" x14ac:dyDescent="0.2">
      <c r="A1664" s="5" t="s">
        <v>2064</v>
      </c>
      <c r="B1664" s="4" t="s">
        <v>2065</v>
      </c>
    </row>
    <row r="1665" spans="1:2" ht="45" x14ac:dyDescent="0.2">
      <c r="A1665" s="5" t="s">
        <v>2066</v>
      </c>
      <c r="B1665" s="4" t="s">
        <v>160</v>
      </c>
    </row>
    <row r="1666" spans="1:2" ht="56.25" x14ac:dyDescent="0.2">
      <c r="A1666" s="5" t="s">
        <v>2067</v>
      </c>
      <c r="B1666" s="4" t="s">
        <v>1113</v>
      </c>
    </row>
    <row r="1667" spans="1:2" x14ac:dyDescent="0.2">
      <c r="A1667" s="5" t="s">
        <v>2068</v>
      </c>
      <c r="B1667" s="4" t="s">
        <v>604</v>
      </c>
    </row>
    <row r="1668" spans="1:2" ht="45" x14ac:dyDescent="0.2">
      <c r="A1668" s="5" t="s">
        <v>2069</v>
      </c>
      <c r="B1668" s="4" t="s">
        <v>160</v>
      </c>
    </row>
    <row r="1669" spans="1:2" ht="22.5" x14ac:dyDescent="0.2">
      <c r="A1669" s="5" t="s">
        <v>2070</v>
      </c>
      <c r="B1669" s="4" t="s">
        <v>2071</v>
      </c>
    </row>
    <row r="1670" spans="1:2" ht="78.75" x14ac:dyDescent="0.2">
      <c r="A1670" s="5" t="s">
        <v>2072</v>
      </c>
      <c r="B1670" s="4" t="s">
        <v>206</v>
      </c>
    </row>
    <row r="1671" spans="1:2" ht="101.25" x14ac:dyDescent="0.2">
      <c r="A1671" s="5" t="s">
        <v>2073</v>
      </c>
      <c r="B1671" s="4" t="s">
        <v>480</v>
      </c>
    </row>
    <row r="1672" spans="1:2" ht="56.25" x14ac:dyDescent="0.2">
      <c r="A1672" s="5" t="s">
        <v>2074</v>
      </c>
      <c r="B1672" s="4" t="s">
        <v>308</v>
      </c>
    </row>
    <row r="1673" spans="1:2" ht="45" x14ac:dyDescent="0.2">
      <c r="A1673" s="5" t="s">
        <v>2075</v>
      </c>
      <c r="B1673" s="4" t="s">
        <v>11</v>
      </c>
    </row>
    <row r="1674" spans="1:2" ht="56.25" x14ac:dyDescent="0.2">
      <c r="A1674" s="5" t="s">
        <v>2076</v>
      </c>
      <c r="B1674" s="4" t="s">
        <v>505</v>
      </c>
    </row>
    <row r="1675" spans="1:2" ht="22.5" x14ac:dyDescent="0.2">
      <c r="A1675" s="5" t="s">
        <v>2077</v>
      </c>
      <c r="B1675" s="4" t="s">
        <v>1516</v>
      </c>
    </row>
    <row r="1676" spans="1:2" x14ac:dyDescent="0.2">
      <c r="A1676" s="5" t="s">
        <v>2078</v>
      </c>
      <c r="B1676" s="4" t="s">
        <v>2079</v>
      </c>
    </row>
    <row r="1677" spans="1:2" ht="56.25" x14ac:dyDescent="0.2">
      <c r="A1677" s="5" t="s">
        <v>2080</v>
      </c>
      <c r="B1677" s="4" t="s">
        <v>1113</v>
      </c>
    </row>
    <row r="1678" spans="1:2" ht="45" x14ac:dyDescent="0.2">
      <c r="A1678" s="5" t="s">
        <v>2081</v>
      </c>
      <c r="B1678" s="4" t="s">
        <v>160</v>
      </c>
    </row>
    <row r="1679" spans="1:2" ht="101.25" x14ac:dyDescent="0.2">
      <c r="A1679" s="5" t="s">
        <v>2082</v>
      </c>
      <c r="B1679" s="4" t="s">
        <v>385</v>
      </c>
    </row>
    <row r="1680" spans="1:2" x14ac:dyDescent="0.2">
      <c r="A1680" s="5" t="s">
        <v>2083</v>
      </c>
      <c r="B1680" s="4" t="s">
        <v>2084</v>
      </c>
    </row>
    <row r="1681" spans="1:2" ht="78.75" x14ac:dyDescent="0.2">
      <c r="A1681" s="5" t="s">
        <v>2085</v>
      </c>
      <c r="B1681" s="4" t="s">
        <v>390</v>
      </c>
    </row>
    <row r="1682" spans="1:2" ht="56.25" x14ac:dyDescent="0.2">
      <c r="A1682" s="5" t="s">
        <v>2086</v>
      </c>
      <c r="B1682" s="4" t="s">
        <v>819</v>
      </c>
    </row>
    <row r="1683" spans="1:2" ht="56.25" x14ac:dyDescent="0.2">
      <c r="A1683" s="5" t="s">
        <v>2087</v>
      </c>
      <c r="B1683" s="4" t="s">
        <v>9</v>
      </c>
    </row>
    <row r="1684" spans="1:2" ht="45" x14ac:dyDescent="0.2">
      <c r="A1684" s="5" t="s">
        <v>2088</v>
      </c>
      <c r="B1684" s="4" t="s">
        <v>1646</v>
      </c>
    </row>
    <row r="1685" spans="1:2" ht="56.25" x14ac:dyDescent="0.2">
      <c r="A1685" s="5" t="s">
        <v>2089</v>
      </c>
      <c r="B1685" s="4" t="s">
        <v>1113</v>
      </c>
    </row>
    <row r="1686" spans="1:2" ht="22.5" x14ac:dyDescent="0.2">
      <c r="A1686" s="5" t="s">
        <v>2090</v>
      </c>
      <c r="B1686" s="4" t="s">
        <v>1690</v>
      </c>
    </row>
    <row r="1687" spans="1:2" x14ac:dyDescent="0.2">
      <c r="A1687" s="5" t="s">
        <v>2091</v>
      </c>
      <c r="B1687" s="4" t="s">
        <v>604</v>
      </c>
    </row>
    <row r="1688" spans="1:2" ht="22.5" x14ac:dyDescent="0.2">
      <c r="A1688" s="5" t="s">
        <v>2092</v>
      </c>
      <c r="B1688" s="4" t="s">
        <v>1516</v>
      </c>
    </row>
    <row r="1689" spans="1:2" ht="56.25" x14ac:dyDescent="0.2">
      <c r="A1689" s="5" t="s">
        <v>2093</v>
      </c>
      <c r="B1689" s="4" t="s">
        <v>9</v>
      </c>
    </row>
    <row r="1690" spans="1:2" ht="56.25" x14ac:dyDescent="0.2">
      <c r="A1690" s="5" t="s">
        <v>2094</v>
      </c>
      <c r="B1690" s="4" t="s">
        <v>9</v>
      </c>
    </row>
    <row r="1691" spans="1:2" x14ac:dyDescent="0.2">
      <c r="A1691" s="5" t="s">
        <v>2095</v>
      </c>
      <c r="B1691" s="4" t="s">
        <v>2096</v>
      </c>
    </row>
    <row r="1692" spans="1:2" ht="56.25" x14ac:dyDescent="0.2">
      <c r="A1692" s="5" t="s">
        <v>2097</v>
      </c>
      <c r="B1692" s="4" t="s">
        <v>1891</v>
      </c>
    </row>
    <row r="1693" spans="1:2" x14ac:dyDescent="0.2">
      <c r="A1693" s="5" t="s">
        <v>2098</v>
      </c>
      <c r="B1693" s="4" t="s">
        <v>2099</v>
      </c>
    </row>
    <row r="1694" spans="1:2" ht="56.25" x14ac:dyDescent="0.2">
      <c r="A1694" s="5" t="s">
        <v>2100</v>
      </c>
      <c r="B1694" s="4" t="s">
        <v>821</v>
      </c>
    </row>
    <row r="1695" spans="1:2" x14ac:dyDescent="0.2">
      <c r="A1695" s="5" t="s">
        <v>2101</v>
      </c>
      <c r="B1695" s="4" t="s">
        <v>2102</v>
      </c>
    </row>
    <row r="1696" spans="1:2" ht="45" x14ac:dyDescent="0.2">
      <c r="A1696" s="5" t="s">
        <v>2104</v>
      </c>
      <c r="B1696" s="4" t="s">
        <v>1646</v>
      </c>
    </row>
    <row r="1697" spans="1:2" ht="78.75" x14ac:dyDescent="0.2">
      <c r="A1697" s="5" t="s">
        <v>2105</v>
      </c>
      <c r="B1697" s="4" t="s">
        <v>390</v>
      </c>
    </row>
    <row r="1698" spans="1:2" ht="22.5" x14ac:dyDescent="0.2">
      <c r="A1698" s="5" t="s">
        <v>2106</v>
      </c>
      <c r="B1698" s="4" t="s">
        <v>729</v>
      </c>
    </row>
    <row r="1699" spans="1:2" ht="33.75" x14ac:dyDescent="0.2">
      <c r="A1699" s="5" t="s">
        <v>2107</v>
      </c>
      <c r="B1699" s="4" t="s">
        <v>2108</v>
      </c>
    </row>
    <row r="1700" spans="1:2" ht="56.25" x14ac:dyDescent="0.2">
      <c r="A1700" s="5" t="s">
        <v>2109</v>
      </c>
      <c r="B1700" s="4" t="s">
        <v>9</v>
      </c>
    </row>
    <row r="1701" spans="1:2" ht="33.75" x14ac:dyDescent="0.2">
      <c r="A1701" s="5" t="s">
        <v>2110</v>
      </c>
      <c r="B1701" s="4" t="s">
        <v>1736</v>
      </c>
    </row>
    <row r="1702" spans="1:2" ht="56.25" x14ac:dyDescent="0.2">
      <c r="A1702" s="5" t="s">
        <v>2111</v>
      </c>
      <c r="B1702" s="4" t="s">
        <v>2112</v>
      </c>
    </row>
    <row r="1703" spans="1:2" ht="101.25" x14ac:dyDescent="0.2">
      <c r="A1703" s="5" t="s">
        <v>2113</v>
      </c>
      <c r="B1703" s="4" t="s">
        <v>385</v>
      </c>
    </row>
    <row r="1704" spans="1:2" ht="56.25" x14ac:dyDescent="0.2">
      <c r="A1704" s="5" t="s">
        <v>2114</v>
      </c>
      <c r="B1704" s="4" t="s">
        <v>2115</v>
      </c>
    </row>
    <row r="1705" spans="1:2" x14ac:dyDescent="0.2">
      <c r="A1705" s="5" t="s">
        <v>2103</v>
      </c>
      <c r="B1705" s="4" t="s">
        <v>2116</v>
      </c>
    </row>
    <row r="1706" spans="1:2" ht="56.25" x14ac:dyDescent="0.2">
      <c r="A1706" s="5" t="s">
        <v>2117</v>
      </c>
      <c r="B1706" s="4" t="s">
        <v>2118</v>
      </c>
    </row>
    <row r="1707" spans="1:2" ht="56.25" x14ac:dyDescent="0.2">
      <c r="A1707" s="5" t="s">
        <v>2119</v>
      </c>
      <c r="B1707" s="4" t="s">
        <v>2120</v>
      </c>
    </row>
    <row r="1708" spans="1:2" ht="45" x14ac:dyDescent="0.2">
      <c r="A1708" s="5" t="s">
        <v>2121</v>
      </c>
      <c r="B1708" s="4" t="s">
        <v>11</v>
      </c>
    </row>
    <row r="1709" spans="1:2" ht="90" x14ac:dyDescent="0.2">
      <c r="A1709" s="5" t="s">
        <v>2122</v>
      </c>
      <c r="B1709" s="4" t="s">
        <v>967</v>
      </c>
    </row>
    <row r="1710" spans="1:2" ht="90" x14ac:dyDescent="0.2">
      <c r="A1710" s="5" t="s">
        <v>2122</v>
      </c>
      <c r="B1710" s="4" t="s">
        <v>967</v>
      </c>
    </row>
    <row r="1711" spans="1:2" ht="56.25" x14ac:dyDescent="0.2">
      <c r="A1711" s="5" t="s">
        <v>2123</v>
      </c>
      <c r="B1711" s="4" t="s">
        <v>230</v>
      </c>
    </row>
    <row r="1712" spans="1:2" ht="56.25" x14ac:dyDescent="0.2">
      <c r="A1712" s="5" t="s">
        <v>2124</v>
      </c>
      <c r="B1712" s="4" t="s">
        <v>308</v>
      </c>
    </row>
    <row r="1713" spans="1:2" ht="45" x14ac:dyDescent="0.2">
      <c r="A1713" s="5" t="s">
        <v>2125</v>
      </c>
      <c r="B1713" s="4" t="s">
        <v>160</v>
      </c>
    </row>
    <row r="1714" spans="1:2" x14ac:dyDescent="0.2">
      <c r="A1714" s="5" t="s">
        <v>2126</v>
      </c>
      <c r="B1714" s="4" t="s">
        <v>2127</v>
      </c>
    </row>
    <row r="1715" spans="1:2" ht="101.25" x14ac:dyDescent="0.2">
      <c r="A1715" s="5" t="s">
        <v>2128</v>
      </c>
      <c r="B1715" s="4" t="s">
        <v>385</v>
      </c>
    </row>
    <row r="1716" spans="1:2" ht="22.5" x14ac:dyDescent="0.2">
      <c r="A1716" s="5" t="s">
        <v>2129</v>
      </c>
      <c r="B1716" s="4" t="s">
        <v>2130</v>
      </c>
    </row>
    <row r="1717" spans="1:2" ht="101.25" x14ac:dyDescent="0.2">
      <c r="A1717" s="5" t="s">
        <v>2131</v>
      </c>
      <c r="B1717" s="4" t="s">
        <v>1774</v>
      </c>
    </row>
    <row r="1718" spans="1:2" ht="78.75" x14ac:dyDescent="0.2">
      <c r="A1718" s="5" t="s">
        <v>2132</v>
      </c>
      <c r="B1718" s="4" t="s">
        <v>390</v>
      </c>
    </row>
    <row r="1719" spans="1:2" ht="90" x14ac:dyDescent="0.2">
      <c r="A1719" s="5" t="s">
        <v>2133</v>
      </c>
      <c r="B1719" s="4" t="s">
        <v>967</v>
      </c>
    </row>
    <row r="1720" spans="1:2" ht="56.25" x14ac:dyDescent="0.2">
      <c r="A1720" s="5" t="s">
        <v>2134</v>
      </c>
      <c r="B1720" s="4" t="s">
        <v>1153</v>
      </c>
    </row>
    <row r="1721" spans="1:2" ht="78.75" x14ac:dyDescent="0.2">
      <c r="A1721" s="5" t="s">
        <v>2135</v>
      </c>
      <c r="B1721" s="4" t="s">
        <v>520</v>
      </c>
    </row>
    <row r="1722" spans="1:2" ht="90" x14ac:dyDescent="0.2">
      <c r="A1722" s="5" t="s">
        <v>2136</v>
      </c>
      <c r="B1722" s="4" t="s">
        <v>967</v>
      </c>
    </row>
    <row r="1723" spans="1:2" ht="45" x14ac:dyDescent="0.2">
      <c r="A1723" s="5" t="s">
        <v>2137</v>
      </c>
      <c r="B1723" s="4" t="s">
        <v>11</v>
      </c>
    </row>
    <row r="1724" spans="1:2" ht="56.25" x14ac:dyDescent="0.2">
      <c r="A1724" s="5" t="s">
        <v>2138</v>
      </c>
      <c r="B1724" s="4" t="s">
        <v>819</v>
      </c>
    </row>
    <row r="1725" spans="1:2" ht="101.25" x14ac:dyDescent="0.2">
      <c r="A1725" s="5" t="s">
        <v>2139</v>
      </c>
      <c r="B1725" s="4" t="s">
        <v>385</v>
      </c>
    </row>
    <row r="1726" spans="1:2" ht="45" x14ac:dyDescent="0.2">
      <c r="A1726" s="5" t="s">
        <v>2140</v>
      </c>
      <c r="B1726" s="4" t="s">
        <v>11</v>
      </c>
    </row>
    <row r="1727" spans="1:2" ht="22.5" x14ac:dyDescent="0.2">
      <c r="A1727" s="5" t="s">
        <v>2141</v>
      </c>
      <c r="B1727" s="4" t="s">
        <v>729</v>
      </c>
    </row>
    <row r="1728" spans="1:2" x14ac:dyDescent="0.2">
      <c r="A1728" s="5" t="s">
        <v>2142</v>
      </c>
      <c r="B1728" s="4" t="s">
        <v>2143</v>
      </c>
    </row>
    <row r="1729" spans="1:2" ht="90" x14ac:dyDescent="0.2">
      <c r="A1729" s="5" t="s">
        <v>2144</v>
      </c>
      <c r="B1729" s="4" t="s">
        <v>967</v>
      </c>
    </row>
    <row r="1730" spans="1:2" ht="90" x14ac:dyDescent="0.2">
      <c r="A1730" s="5" t="s">
        <v>2145</v>
      </c>
      <c r="B1730" s="4" t="s">
        <v>2146</v>
      </c>
    </row>
    <row r="1731" spans="1:2" ht="90" x14ac:dyDescent="0.2">
      <c r="A1731" s="5" t="s">
        <v>2147</v>
      </c>
      <c r="B1731" s="4" t="s">
        <v>967</v>
      </c>
    </row>
    <row r="1732" spans="1:2" ht="56.25" x14ac:dyDescent="0.2">
      <c r="A1732" s="5" t="s">
        <v>2148</v>
      </c>
      <c r="B1732" s="4" t="s">
        <v>308</v>
      </c>
    </row>
    <row r="1733" spans="1:2" ht="22.5" x14ac:dyDescent="0.2">
      <c r="A1733" s="5" t="s">
        <v>2149</v>
      </c>
      <c r="B1733" s="4" t="s">
        <v>2150</v>
      </c>
    </row>
    <row r="1734" spans="1:2" ht="45" x14ac:dyDescent="0.2">
      <c r="A1734" s="5" t="s">
        <v>2151</v>
      </c>
      <c r="B1734" s="4" t="s">
        <v>11</v>
      </c>
    </row>
    <row r="1735" spans="1:2" ht="78.75" x14ac:dyDescent="0.2">
      <c r="A1735" s="5" t="s">
        <v>2152</v>
      </c>
      <c r="B1735" s="4" t="s">
        <v>390</v>
      </c>
    </row>
    <row r="1736" spans="1:2" ht="56.25" x14ac:dyDescent="0.2">
      <c r="A1736" s="5" t="s">
        <v>2153</v>
      </c>
      <c r="B1736" s="4" t="s">
        <v>1113</v>
      </c>
    </row>
    <row r="1737" spans="1:2" ht="45" x14ac:dyDescent="0.2">
      <c r="A1737" s="5" t="s">
        <v>2154</v>
      </c>
      <c r="B1737" s="4" t="s">
        <v>2155</v>
      </c>
    </row>
    <row r="1738" spans="1:2" x14ac:dyDescent="0.2">
      <c r="A1738" s="5" t="s">
        <v>2156</v>
      </c>
      <c r="B1738" s="4" t="s">
        <v>2157</v>
      </c>
    </row>
    <row r="1739" spans="1:2" x14ac:dyDescent="0.2">
      <c r="A1739" s="5" t="s">
        <v>2158</v>
      </c>
      <c r="B1739" s="4" t="s">
        <v>2159</v>
      </c>
    </row>
    <row r="1740" spans="1:2" ht="90" x14ac:dyDescent="0.2">
      <c r="A1740" s="5" t="s">
        <v>2160</v>
      </c>
      <c r="B1740" s="4" t="s">
        <v>967</v>
      </c>
    </row>
    <row r="1741" spans="1:2" ht="22.5" x14ac:dyDescent="0.2">
      <c r="A1741" s="5" t="s">
        <v>2161</v>
      </c>
      <c r="B1741" s="4" t="s">
        <v>729</v>
      </c>
    </row>
    <row r="1742" spans="1:2" ht="135" x14ac:dyDescent="0.2">
      <c r="A1742" s="5" t="s">
        <v>2162</v>
      </c>
      <c r="B1742" s="4" t="s">
        <v>1855</v>
      </c>
    </row>
    <row r="1743" spans="1:2" x14ac:dyDescent="0.2">
      <c r="A1743" s="5" t="s">
        <v>2163</v>
      </c>
      <c r="B1743" s="4" t="s">
        <v>591</v>
      </c>
    </row>
    <row r="1744" spans="1:2" ht="78.75" x14ac:dyDescent="0.2">
      <c r="A1744" s="5" t="s">
        <v>2164</v>
      </c>
      <c r="B1744" s="4" t="s">
        <v>206</v>
      </c>
    </row>
    <row r="1745" spans="1:2" ht="90" x14ac:dyDescent="0.2">
      <c r="A1745" s="5" t="s">
        <v>2165</v>
      </c>
      <c r="B1745" s="4" t="s">
        <v>98</v>
      </c>
    </row>
    <row r="1746" spans="1:2" x14ac:dyDescent="0.2">
      <c r="A1746" s="5" t="s">
        <v>2166</v>
      </c>
      <c r="B1746" s="4" t="s">
        <v>2167</v>
      </c>
    </row>
    <row r="1747" spans="1:2" ht="22.5" x14ac:dyDescent="0.2">
      <c r="A1747" s="5" t="s">
        <v>2168</v>
      </c>
      <c r="B1747" s="4" t="s">
        <v>1523</v>
      </c>
    </row>
    <row r="1748" spans="1:2" ht="78.75" x14ac:dyDescent="0.2">
      <c r="A1748" s="5" t="s">
        <v>2169</v>
      </c>
      <c r="B1748" s="4" t="s">
        <v>206</v>
      </c>
    </row>
    <row r="1749" spans="1:2" ht="67.5" x14ac:dyDescent="0.2">
      <c r="A1749" s="5" t="s">
        <v>2170</v>
      </c>
      <c r="B1749" s="4" t="s">
        <v>2171</v>
      </c>
    </row>
    <row r="1750" spans="1:2" ht="90" x14ac:dyDescent="0.2">
      <c r="A1750" s="5" t="s">
        <v>2172</v>
      </c>
      <c r="B1750" s="4" t="s">
        <v>2173</v>
      </c>
    </row>
    <row r="1751" spans="1:2" ht="33.75" x14ac:dyDescent="0.2">
      <c r="A1751" s="5" t="s">
        <v>2175</v>
      </c>
      <c r="B1751" s="4" t="s">
        <v>2176</v>
      </c>
    </row>
    <row r="1752" spans="1:2" x14ac:dyDescent="0.2">
      <c r="A1752" s="5" t="s">
        <v>2177</v>
      </c>
      <c r="B1752" s="4" t="s">
        <v>604</v>
      </c>
    </row>
    <row r="1753" spans="1:2" ht="101.25" x14ac:dyDescent="0.2">
      <c r="A1753" s="5" t="s">
        <v>2178</v>
      </c>
      <c r="B1753" s="4" t="s">
        <v>385</v>
      </c>
    </row>
    <row r="1754" spans="1:2" ht="56.25" x14ac:dyDescent="0.2">
      <c r="A1754" s="5" t="s">
        <v>2179</v>
      </c>
      <c r="B1754" s="4" t="s">
        <v>9</v>
      </c>
    </row>
    <row r="1755" spans="1:2" ht="45" x14ac:dyDescent="0.2">
      <c r="A1755" s="5" t="s">
        <v>2180</v>
      </c>
      <c r="B1755" s="4" t="s">
        <v>160</v>
      </c>
    </row>
    <row r="1756" spans="1:2" ht="78.75" x14ac:dyDescent="0.2">
      <c r="A1756" s="5" t="s">
        <v>2181</v>
      </c>
      <c r="B1756" s="4" t="s">
        <v>51</v>
      </c>
    </row>
    <row r="1757" spans="1:2" ht="22.5" x14ac:dyDescent="0.2">
      <c r="A1757" s="5" t="s">
        <v>2182</v>
      </c>
      <c r="B1757" s="4" t="s">
        <v>2183</v>
      </c>
    </row>
    <row r="1758" spans="1:2" ht="56.25" x14ac:dyDescent="0.2">
      <c r="A1758" s="5" t="s">
        <v>2184</v>
      </c>
      <c r="B1758" s="4" t="s">
        <v>9</v>
      </c>
    </row>
    <row r="1759" spans="1:2" ht="33.75" x14ac:dyDescent="0.2">
      <c r="A1759" s="5" t="s">
        <v>2185</v>
      </c>
      <c r="B1759" s="4" t="s">
        <v>913</v>
      </c>
    </row>
    <row r="1760" spans="1:2" ht="22.5" x14ac:dyDescent="0.2">
      <c r="A1760" s="5" t="s">
        <v>2186</v>
      </c>
      <c r="B1760" s="4" t="s">
        <v>729</v>
      </c>
    </row>
    <row r="1761" spans="1:2" ht="78.75" x14ac:dyDescent="0.2">
      <c r="A1761" s="5" t="s">
        <v>2187</v>
      </c>
      <c r="B1761" s="4" t="s">
        <v>390</v>
      </c>
    </row>
    <row r="1762" spans="1:2" ht="45" x14ac:dyDescent="0.2">
      <c r="A1762" s="5" t="s">
        <v>2188</v>
      </c>
      <c r="B1762" s="4" t="s">
        <v>1646</v>
      </c>
    </row>
    <row r="1763" spans="1:2" ht="45" x14ac:dyDescent="0.2">
      <c r="A1763" s="5" t="s">
        <v>2189</v>
      </c>
      <c r="B1763" s="4" t="s">
        <v>11</v>
      </c>
    </row>
    <row r="1764" spans="1:2" ht="56.25" x14ac:dyDescent="0.2">
      <c r="A1764" s="5" t="s">
        <v>2190</v>
      </c>
      <c r="B1764" s="4" t="s">
        <v>9</v>
      </c>
    </row>
    <row r="1765" spans="1:2" ht="22.5" x14ac:dyDescent="0.2">
      <c r="A1765" s="5" t="s">
        <v>2191</v>
      </c>
      <c r="B1765" s="4" t="s">
        <v>729</v>
      </c>
    </row>
    <row r="1766" spans="1:2" ht="56.25" x14ac:dyDescent="0.2">
      <c r="A1766" s="5" t="s">
        <v>2192</v>
      </c>
      <c r="B1766" s="4" t="s">
        <v>819</v>
      </c>
    </row>
    <row r="1767" spans="1:2" ht="78.75" x14ac:dyDescent="0.2">
      <c r="A1767" s="5" t="s">
        <v>2193</v>
      </c>
      <c r="B1767" s="4" t="s">
        <v>206</v>
      </c>
    </row>
    <row r="1768" spans="1:2" ht="56.25" x14ac:dyDescent="0.2">
      <c r="A1768" s="5" t="s">
        <v>2194</v>
      </c>
      <c r="B1768" s="4" t="s">
        <v>308</v>
      </c>
    </row>
    <row r="1769" spans="1:2" ht="78.75" x14ac:dyDescent="0.2">
      <c r="A1769" s="5" t="s">
        <v>2195</v>
      </c>
      <c r="B1769" s="4" t="s">
        <v>390</v>
      </c>
    </row>
    <row r="1770" spans="1:2" ht="67.5" x14ac:dyDescent="0.2">
      <c r="A1770" s="5" t="s">
        <v>2196</v>
      </c>
      <c r="B1770" s="4" t="s">
        <v>2171</v>
      </c>
    </row>
    <row r="1771" spans="1:2" ht="90" x14ac:dyDescent="0.2">
      <c r="A1771" s="5" t="s">
        <v>2197</v>
      </c>
      <c r="B1771" s="4" t="s">
        <v>2198</v>
      </c>
    </row>
    <row r="1772" spans="1:2" ht="78.75" x14ac:dyDescent="0.2">
      <c r="A1772" s="5" t="s">
        <v>2199</v>
      </c>
      <c r="B1772" s="4" t="s">
        <v>2200</v>
      </c>
    </row>
    <row r="1773" spans="1:2" ht="101.25" x14ac:dyDescent="0.2">
      <c r="A1773" s="5" t="s">
        <v>2201</v>
      </c>
      <c r="B1773" s="4" t="s">
        <v>385</v>
      </c>
    </row>
    <row r="1774" spans="1:2" ht="22.5" x14ac:dyDescent="0.2">
      <c r="A1774" s="5" t="s">
        <v>2202</v>
      </c>
      <c r="B1774" s="4" t="s">
        <v>729</v>
      </c>
    </row>
    <row r="1775" spans="1:2" ht="56.25" x14ac:dyDescent="0.2">
      <c r="A1775" s="5" t="s">
        <v>2203</v>
      </c>
      <c r="B1775" s="4" t="s">
        <v>9</v>
      </c>
    </row>
    <row r="1776" spans="1:2" ht="56.25" x14ac:dyDescent="0.2">
      <c r="A1776" s="5" t="s">
        <v>2204</v>
      </c>
      <c r="B1776" s="4" t="s">
        <v>1113</v>
      </c>
    </row>
    <row r="1777" spans="1:2" ht="101.25" x14ac:dyDescent="0.2">
      <c r="A1777" s="5" t="s">
        <v>2205</v>
      </c>
      <c r="B1777" s="4" t="s">
        <v>385</v>
      </c>
    </row>
    <row r="1778" spans="1:2" ht="67.5" x14ac:dyDescent="0.2">
      <c r="A1778" s="5" t="s">
        <v>2206</v>
      </c>
      <c r="B1778" s="4" t="s">
        <v>2207</v>
      </c>
    </row>
    <row r="1779" spans="1:2" x14ac:dyDescent="0.2">
      <c r="A1779" s="5" t="s">
        <v>2208</v>
      </c>
      <c r="B1779" s="4" t="s">
        <v>604</v>
      </c>
    </row>
    <row r="1780" spans="1:2" ht="56.25" x14ac:dyDescent="0.2">
      <c r="A1780" s="5" t="s">
        <v>2209</v>
      </c>
      <c r="B1780" s="4" t="s">
        <v>819</v>
      </c>
    </row>
    <row r="1781" spans="1:2" ht="56.25" x14ac:dyDescent="0.2">
      <c r="A1781" s="5" t="s">
        <v>2210</v>
      </c>
      <c r="B1781" s="4" t="s">
        <v>819</v>
      </c>
    </row>
    <row r="1782" spans="1:2" x14ac:dyDescent="0.2">
      <c r="A1782" s="5" t="s">
        <v>2211</v>
      </c>
      <c r="B1782" s="4" t="s">
        <v>568</v>
      </c>
    </row>
    <row r="1783" spans="1:2" x14ac:dyDescent="0.2">
      <c r="A1783" s="5" t="s">
        <v>2212</v>
      </c>
      <c r="B1783" s="4" t="s">
        <v>2213</v>
      </c>
    </row>
    <row r="1784" spans="1:2" ht="78.75" x14ac:dyDescent="0.2">
      <c r="A1784" s="5" t="s">
        <v>2215</v>
      </c>
      <c r="B1784" s="4" t="s">
        <v>1886</v>
      </c>
    </row>
    <row r="1785" spans="1:2" ht="56.25" x14ac:dyDescent="0.2">
      <c r="A1785" s="5" t="s">
        <v>2214</v>
      </c>
      <c r="B1785" s="4" t="s">
        <v>2216</v>
      </c>
    </row>
    <row r="1786" spans="1:2" ht="90" x14ac:dyDescent="0.2">
      <c r="A1786" s="5" t="s">
        <v>2217</v>
      </c>
      <c r="B1786" s="4" t="s">
        <v>967</v>
      </c>
    </row>
    <row r="1787" spans="1:2" ht="56.25" x14ac:dyDescent="0.2">
      <c r="A1787" s="5" t="s">
        <v>2218</v>
      </c>
      <c r="B1787" s="4" t="s">
        <v>2120</v>
      </c>
    </row>
    <row r="1788" spans="1:2" ht="90" x14ac:dyDescent="0.2">
      <c r="A1788" s="5" t="s">
        <v>2219</v>
      </c>
      <c r="B1788" s="4" t="s">
        <v>967</v>
      </c>
    </row>
    <row r="1789" spans="1:2" x14ac:dyDescent="0.2">
      <c r="A1789" s="5" t="s">
        <v>2220</v>
      </c>
      <c r="B1789" s="4" t="s">
        <v>2084</v>
      </c>
    </row>
    <row r="1790" spans="1:2" ht="56.25" x14ac:dyDescent="0.2">
      <c r="A1790" s="5" t="s">
        <v>2221</v>
      </c>
      <c r="B1790" s="4" t="s">
        <v>2118</v>
      </c>
    </row>
    <row r="1791" spans="1:2" ht="22.5" x14ac:dyDescent="0.2">
      <c r="A1791" s="5" t="s">
        <v>2222</v>
      </c>
      <c r="B1791" s="4" t="s">
        <v>729</v>
      </c>
    </row>
    <row r="1792" spans="1:2" x14ac:dyDescent="0.2">
      <c r="A1792" s="5" t="s">
        <v>2223</v>
      </c>
      <c r="B1792" s="4" t="s">
        <v>2224</v>
      </c>
    </row>
    <row r="1793" spans="1:2" x14ac:dyDescent="0.2">
      <c r="A1793" s="5" t="s">
        <v>2225</v>
      </c>
      <c r="B1793" s="4" t="s">
        <v>2226</v>
      </c>
    </row>
    <row r="1794" spans="1:2" ht="56.25" x14ac:dyDescent="0.2">
      <c r="A1794" s="5" t="s">
        <v>2227</v>
      </c>
      <c r="B1794" s="4" t="s">
        <v>9</v>
      </c>
    </row>
    <row r="1795" spans="1:2" ht="78.75" x14ac:dyDescent="0.2">
      <c r="A1795" s="5" t="s">
        <v>2228</v>
      </c>
      <c r="B1795" s="4" t="s">
        <v>520</v>
      </c>
    </row>
    <row r="1796" spans="1:2" ht="56.25" x14ac:dyDescent="0.2">
      <c r="A1796" s="5" t="s">
        <v>2229</v>
      </c>
      <c r="B1796" s="4" t="s">
        <v>2115</v>
      </c>
    </row>
    <row r="1797" spans="1:2" ht="101.25" x14ac:dyDescent="0.2">
      <c r="A1797" s="5" t="s">
        <v>2230</v>
      </c>
      <c r="B1797" s="4" t="s">
        <v>385</v>
      </c>
    </row>
    <row r="1798" spans="1:2" x14ac:dyDescent="0.2">
      <c r="A1798" s="5" t="s">
        <v>2231</v>
      </c>
      <c r="B1798" s="4" t="s">
        <v>604</v>
      </c>
    </row>
    <row r="1799" spans="1:2" x14ac:dyDescent="0.2">
      <c r="A1799" s="5" t="s">
        <v>2232</v>
      </c>
      <c r="B1799" s="4" t="s">
        <v>2233</v>
      </c>
    </row>
    <row r="1800" spans="1:2" ht="78.75" x14ac:dyDescent="0.2">
      <c r="A1800" s="5" t="s">
        <v>2234</v>
      </c>
      <c r="B1800" s="4" t="s">
        <v>51</v>
      </c>
    </row>
    <row r="1801" spans="1:2" ht="56.25" x14ac:dyDescent="0.2">
      <c r="A1801" s="5" t="s">
        <v>2235</v>
      </c>
      <c r="B1801" s="4" t="s">
        <v>1113</v>
      </c>
    </row>
    <row r="1802" spans="1:2" x14ac:dyDescent="0.2">
      <c r="A1802" s="5" t="s">
        <v>2236</v>
      </c>
      <c r="B1802" s="4" t="s">
        <v>604</v>
      </c>
    </row>
    <row r="1803" spans="1:2" ht="78.75" x14ac:dyDescent="0.2">
      <c r="A1803" s="5" t="s">
        <v>2237</v>
      </c>
      <c r="B1803" s="4" t="s">
        <v>2200</v>
      </c>
    </row>
    <row r="1804" spans="1:2" ht="56.25" x14ac:dyDescent="0.2">
      <c r="A1804" s="5" t="s">
        <v>2238</v>
      </c>
      <c r="B1804" s="4" t="s">
        <v>539</v>
      </c>
    </row>
    <row r="1805" spans="1:2" ht="56.25" x14ac:dyDescent="0.2">
      <c r="A1805" s="5" t="s">
        <v>2239</v>
      </c>
      <c r="B1805" s="4" t="s">
        <v>2112</v>
      </c>
    </row>
    <row r="1806" spans="1:2" ht="56.25" x14ac:dyDescent="0.2">
      <c r="A1806" s="5" t="s">
        <v>2239</v>
      </c>
      <c r="B1806" s="4" t="s">
        <v>2112</v>
      </c>
    </row>
    <row r="1807" spans="1:2" x14ac:dyDescent="0.2">
      <c r="A1807" s="5" t="s">
        <v>2240</v>
      </c>
      <c r="B1807" s="4" t="s">
        <v>591</v>
      </c>
    </row>
    <row r="1808" spans="1:2" ht="56.25" x14ac:dyDescent="0.2">
      <c r="A1808" s="5" t="s">
        <v>2241</v>
      </c>
      <c r="B1808" s="4" t="s">
        <v>821</v>
      </c>
    </row>
    <row r="1809" spans="1:2" ht="78.75" x14ac:dyDescent="0.2">
      <c r="A1809" s="5" t="s">
        <v>2242</v>
      </c>
      <c r="B1809" s="4" t="s">
        <v>520</v>
      </c>
    </row>
    <row r="1810" spans="1:2" ht="90" x14ac:dyDescent="0.2">
      <c r="A1810" s="5" t="s">
        <v>2243</v>
      </c>
      <c r="B1810" s="4" t="s">
        <v>98</v>
      </c>
    </row>
    <row r="1811" spans="1:2" ht="78.75" x14ac:dyDescent="0.2">
      <c r="A1811" s="5" t="s">
        <v>2244</v>
      </c>
      <c r="B1811" s="4" t="s">
        <v>520</v>
      </c>
    </row>
    <row r="1812" spans="1:2" ht="56.25" x14ac:dyDescent="0.2">
      <c r="A1812" s="5" t="s">
        <v>2245</v>
      </c>
      <c r="B1812" s="4" t="s">
        <v>1153</v>
      </c>
    </row>
    <row r="1813" spans="1:2" ht="33.75" x14ac:dyDescent="0.2">
      <c r="A1813" s="5" t="s">
        <v>2246</v>
      </c>
      <c r="B1813" s="4" t="s">
        <v>2247</v>
      </c>
    </row>
    <row r="1814" spans="1:2" x14ac:dyDescent="0.2">
      <c r="A1814" s="5" t="s">
        <v>357</v>
      </c>
      <c r="B1814" s="4" t="s">
        <v>2248</v>
      </c>
    </row>
    <row r="1815" spans="1:2" ht="56.25" x14ac:dyDescent="0.2">
      <c r="A1815" s="5" t="s">
        <v>2249</v>
      </c>
      <c r="B1815" s="4" t="s">
        <v>1891</v>
      </c>
    </row>
    <row r="1816" spans="1:2" ht="101.25" x14ac:dyDescent="0.2">
      <c r="A1816" s="5" t="s">
        <v>2250</v>
      </c>
      <c r="B1816" s="4" t="s">
        <v>385</v>
      </c>
    </row>
    <row r="1817" spans="1:2" ht="78.75" x14ac:dyDescent="0.2">
      <c r="A1817" s="5" t="s">
        <v>2251</v>
      </c>
      <c r="B1817" s="4" t="s">
        <v>51</v>
      </c>
    </row>
    <row r="1818" spans="1:2" ht="56.25" x14ac:dyDescent="0.2">
      <c r="A1818" s="5" t="s">
        <v>2252</v>
      </c>
      <c r="B1818" s="4" t="s">
        <v>821</v>
      </c>
    </row>
    <row r="1819" spans="1:2" ht="78.75" x14ac:dyDescent="0.2">
      <c r="A1819" s="5" t="s">
        <v>2253</v>
      </c>
      <c r="B1819" s="4" t="s">
        <v>206</v>
      </c>
    </row>
    <row r="1820" spans="1:2" ht="78.75" x14ac:dyDescent="0.2">
      <c r="A1820" s="5" t="s">
        <v>2254</v>
      </c>
      <c r="B1820" s="4" t="s">
        <v>206</v>
      </c>
    </row>
    <row r="1821" spans="1:2" ht="78.75" x14ac:dyDescent="0.2">
      <c r="A1821" s="5" t="s">
        <v>2255</v>
      </c>
      <c r="B1821" s="4" t="s">
        <v>51</v>
      </c>
    </row>
    <row r="1822" spans="1:2" ht="22.5" x14ac:dyDescent="0.2">
      <c r="A1822" s="5" t="s">
        <v>2256</v>
      </c>
      <c r="B1822" s="4" t="s">
        <v>2257</v>
      </c>
    </row>
    <row r="1823" spans="1:2" ht="78.75" x14ac:dyDescent="0.2">
      <c r="A1823" s="5" t="s">
        <v>2258</v>
      </c>
      <c r="B1823" s="4" t="s">
        <v>1934</v>
      </c>
    </row>
    <row r="1824" spans="1:2" ht="33.75" x14ac:dyDescent="0.2">
      <c r="A1824" s="5" t="s">
        <v>2259</v>
      </c>
      <c r="B1824" s="4" t="s">
        <v>1897</v>
      </c>
    </row>
    <row r="1825" spans="1:2" ht="67.5" x14ac:dyDescent="0.2">
      <c r="A1825" s="5" t="s">
        <v>2260</v>
      </c>
      <c r="B1825" s="4" t="s">
        <v>2207</v>
      </c>
    </row>
    <row r="1826" spans="1:2" ht="56.25" x14ac:dyDescent="0.2">
      <c r="A1826" s="5" t="s">
        <v>2261</v>
      </c>
      <c r="B1826" s="4" t="s">
        <v>1113</v>
      </c>
    </row>
    <row r="1827" spans="1:2" ht="78.75" x14ac:dyDescent="0.2">
      <c r="A1827" s="5" t="s">
        <v>2262</v>
      </c>
      <c r="B1827" s="4" t="s">
        <v>2200</v>
      </c>
    </row>
    <row r="1828" spans="1:2" ht="135" x14ac:dyDescent="0.2">
      <c r="A1828" s="5" t="s">
        <v>2263</v>
      </c>
      <c r="B1828" s="4" t="s">
        <v>1855</v>
      </c>
    </row>
    <row r="1829" spans="1:2" ht="67.5" x14ac:dyDescent="0.2">
      <c r="A1829" s="5" t="s">
        <v>2264</v>
      </c>
      <c r="B1829" s="4" t="s">
        <v>2171</v>
      </c>
    </row>
    <row r="1830" spans="1:2" ht="33.75" x14ac:dyDescent="0.2">
      <c r="A1830" s="5" t="s">
        <v>2265</v>
      </c>
      <c r="B1830" s="4" t="s">
        <v>1736</v>
      </c>
    </row>
    <row r="1831" spans="1:2" ht="45" x14ac:dyDescent="0.2">
      <c r="A1831" s="5" t="s">
        <v>2266</v>
      </c>
      <c r="B1831" s="4" t="s">
        <v>11</v>
      </c>
    </row>
    <row r="1832" spans="1:2" ht="45" x14ac:dyDescent="0.2">
      <c r="A1832" s="5" t="s">
        <v>2267</v>
      </c>
      <c r="B1832" s="4" t="s">
        <v>11</v>
      </c>
    </row>
    <row r="1833" spans="1:2" ht="101.25" x14ac:dyDescent="0.2">
      <c r="A1833" s="5" t="s">
        <v>2268</v>
      </c>
      <c r="B1833" s="4" t="s">
        <v>385</v>
      </c>
    </row>
    <row r="1834" spans="1:2" ht="33.75" x14ac:dyDescent="0.2">
      <c r="A1834" s="5" t="s">
        <v>2269</v>
      </c>
      <c r="B1834" s="4" t="s">
        <v>1897</v>
      </c>
    </row>
    <row r="1835" spans="1:2" ht="45" x14ac:dyDescent="0.2">
      <c r="A1835" s="5" t="s">
        <v>2270</v>
      </c>
      <c r="B1835" s="4" t="s">
        <v>1646</v>
      </c>
    </row>
    <row r="1836" spans="1:2" ht="33.75" x14ac:dyDescent="0.2">
      <c r="A1836" s="5" t="s">
        <v>2271</v>
      </c>
      <c r="B1836" s="4" t="s">
        <v>1736</v>
      </c>
    </row>
    <row r="1837" spans="1:2" ht="135" x14ac:dyDescent="0.2">
      <c r="A1837" s="5" t="s">
        <v>2272</v>
      </c>
      <c r="B1837" s="4" t="s">
        <v>1855</v>
      </c>
    </row>
    <row r="1838" spans="1:2" x14ac:dyDescent="0.2">
      <c r="A1838" s="5" t="s">
        <v>2273</v>
      </c>
      <c r="B1838" s="4" t="s">
        <v>604</v>
      </c>
    </row>
    <row r="1839" spans="1:2" ht="78.75" x14ac:dyDescent="0.2">
      <c r="A1839" s="5" t="s">
        <v>2274</v>
      </c>
      <c r="B1839" s="4" t="s">
        <v>739</v>
      </c>
    </row>
    <row r="1840" spans="1:2" ht="56.25" x14ac:dyDescent="0.2">
      <c r="A1840" s="5" t="s">
        <v>2275</v>
      </c>
      <c r="B1840" s="4" t="s">
        <v>821</v>
      </c>
    </row>
    <row r="1841" spans="1:2" ht="78.75" x14ac:dyDescent="0.2">
      <c r="A1841" s="5" t="s">
        <v>2276</v>
      </c>
      <c r="B1841" s="4" t="s">
        <v>390</v>
      </c>
    </row>
    <row r="1842" spans="1:2" ht="78.75" x14ac:dyDescent="0.2">
      <c r="A1842" s="5" t="s">
        <v>2277</v>
      </c>
      <c r="B1842" s="4" t="s">
        <v>2200</v>
      </c>
    </row>
    <row r="1843" spans="1:2" ht="90" x14ac:dyDescent="0.2">
      <c r="A1843" s="5" t="s">
        <v>2278</v>
      </c>
      <c r="B1843" s="4" t="s">
        <v>967</v>
      </c>
    </row>
    <row r="1844" spans="1:2" ht="67.5" x14ac:dyDescent="0.2">
      <c r="A1844" s="5" t="s">
        <v>2279</v>
      </c>
      <c r="B1844" s="4" t="s">
        <v>2280</v>
      </c>
    </row>
    <row r="1845" spans="1:2" ht="56.25" x14ac:dyDescent="0.2">
      <c r="A1845" s="5" t="s">
        <v>2281</v>
      </c>
      <c r="B1845" s="4" t="s">
        <v>819</v>
      </c>
    </row>
    <row r="1846" spans="1:2" ht="45" x14ac:dyDescent="0.2">
      <c r="A1846" s="5" t="s">
        <v>2282</v>
      </c>
      <c r="B1846" s="4" t="s">
        <v>11</v>
      </c>
    </row>
    <row r="1847" spans="1:2" ht="33.75" x14ac:dyDescent="0.2">
      <c r="A1847" s="5" t="s">
        <v>2283</v>
      </c>
      <c r="B1847" s="4" t="s">
        <v>2284</v>
      </c>
    </row>
    <row r="1848" spans="1:2" x14ac:dyDescent="0.2">
      <c r="A1848" s="5" t="s">
        <v>2285</v>
      </c>
      <c r="B1848" s="4" t="s">
        <v>1119</v>
      </c>
    </row>
    <row r="1849" spans="1:2" ht="56.25" x14ac:dyDescent="0.2">
      <c r="A1849" s="5" t="s">
        <v>2286</v>
      </c>
      <c r="B1849" s="4" t="s">
        <v>1153</v>
      </c>
    </row>
    <row r="1850" spans="1:2" ht="90" x14ac:dyDescent="0.2">
      <c r="A1850" s="5" t="s">
        <v>2287</v>
      </c>
      <c r="B1850" s="4" t="s">
        <v>967</v>
      </c>
    </row>
    <row r="1851" spans="1:2" ht="56.25" x14ac:dyDescent="0.2">
      <c r="A1851" s="5" t="s">
        <v>2288</v>
      </c>
      <c r="B1851" s="4" t="s">
        <v>308</v>
      </c>
    </row>
    <row r="1852" spans="1:2" ht="56.25" x14ac:dyDescent="0.2">
      <c r="A1852" s="5" t="s">
        <v>2289</v>
      </c>
      <c r="B1852" s="4" t="s">
        <v>2290</v>
      </c>
    </row>
    <row r="1853" spans="1:2" ht="90" x14ac:dyDescent="0.2">
      <c r="A1853" s="5" t="s">
        <v>2291</v>
      </c>
      <c r="B1853" s="4" t="s">
        <v>933</v>
      </c>
    </row>
    <row r="1854" spans="1:2" ht="56.25" x14ac:dyDescent="0.2">
      <c r="A1854" s="5" t="s">
        <v>2292</v>
      </c>
      <c r="B1854" s="4" t="s">
        <v>577</v>
      </c>
    </row>
    <row r="1855" spans="1:2" ht="56.25" x14ac:dyDescent="0.2">
      <c r="A1855" s="5" t="s">
        <v>2293</v>
      </c>
      <c r="B1855" s="4" t="s">
        <v>2294</v>
      </c>
    </row>
    <row r="1856" spans="1:2" x14ac:dyDescent="0.2">
      <c r="A1856" s="5" t="s">
        <v>2295</v>
      </c>
      <c r="B1856" s="4" t="s">
        <v>1719</v>
      </c>
    </row>
    <row r="1857" spans="1:2" ht="45" x14ac:dyDescent="0.2">
      <c r="A1857" s="5" t="s">
        <v>2296</v>
      </c>
      <c r="B1857" s="4" t="s">
        <v>160</v>
      </c>
    </row>
    <row r="1858" spans="1:2" ht="22.5" x14ac:dyDescent="0.2">
      <c r="A1858" s="5" t="s">
        <v>2297</v>
      </c>
      <c r="B1858" s="4" t="s">
        <v>2298</v>
      </c>
    </row>
    <row r="1859" spans="1:2" ht="45" x14ac:dyDescent="0.2">
      <c r="A1859" s="5" t="s">
        <v>2299</v>
      </c>
      <c r="B1859" s="4" t="s">
        <v>11</v>
      </c>
    </row>
    <row r="1860" spans="1:2" ht="67.5" x14ac:dyDescent="0.2">
      <c r="A1860" s="5" t="s">
        <v>2300</v>
      </c>
      <c r="B1860" s="4" t="s">
        <v>2171</v>
      </c>
    </row>
    <row r="1861" spans="1:2" ht="56.25" x14ac:dyDescent="0.2">
      <c r="A1861" s="5" t="s">
        <v>2301</v>
      </c>
      <c r="B1861" s="4" t="s">
        <v>1113</v>
      </c>
    </row>
    <row r="1862" spans="1:2" ht="78.75" x14ac:dyDescent="0.2">
      <c r="A1862" s="5" t="s">
        <v>2302</v>
      </c>
      <c r="B1862" s="4" t="s">
        <v>51</v>
      </c>
    </row>
    <row r="1863" spans="1:2" ht="101.25" x14ac:dyDescent="0.2">
      <c r="A1863" s="5" t="s">
        <v>2303</v>
      </c>
      <c r="B1863" s="4" t="s">
        <v>1774</v>
      </c>
    </row>
    <row r="1864" spans="1:2" ht="22.5" x14ac:dyDescent="0.2">
      <c r="A1864" s="5" t="s">
        <v>2304</v>
      </c>
      <c r="B1864" s="4" t="s">
        <v>991</v>
      </c>
    </row>
    <row r="1865" spans="1:2" ht="56.25" x14ac:dyDescent="0.2">
      <c r="A1865" s="5" t="s">
        <v>2305</v>
      </c>
      <c r="B1865" s="4" t="s">
        <v>9</v>
      </c>
    </row>
    <row r="1866" spans="1:2" ht="56.25" x14ac:dyDescent="0.2">
      <c r="A1866" s="5" t="s">
        <v>2306</v>
      </c>
      <c r="B1866" s="4" t="s">
        <v>819</v>
      </c>
    </row>
    <row r="1867" spans="1:2" ht="78.75" x14ac:dyDescent="0.2">
      <c r="A1867" s="5" t="s">
        <v>2307</v>
      </c>
      <c r="B1867" s="4" t="s">
        <v>936</v>
      </c>
    </row>
    <row r="1868" spans="1:2" ht="45" x14ac:dyDescent="0.2">
      <c r="A1868" s="5" t="s">
        <v>2308</v>
      </c>
      <c r="B1868" s="4" t="s">
        <v>1701</v>
      </c>
    </row>
    <row r="1869" spans="1:2" ht="45" x14ac:dyDescent="0.2">
      <c r="A1869" s="5" t="s">
        <v>2309</v>
      </c>
      <c r="B1869" s="4" t="s">
        <v>11</v>
      </c>
    </row>
    <row r="1870" spans="1:2" x14ac:dyDescent="0.2">
      <c r="A1870" s="5" t="s">
        <v>2310</v>
      </c>
      <c r="B1870" s="4" t="s">
        <v>604</v>
      </c>
    </row>
    <row r="1871" spans="1:2" ht="33.75" x14ac:dyDescent="0.2">
      <c r="A1871" s="5" t="s">
        <v>2311</v>
      </c>
      <c r="B1871" s="4" t="s">
        <v>2284</v>
      </c>
    </row>
    <row r="1872" spans="1:2" ht="90" x14ac:dyDescent="0.2">
      <c r="A1872" s="5" t="s">
        <v>2312</v>
      </c>
      <c r="B1872" s="4" t="s">
        <v>933</v>
      </c>
    </row>
    <row r="1873" spans="1:2" ht="56.25" x14ac:dyDescent="0.2">
      <c r="A1873" s="5" t="s">
        <v>2313</v>
      </c>
      <c r="B1873" s="4" t="s">
        <v>1153</v>
      </c>
    </row>
    <row r="1874" spans="1:2" ht="101.25" x14ac:dyDescent="0.2">
      <c r="A1874" s="5" t="s">
        <v>2314</v>
      </c>
      <c r="B1874" s="4" t="s">
        <v>1760</v>
      </c>
    </row>
    <row r="1875" spans="1:2" ht="45" x14ac:dyDescent="0.2">
      <c r="A1875" s="5" t="s">
        <v>2315</v>
      </c>
      <c r="B1875" s="4" t="s">
        <v>11</v>
      </c>
    </row>
    <row r="1876" spans="1:2" x14ac:dyDescent="0.2">
      <c r="A1876" s="5" t="s">
        <v>2316</v>
      </c>
      <c r="B1876" s="4" t="s">
        <v>604</v>
      </c>
    </row>
    <row r="1877" spans="1:2" ht="33.75" x14ac:dyDescent="0.2">
      <c r="A1877" s="5" t="s">
        <v>2317</v>
      </c>
      <c r="B1877" s="4" t="s">
        <v>2318</v>
      </c>
    </row>
    <row r="1878" spans="1:2" ht="45" x14ac:dyDescent="0.2">
      <c r="A1878" s="5" t="s">
        <v>2319</v>
      </c>
      <c r="B1878" s="4" t="s">
        <v>11</v>
      </c>
    </row>
    <row r="1879" spans="1:2" x14ac:dyDescent="0.2">
      <c r="A1879" s="5" t="s">
        <v>2320</v>
      </c>
      <c r="B1879" s="4" t="s">
        <v>2321</v>
      </c>
    </row>
    <row r="1880" spans="1:2" ht="45" x14ac:dyDescent="0.2">
      <c r="A1880" s="5" t="s">
        <v>2322</v>
      </c>
      <c r="B1880" s="4" t="s">
        <v>11</v>
      </c>
    </row>
    <row r="1881" spans="1:2" x14ac:dyDescent="0.2">
      <c r="A1881" s="5" t="s">
        <v>2323</v>
      </c>
      <c r="B1881" s="4" t="s">
        <v>604</v>
      </c>
    </row>
    <row r="1882" spans="1:2" ht="45" x14ac:dyDescent="0.2">
      <c r="A1882" s="5" t="s">
        <v>2324</v>
      </c>
      <c r="B1882" s="4" t="s">
        <v>11</v>
      </c>
    </row>
    <row r="1883" spans="1:2" ht="22.5" x14ac:dyDescent="0.2">
      <c r="A1883" s="5" t="s">
        <v>2325</v>
      </c>
      <c r="B1883" s="4" t="s">
        <v>1523</v>
      </c>
    </row>
    <row r="1884" spans="1:2" ht="45" x14ac:dyDescent="0.2">
      <c r="A1884" s="5" t="s">
        <v>2326</v>
      </c>
      <c r="B1884" s="4" t="s">
        <v>160</v>
      </c>
    </row>
    <row r="1885" spans="1:2" ht="78.75" x14ac:dyDescent="0.2">
      <c r="A1885" s="5" t="s">
        <v>2327</v>
      </c>
      <c r="B1885" s="4" t="s">
        <v>936</v>
      </c>
    </row>
    <row r="1886" spans="1:2" x14ac:dyDescent="0.2">
      <c r="A1886" s="5" t="s">
        <v>2328</v>
      </c>
      <c r="B1886" s="4" t="s">
        <v>2329</v>
      </c>
    </row>
    <row r="1887" spans="1:2" ht="78.75" x14ac:dyDescent="0.2">
      <c r="A1887" s="5" t="s">
        <v>2330</v>
      </c>
      <c r="B1887" s="4" t="s">
        <v>1820</v>
      </c>
    </row>
    <row r="1888" spans="1:2" ht="78.75" x14ac:dyDescent="0.2">
      <c r="A1888" s="5" t="s">
        <v>2331</v>
      </c>
      <c r="B1888" s="4" t="s">
        <v>1820</v>
      </c>
    </row>
    <row r="1889" spans="1:2" ht="90" x14ac:dyDescent="0.2">
      <c r="A1889" s="5" t="s">
        <v>2332</v>
      </c>
      <c r="B1889" s="4" t="s">
        <v>967</v>
      </c>
    </row>
    <row r="1890" spans="1:2" ht="56.25" x14ac:dyDescent="0.2">
      <c r="A1890" s="5" t="s">
        <v>2333</v>
      </c>
      <c r="B1890" s="4" t="s">
        <v>1891</v>
      </c>
    </row>
    <row r="1891" spans="1:2" ht="78.75" x14ac:dyDescent="0.2">
      <c r="A1891" s="5" t="s">
        <v>2334</v>
      </c>
      <c r="B1891" s="4" t="s">
        <v>739</v>
      </c>
    </row>
    <row r="1892" spans="1:2" ht="45" x14ac:dyDescent="0.2">
      <c r="A1892" s="5" t="s">
        <v>2335</v>
      </c>
      <c r="B1892" s="4" t="s">
        <v>11</v>
      </c>
    </row>
    <row r="1893" spans="1:2" ht="33.75" x14ac:dyDescent="0.2">
      <c r="A1893" s="5" t="s">
        <v>2336</v>
      </c>
      <c r="B1893" s="4" t="s">
        <v>2337</v>
      </c>
    </row>
    <row r="1894" spans="1:2" ht="45" x14ac:dyDescent="0.2">
      <c r="A1894" s="5" t="s">
        <v>2338</v>
      </c>
      <c r="B1894" s="4" t="s">
        <v>11</v>
      </c>
    </row>
    <row r="1895" spans="1:2" ht="56.25" x14ac:dyDescent="0.2">
      <c r="A1895" s="5" t="s">
        <v>2339</v>
      </c>
      <c r="B1895" s="4" t="s">
        <v>819</v>
      </c>
    </row>
    <row r="1896" spans="1:2" ht="78.75" x14ac:dyDescent="0.2">
      <c r="A1896" s="5" t="s">
        <v>2340</v>
      </c>
      <c r="B1896" s="4" t="s">
        <v>739</v>
      </c>
    </row>
    <row r="1897" spans="1:2" ht="56.25" x14ac:dyDescent="0.2">
      <c r="A1897" s="5" t="s">
        <v>2341</v>
      </c>
      <c r="B1897" s="4" t="s">
        <v>819</v>
      </c>
    </row>
    <row r="1898" spans="1:2" ht="45" x14ac:dyDescent="0.2">
      <c r="A1898" s="5" t="s">
        <v>2342</v>
      </c>
      <c r="B1898" s="4" t="s">
        <v>160</v>
      </c>
    </row>
    <row r="1899" spans="1:2" ht="45" x14ac:dyDescent="0.2">
      <c r="A1899" s="5" t="s">
        <v>2342</v>
      </c>
      <c r="B1899" s="4" t="s">
        <v>160</v>
      </c>
    </row>
    <row r="1900" spans="1:2" ht="90" x14ac:dyDescent="0.2">
      <c r="A1900" s="5" t="s">
        <v>2343</v>
      </c>
      <c r="B1900" s="4" t="s">
        <v>967</v>
      </c>
    </row>
    <row r="1901" spans="1:2" ht="33.75" x14ac:dyDescent="0.2">
      <c r="A1901" s="5" t="s">
        <v>2344</v>
      </c>
      <c r="B1901" s="4" t="s">
        <v>913</v>
      </c>
    </row>
    <row r="1902" spans="1:2" ht="78.75" x14ac:dyDescent="0.2">
      <c r="A1902" s="5" t="s">
        <v>2345</v>
      </c>
      <c r="B1902" s="4" t="s">
        <v>390</v>
      </c>
    </row>
    <row r="1903" spans="1:2" ht="45" x14ac:dyDescent="0.2">
      <c r="A1903" s="5" t="s">
        <v>2346</v>
      </c>
      <c r="B1903" s="4" t="s">
        <v>1646</v>
      </c>
    </row>
    <row r="1904" spans="1:2" ht="78.75" x14ac:dyDescent="0.2">
      <c r="A1904" s="5" t="s">
        <v>2347</v>
      </c>
      <c r="B1904" s="4" t="s">
        <v>51</v>
      </c>
    </row>
    <row r="1905" spans="1:2" ht="101.25" x14ac:dyDescent="0.2">
      <c r="A1905" s="5" t="s">
        <v>2348</v>
      </c>
      <c r="B1905" s="4" t="s">
        <v>385</v>
      </c>
    </row>
    <row r="1906" spans="1:2" ht="78.75" x14ac:dyDescent="0.2">
      <c r="A1906" s="5" t="s">
        <v>2349</v>
      </c>
      <c r="B1906" s="4" t="s">
        <v>390</v>
      </c>
    </row>
    <row r="1907" spans="1:2" ht="22.5" x14ac:dyDescent="0.2">
      <c r="A1907" s="5" t="s">
        <v>2350</v>
      </c>
      <c r="B1907" s="4" t="s">
        <v>729</v>
      </c>
    </row>
    <row r="1908" spans="1:2" ht="22.5" x14ac:dyDescent="0.2">
      <c r="A1908" s="5" t="s">
        <v>2351</v>
      </c>
      <c r="B1908" s="4" t="s">
        <v>729</v>
      </c>
    </row>
    <row r="1909" spans="1:2" ht="90" x14ac:dyDescent="0.2">
      <c r="A1909" s="5" t="s">
        <v>2352</v>
      </c>
      <c r="B1909" s="4" t="s">
        <v>967</v>
      </c>
    </row>
    <row r="1910" spans="1:2" ht="56.25" x14ac:dyDescent="0.2">
      <c r="A1910" s="5" t="s">
        <v>2353</v>
      </c>
      <c r="B1910" s="4" t="s">
        <v>9</v>
      </c>
    </row>
    <row r="1911" spans="1:2" ht="45" x14ac:dyDescent="0.2">
      <c r="A1911" s="5" t="s">
        <v>2354</v>
      </c>
      <c r="B1911" s="4" t="s">
        <v>1701</v>
      </c>
    </row>
    <row r="1912" spans="1:2" ht="56.25" x14ac:dyDescent="0.2">
      <c r="A1912" s="5" t="s">
        <v>2355</v>
      </c>
      <c r="B1912" s="4" t="s">
        <v>308</v>
      </c>
    </row>
    <row r="1913" spans="1:2" ht="22.5" x14ac:dyDescent="0.2">
      <c r="A1913" s="5" t="s">
        <v>2356</v>
      </c>
      <c r="B1913" s="4" t="s">
        <v>729</v>
      </c>
    </row>
    <row r="1914" spans="1:2" ht="67.5" x14ac:dyDescent="0.2">
      <c r="A1914" s="5" t="s">
        <v>2357</v>
      </c>
      <c r="B1914" s="4" t="s">
        <v>2358</v>
      </c>
    </row>
    <row r="1915" spans="1:2" ht="56.25" x14ac:dyDescent="0.2">
      <c r="A1915" s="5" t="s">
        <v>2359</v>
      </c>
      <c r="B1915" s="4" t="s">
        <v>821</v>
      </c>
    </row>
    <row r="1916" spans="1:2" ht="33.75" x14ac:dyDescent="0.2">
      <c r="A1916" s="5" t="s">
        <v>2360</v>
      </c>
      <c r="B1916" s="4" t="s">
        <v>2361</v>
      </c>
    </row>
    <row r="1917" spans="1:2" ht="56.25" x14ac:dyDescent="0.2">
      <c r="A1917" s="5" t="s">
        <v>2362</v>
      </c>
      <c r="B1917" s="4" t="s">
        <v>819</v>
      </c>
    </row>
    <row r="1918" spans="1:2" ht="78.75" x14ac:dyDescent="0.2">
      <c r="A1918" s="5" t="s">
        <v>2363</v>
      </c>
      <c r="B1918" s="4" t="s">
        <v>206</v>
      </c>
    </row>
    <row r="1919" spans="1:2" ht="22.5" x14ac:dyDescent="0.2">
      <c r="A1919" s="5" t="s">
        <v>2364</v>
      </c>
      <c r="B1919" s="4" t="s">
        <v>729</v>
      </c>
    </row>
    <row r="1920" spans="1:2" ht="56.25" x14ac:dyDescent="0.2">
      <c r="A1920" s="5" t="s">
        <v>2365</v>
      </c>
      <c r="B1920" s="4" t="s">
        <v>1113</v>
      </c>
    </row>
    <row r="1921" spans="1:2" ht="45" x14ac:dyDescent="0.2">
      <c r="A1921" s="5" t="s">
        <v>2366</v>
      </c>
      <c r="B1921" s="4" t="s">
        <v>1646</v>
      </c>
    </row>
    <row r="1922" spans="1:2" ht="22.5" x14ac:dyDescent="0.2">
      <c r="A1922" s="5" t="s">
        <v>2367</v>
      </c>
      <c r="B1922" s="4" t="s">
        <v>729</v>
      </c>
    </row>
    <row r="1923" spans="1:2" x14ac:dyDescent="0.2">
      <c r="A1923" s="5" t="s">
        <v>2368</v>
      </c>
      <c r="B1923" s="4" t="s">
        <v>2369</v>
      </c>
    </row>
    <row r="1924" spans="1:2" ht="56.25" x14ac:dyDescent="0.2">
      <c r="A1924" s="5" t="s">
        <v>2370</v>
      </c>
      <c r="B1924" s="4" t="s">
        <v>1113</v>
      </c>
    </row>
    <row r="1925" spans="1:2" ht="78.75" x14ac:dyDescent="0.2">
      <c r="A1925" s="5" t="s">
        <v>2371</v>
      </c>
      <c r="B1925" s="4" t="s">
        <v>51</v>
      </c>
    </row>
    <row r="1926" spans="1:2" ht="78.75" x14ac:dyDescent="0.2">
      <c r="A1926" s="5" t="s">
        <v>2372</v>
      </c>
      <c r="B1926" s="4" t="s">
        <v>390</v>
      </c>
    </row>
    <row r="1927" spans="1:2" x14ac:dyDescent="0.2">
      <c r="A1927" s="5" t="s">
        <v>2373</v>
      </c>
      <c r="B1927" s="4" t="s">
        <v>568</v>
      </c>
    </row>
    <row r="1928" spans="1:2" ht="90" x14ac:dyDescent="0.2">
      <c r="A1928" s="5" t="s">
        <v>2374</v>
      </c>
      <c r="B1928" s="4" t="s">
        <v>967</v>
      </c>
    </row>
    <row r="1929" spans="1:2" x14ac:dyDescent="0.2">
      <c r="A1929" s="5" t="s">
        <v>2375</v>
      </c>
      <c r="B1929" s="4" t="s">
        <v>2084</v>
      </c>
    </row>
    <row r="1930" spans="1:2" ht="56.25" x14ac:dyDescent="0.2">
      <c r="A1930" s="5" t="s">
        <v>2376</v>
      </c>
      <c r="B1930" s="4" t="s">
        <v>1891</v>
      </c>
    </row>
    <row r="1931" spans="1:2" ht="45" x14ac:dyDescent="0.2">
      <c r="A1931" s="5" t="s">
        <v>2377</v>
      </c>
      <c r="B1931" s="4" t="s">
        <v>2378</v>
      </c>
    </row>
    <row r="1932" spans="1:2" ht="56.25" x14ac:dyDescent="0.2">
      <c r="A1932" s="5" t="s">
        <v>2379</v>
      </c>
      <c r="B1932" s="4" t="s">
        <v>1153</v>
      </c>
    </row>
    <row r="1933" spans="1:2" x14ac:dyDescent="0.2">
      <c r="A1933" s="5" t="s">
        <v>2380</v>
      </c>
      <c r="B1933" s="4" t="s">
        <v>346</v>
      </c>
    </row>
    <row r="1934" spans="1:2" ht="56.25" x14ac:dyDescent="0.2">
      <c r="A1934" s="5" t="s">
        <v>2381</v>
      </c>
      <c r="B1934" s="4" t="s">
        <v>577</v>
      </c>
    </row>
    <row r="1935" spans="1:2" ht="33.75" x14ac:dyDescent="0.2">
      <c r="A1935" s="5" t="s">
        <v>2382</v>
      </c>
      <c r="B1935" s="4" t="s">
        <v>1897</v>
      </c>
    </row>
    <row r="1936" spans="1:2" ht="45" x14ac:dyDescent="0.2">
      <c r="A1936" s="5" t="s">
        <v>2383</v>
      </c>
      <c r="B1936" s="4" t="s">
        <v>1701</v>
      </c>
    </row>
    <row r="1937" spans="1:2" ht="56.25" x14ac:dyDescent="0.2">
      <c r="A1937" s="5" t="s">
        <v>2384</v>
      </c>
      <c r="B1937" s="4" t="s">
        <v>1153</v>
      </c>
    </row>
    <row r="1938" spans="1:2" ht="56.25" x14ac:dyDescent="0.2">
      <c r="A1938" s="5" t="s">
        <v>2385</v>
      </c>
      <c r="B1938" s="4" t="s">
        <v>821</v>
      </c>
    </row>
    <row r="1939" spans="1:2" ht="56.25" x14ac:dyDescent="0.2">
      <c r="A1939" s="5" t="s">
        <v>2386</v>
      </c>
      <c r="B1939" s="4" t="s">
        <v>1113</v>
      </c>
    </row>
    <row r="1940" spans="1:2" ht="56.25" x14ac:dyDescent="0.2">
      <c r="A1940" s="5" t="s">
        <v>2387</v>
      </c>
      <c r="B1940" s="4" t="s">
        <v>2115</v>
      </c>
    </row>
    <row r="1941" spans="1:2" ht="45" x14ac:dyDescent="0.2">
      <c r="A1941" s="5" t="s">
        <v>2388</v>
      </c>
      <c r="B1941" s="4" t="s">
        <v>160</v>
      </c>
    </row>
    <row r="1942" spans="1:2" ht="90" x14ac:dyDescent="0.2">
      <c r="A1942" s="5" t="s">
        <v>2389</v>
      </c>
      <c r="B1942" s="4" t="s">
        <v>933</v>
      </c>
    </row>
    <row r="1943" spans="1:2" x14ac:dyDescent="0.2">
      <c r="A1943" s="5" t="s">
        <v>2390</v>
      </c>
      <c r="B1943" s="4" t="s">
        <v>2391</v>
      </c>
    </row>
    <row r="1944" spans="1:2" ht="78.75" x14ac:dyDescent="0.2">
      <c r="A1944" s="5" t="s">
        <v>2392</v>
      </c>
      <c r="B1944" s="4" t="s">
        <v>1934</v>
      </c>
    </row>
    <row r="1945" spans="1:2" ht="33.75" x14ac:dyDescent="0.2">
      <c r="A1945" s="5" t="s">
        <v>2393</v>
      </c>
      <c r="B1945" s="4" t="s">
        <v>1736</v>
      </c>
    </row>
    <row r="1946" spans="1:2" ht="33.75" x14ac:dyDescent="0.2">
      <c r="A1946" s="5" t="s">
        <v>2394</v>
      </c>
      <c r="B1946" s="4" t="s">
        <v>1897</v>
      </c>
    </row>
    <row r="1947" spans="1:2" ht="78.75" x14ac:dyDescent="0.2">
      <c r="A1947" s="5" t="s">
        <v>2395</v>
      </c>
      <c r="B1947" s="4" t="s">
        <v>390</v>
      </c>
    </row>
    <row r="1948" spans="1:2" ht="45" x14ac:dyDescent="0.2">
      <c r="A1948" s="5" t="s">
        <v>2396</v>
      </c>
      <c r="B1948" s="4" t="s">
        <v>1646</v>
      </c>
    </row>
    <row r="1949" spans="1:2" ht="45" x14ac:dyDescent="0.2">
      <c r="A1949" s="5" t="s">
        <v>2397</v>
      </c>
      <c r="B1949" s="4" t="s">
        <v>1646</v>
      </c>
    </row>
    <row r="1950" spans="1:2" ht="90" x14ac:dyDescent="0.2">
      <c r="A1950" s="5" t="s">
        <v>2398</v>
      </c>
      <c r="B1950" s="4" t="s">
        <v>967</v>
      </c>
    </row>
    <row r="1951" spans="1:2" ht="101.25" x14ac:dyDescent="0.2">
      <c r="A1951" s="5" t="s">
        <v>2399</v>
      </c>
      <c r="B1951" s="4" t="s">
        <v>385</v>
      </c>
    </row>
    <row r="1952" spans="1:2" ht="90" x14ac:dyDescent="0.2">
      <c r="A1952" s="5" t="s">
        <v>2400</v>
      </c>
      <c r="B1952" s="4" t="s">
        <v>967</v>
      </c>
    </row>
    <row r="1953" spans="1:2" ht="56.25" x14ac:dyDescent="0.2">
      <c r="A1953" s="5" t="s">
        <v>2401</v>
      </c>
      <c r="B1953" s="4" t="s">
        <v>821</v>
      </c>
    </row>
    <row r="1954" spans="1:2" ht="22.5" x14ac:dyDescent="0.2">
      <c r="A1954" s="5" t="s">
        <v>2402</v>
      </c>
      <c r="B1954" s="4" t="s">
        <v>729</v>
      </c>
    </row>
    <row r="1955" spans="1:2" ht="22.5" x14ac:dyDescent="0.2">
      <c r="A1955" s="5" t="s">
        <v>2403</v>
      </c>
      <c r="B1955" s="4" t="s">
        <v>729</v>
      </c>
    </row>
    <row r="1956" spans="1:2" ht="22.5" x14ac:dyDescent="0.2">
      <c r="A1956" s="5" t="s">
        <v>2404</v>
      </c>
      <c r="B1956" s="4" t="s">
        <v>729</v>
      </c>
    </row>
    <row r="1957" spans="1:2" ht="56.25" x14ac:dyDescent="0.2">
      <c r="A1957" s="5" t="s">
        <v>2405</v>
      </c>
      <c r="B1957" s="4" t="s">
        <v>819</v>
      </c>
    </row>
    <row r="1958" spans="1:2" ht="33.75" x14ac:dyDescent="0.2">
      <c r="A1958" s="5" t="s">
        <v>2406</v>
      </c>
      <c r="B1958" s="4" t="s">
        <v>1736</v>
      </c>
    </row>
    <row r="1959" spans="1:2" ht="45" x14ac:dyDescent="0.2">
      <c r="A1959" s="5" t="s">
        <v>2407</v>
      </c>
      <c r="B1959" s="4" t="s">
        <v>1646</v>
      </c>
    </row>
    <row r="1960" spans="1:2" ht="56.25" x14ac:dyDescent="0.2">
      <c r="A1960" s="5" t="s">
        <v>2408</v>
      </c>
      <c r="B1960" s="4" t="s">
        <v>2409</v>
      </c>
    </row>
    <row r="1961" spans="1:2" ht="56.25" x14ac:dyDescent="0.2">
      <c r="A1961" s="5" t="s">
        <v>2410</v>
      </c>
      <c r="B1961" s="4" t="s">
        <v>9</v>
      </c>
    </row>
    <row r="1962" spans="1:2" ht="78.75" x14ac:dyDescent="0.2">
      <c r="A1962" s="5" t="s">
        <v>2411</v>
      </c>
      <c r="B1962" s="4" t="s">
        <v>51</v>
      </c>
    </row>
    <row r="1963" spans="1:2" ht="56.25" x14ac:dyDescent="0.2">
      <c r="A1963" s="5" t="s">
        <v>2412</v>
      </c>
      <c r="B1963" s="4" t="s">
        <v>1113</v>
      </c>
    </row>
    <row r="1964" spans="1:2" ht="101.25" x14ac:dyDescent="0.2">
      <c r="A1964" s="5" t="s">
        <v>2413</v>
      </c>
      <c r="B1964" s="4" t="s">
        <v>385</v>
      </c>
    </row>
    <row r="1965" spans="1:2" ht="78.75" x14ac:dyDescent="0.2">
      <c r="A1965" s="5" t="s">
        <v>2414</v>
      </c>
      <c r="B1965" s="4" t="s">
        <v>390</v>
      </c>
    </row>
    <row r="1966" spans="1:2" ht="78.75" x14ac:dyDescent="0.2">
      <c r="A1966" s="5" t="s">
        <v>2415</v>
      </c>
      <c r="B1966" s="4" t="s">
        <v>44</v>
      </c>
    </row>
    <row r="1967" spans="1:2" ht="78.75" x14ac:dyDescent="0.2">
      <c r="A1967" s="5" t="s">
        <v>2416</v>
      </c>
      <c r="B1967" s="4" t="s">
        <v>206</v>
      </c>
    </row>
    <row r="1968" spans="1:2" ht="90" x14ac:dyDescent="0.2">
      <c r="A1968" s="5" t="s">
        <v>2417</v>
      </c>
      <c r="B1968" s="4" t="s">
        <v>967</v>
      </c>
    </row>
    <row r="1969" spans="1:2" ht="78.75" x14ac:dyDescent="0.2">
      <c r="A1969" s="5" t="s">
        <v>2418</v>
      </c>
      <c r="B1969" s="4" t="s">
        <v>390</v>
      </c>
    </row>
    <row r="1970" spans="1:2" ht="56.25" x14ac:dyDescent="0.2">
      <c r="A1970" s="5" t="s">
        <v>2419</v>
      </c>
      <c r="B1970" s="4" t="s">
        <v>308</v>
      </c>
    </row>
    <row r="1971" spans="1:2" ht="56.25" x14ac:dyDescent="0.2">
      <c r="A1971" s="5" t="s">
        <v>2420</v>
      </c>
      <c r="B1971" s="4" t="s">
        <v>308</v>
      </c>
    </row>
    <row r="1972" spans="1:2" ht="78.75" x14ac:dyDescent="0.2">
      <c r="A1972" s="5" t="s">
        <v>2421</v>
      </c>
      <c r="B1972" s="4" t="s">
        <v>2200</v>
      </c>
    </row>
    <row r="1973" spans="1:2" ht="56.25" x14ac:dyDescent="0.2">
      <c r="A1973" s="5" t="s">
        <v>2422</v>
      </c>
      <c r="B1973" s="4" t="s">
        <v>1113</v>
      </c>
    </row>
    <row r="1974" spans="1:2" ht="22.5" x14ac:dyDescent="0.2">
      <c r="A1974" s="5" t="s">
        <v>2423</v>
      </c>
      <c r="B1974" s="4" t="s">
        <v>2424</v>
      </c>
    </row>
    <row r="1975" spans="1:2" ht="45" x14ac:dyDescent="0.2">
      <c r="A1975" s="5" t="s">
        <v>2425</v>
      </c>
      <c r="B1975" s="4" t="s">
        <v>11</v>
      </c>
    </row>
    <row r="1976" spans="1:2" x14ac:dyDescent="0.2">
      <c r="A1976" s="5" t="s">
        <v>2426</v>
      </c>
      <c r="B1976" s="4" t="s">
        <v>2427</v>
      </c>
    </row>
    <row r="1977" spans="1:2" ht="78.75" x14ac:dyDescent="0.2">
      <c r="A1977" s="5" t="s">
        <v>2428</v>
      </c>
      <c r="B1977" s="4" t="s">
        <v>51</v>
      </c>
    </row>
    <row r="1978" spans="1:2" ht="45" x14ac:dyDescent="0.2">
      <c r="A1978" s="5" t="s">
        <v>2429</v>
      </c>
      <c r="B1978" s="4" t="s">
        <v>11</v>
      </c>
    </row>
    <row r="1979" spans="1:2" ht="90" x14ac:dyDescent="0.2">
      <c r="A1979" s="5" t="s">
        <v>2430</v>
      </c>
      <c r="B1979" s="4" t="s">
        <v>967</v>
      </c>
    </row>
    <row r="1980" spans="1:2" ht="101.25" x14ac:dyDescent="0.2">
      <c r="A1980" s="5" t="s">
        <v>2431</v>
      </c>
      <c r="B1980" s="4" t="s">
        <v>385</v>
      </c>
    </row>
    <row r="1981" spans="1:2" ht="45" x14ac:dyDescent="0.2">
      <c r="A1981" s="5" t="s">
        <v>2432</v>
      </c>
      <c r="B1981" s="4" t="s">
        <v>11</v>
      </c>
    </row>
    <row r="1982" spans="1:2" ht="90" x14ac:dyDescent="0.2">
      <c r="A1982" s="5" t="s">
        <v>2433</v>
      </c>
      <c r="B1982" s="4" t="s">
        <v>98</v>
      </c>
    </row>
    <row r="1983" spans="1:2" ht="78.75" x14ac:dyDescent="0.2">
      <c r="A1983" s="5" t="s">
        <v>2434</v>
      </c>
      <c r="B1983" s="4" t="s">
        <v>390</v>
      </c>
    </row>
    <row r="1984" spans="1:2" ht="78.75" x14ac:dyDescent="0.2">
      <c r="A1984" s="5" t="s">
        <v>2435</v>
      </c>
      <c r="B1984" s="4" t="s">
        <v>390</v>
      </c>
    </row>
    <row r="1985" spans="1:2" ht="78.75" x14ac:dyDescent="0.2">
      <c r="A1985" s="5" t="s">
        <v>2436</v>
      </c>
      <c r="B1985" s="4" t="s">
        <v>390</v>
      </c>
    </row>
    <row r="1986" spans="1:2" ht="56.25" x14ac:dyDescent="0.2">
      <c r="A1986" s="5" t="s">
        <v>2437</v>
      </c>
      <c r="B1986" s="4" t="s">
        <v>1113</v>
      </c>
    </row>
    <row r="1987" spans="1:2" ht="56.25" x14ac:dyDescent="0.2">
      <c r="A1987" s="5" t="s">
        <v>2438</v>
      </c>
      <c r="B1987" s="4" t="s">
        <v>79</v>
      </c>
    </row>
    <row r="1988" spans="1:2" ht="78.75" x14ac:dyDescent="0.2">
      <c r="A1988" s="5" t="s">
        <v>2439</v>
      </c>
      <c r="B1988" s="4" t="s">
        <v>206</v>
      </c>
    </row>
    <row r="1989" spans="1:2" ht="45" x14ac:dyDescent="0.2">
      <c r="A1989" s="5" t="s">
        <v>2440</v>
      </c>
      <c r="B1989" s="4" t="s">
        <v>11</v>
      </c>
    </row>
    <row r="1990" spans="1:2" ht="45" x14ac:dyDescent="0.2">
      <c r="A1990" s="5" t="s">
        <v>2441</v>
      </c>
      <c r="B1990" s="4" t="s">
        <v>2442</v>
      </c>
    </row>
    <row r="1991" spans="1:2" ht="101.25" x14ac:dyDescent="0.2">
      <c r="A1991" s="5" t="s">
        <v>2443</v>
      </c>
      <c r="B1991" s="4" t="s">
        <v>385</v>
      </c>
    </row>
    <row r="1992" spans="1:2" x14ac:dyDescent="0.2">
      <c r="A1992" s="5" t="s">
        <v>2444</v>
      </c>
      <c r="B1992" s="4" t="s">
        <v>2445</v>
      </c>
    </row>
    <row r="1993" spans="1:2" ht="22.5" x14ac:dyDescent="0.2">
      <c r="A1993" s="5" t="s">
        <v>2446</v>
      </c>
      <c r="B1993" s="4" t="s">
        <v>1523</v>
      </c>
    </row>
    <row r="1994" spans="1:2" ht="101.25" x14ac:dyDescent="0.2">
      <c r="A1994" s="5" t="s">
        <v>2447</v>
      </c>
      <c r="B1994" s="4" t="s">
        <v>385</v>
      </c>
    </row>
    <row r="1995" spans="1:2" ht="56.25" x14ac:dyDescent="0.2">
      <c r="A1995" s="5" t="s">
        <v>2448</v>
      </c>
      <c r="B1995" s="4" t="s">
        <v>819</v>
      </c>
    </row>
    <row r="1996" spans="1:2" ht="45" x14ac:dyDescent="0.2">
      <c r="A1996" s="5" t="s">
        <v>2449</v>
      </c>
      <c r="B1996" s="4" t="s">
        <v>1701</v>
      </c>
    </row>
    <row r="1997" spans="1:2" ht="56.25" x14ac:dyDescent="0.2">
      <c r="A1997" s="5" t="s">
        <v>2450</v>
      </c>
      <c r="B1997" s="4" t="s">
        <v>1113</v>
      </c>
    </row>
    <row r="1998" spans="1:2" ht="101.25" x14ac:dyDescent="0.2">
      <c r="A1998" s="5" t="s">
        <v>2451</v>
      </c>
      <c r="B1998" s="4" t="s">
        <v>385</v>
      </c>
    </row>
    <row r="1999" spans="1:2" ht="45" x14ac:dyDescent="0.2">
      <c r="A1999" s="5" t="s">
        <v>2452</v>
      </c>
      <c r="B1999" s="4" t="s">
        <v>1646</v>
      </c>
    </row>
    <row r="2000" spans="1:2" ht="56.25" x14ac:dyDescent="0.2">
      <c r="A2000" s="5" t="s">
        <v>2453</v>
      </c>
      <c r="B2000" s="4" t="s">
        <v>1891</v>
      </c>
    </row>
    <row r="2001" spans="1:2" ht="78.75" x14ac:dyDescent="0.2">
      <c r="A2001" s="5" t="s">
        <v>2454</v>
      </c>
      <c r="B2001" s="4" t="s">
        <v>520</v>
      </c>
    </row>
    <row r="2002" spans="1:2" ht="45" x14ac:dyDescent="0.2">
      <c r="A2002" s="5" t="s">
        <v>2455</v>
      </c>
      <c r="B2002" s="4" t="s">
        <v>1646</v>
      </c>
    </row>
    <row r="2003" spans="1:2" ht="56.25" x14ac:dyDescent="0.2">
      <c r="A2003" s="5" t="s">
        <v>2456</v>
      </c>
      <c r="B2003" s="4" t="s">
        <v>2457</v>
      </c>
    </row>
    <row r="2004" spans="1:2" ht="56.25" x14ac:dyDescent="0.2">
      <c r="A2004" s="5" t="s">
        <v>2458</v>
      </c>
      <c r="B2004" s="4" t="s">
        <v>1153</v>
      </c>
    </row>
    <row r="2005" spans="1:2" ht="56.25" x14ac:dyDescent="0.2">
      <c r="A2005" s="5" t="s">
        <v>2459</v>
      </c>
      <c r="B2005" s="4" t="s">
        <v>1113</v>
      </c>
    </row>
    <row r="2006" spans="1:2" ht="56.25" x14ac:dyDescent="0.2">
      <c r="A2006" s="5" t="s">
        <v>2460</v>
      </c>
      <c r="B2006" s="4" t="s">
        <v>1113</v>
      </c>
    </row>
    <row r="2007" spans="1:2" x14ac:dyDescent="0.2">
      <c r="A2007" s="5" t="s">
        <v>2461</v>
      </c>
      <c r="B2007" s="4" t="s">
        <v>2233</v>
      </c>
    </row>
    <row r="2008" spans="1:2" ht="56.25" x14ac:dyDescent="0.2">
      <c r="A2008" s="5" t="s">
        <v>2462</v>
      </c>
      <c r="B2008" s="4" t="s">
        <v>821</v>
      </c>
    </row>
    <row r="2009" spans="1:2" ht="101.25" x14ac:dyDescent="0.2">
      <c r="A2009" s="5" t="s">
        <v>2463</v>
      </c>
      <c r="B2009" s="4" t="s">
        <v>385</v>
      </c>
    </row>
    <row r="2010" spans="1:2" ht="101.25" x14ac:dyDescent="0.2">
      <c r="A2010" s="5" t="s">
        <v>2464</v>
      </c>
      <c r="B2010" s="4" t="s">
        <v>385</v>
      </c>
    </row>
    <row r="2011" spans="1:2" ht="101.25" x14ac:dyDescent="0.2">
      <c r="A2011" s="5" t="s">
        <v>2465</v>
      </c>
      <c r="B2011" s="4" t="s">
        <v>385</v>
      </c>
    </row>
    <row r="2012" spans="1:2" ht="33.75" x14ac:dyDescent="0.2">
      <c r="A2012" s="5" t="s">
        <v>2466</v>
      </c>
      <c r="B2012" s="4" t="s">
        <v>2467</v>
      </c>
    </row>
    <row r="2013" spans="1:2" ht="56.25" x14ac:dyDescent="0.2">
      <c r="A2013" s="5" t="s">
        <v>2468</v>
      </c>
      <c r="B2013" s="4" t="s">
        <v>9</v>
      </c>
    </row>
    <row r="2014" spans="1:2" ht="101.25" x14ac:dyDescent="0.2">
      <c r="A2014" s="5" t="s">
        <v>2469</v>
      </c>
      <c r="B2014" s="4" t="s">
        <v>385</v>
      </c>
    </row>
    <row r="2015" spans="1:2" ht="56.25" x14ac:dyDescent="0.2">
      <c r="A2015" s="5" t="s">
        <v>2470</v>
      </c>
      <c r="B2015" s="4" t="s">
        <v>2471</v>
      </c>
    </row>
    <row r="2016" spans="1:2" ht="78.75" x14ac:dyDescent="0.2">
      <c r="A2016" s="5" t="s">
        <v>2472</v>
      </c>
      <c r="B2016" s="4" t="s">
        <v>390</v>
      </c>
    </row>
    <row r="2017" spans="1:2" ht="101.25" x14ac:dyDescent="0.2">
      <c r="A2017" s="5" t="s">
        <v>2473</v>
      </c>
      <c r="B2017" s="4" t="s">
        <v>385</v>
      </c>
    </row>
    <row r="2018" spans="1:2" ht="56.25" x14ac:dyDescent="0.2">
      <c r="A2018" s="5" t="s">
        <v>2474</v>
      </c>
      <c r="B2018" s="4" t="s">
        <v>819</v>
      </c>
    </row>
    <row r="2019" spans="1:2" ht="78.75" x14ac:dyDescent="0.2">
      <c r="A2019" s="5" t="s">
        <v>2475</v>
      </c>
      <c r="B2019" s="4" t="s">
        <v>520</v>
      </c>
    </row>
    <row r="2020" spans="1:2" ht="56.25" x14ac:dyDescent="0.2">
      <c r="A2020" s="5" t="s">
        <v>2476</v>
      </c>
      <c r="B2020" s="4" t="s">
        <v>230</v>
      </c>
    </row>
    <row r="2021" spans="1:2" ht="45" x14ac:dyDescent="0.2">
      <c r="A2021" s="5" t="s">
        <v>2477</v>
      </c>
      <c r="B2021" s="4" t="s">
        <v>1646</v>
      </c>
    </row>
    <row r="2022" spans="1:2" ht="78.75" x14ac:dyDescent="0.2">
      <c r="A2022" s="5" t="s">
        <v>2478</v>
      </c>
      <c r="B2022" s="4" t="s">
        <v>2479</v>
      </c>
    </row>
    <row r="2023" spans="1:2" ht="56.25" x14ac:dyDescent="0.2">
      <c r="A2023" s="5" t="s">
        <v>2480</v>
      </c>
      <c r="B2023" s="4" t="s">
        <v>308</v>
      </c>
    </row>
    <row r="2024" spans="1:2" ht="78.75" x14ac:dyDescent="0.2">
      <c r="A2024" s="5" t="s">
        <v>2481</v>
      </c>
      <c r="B2024" s="4" t="s">
        <v>390</v>
      </c>
    </row>
    <row r="2025" spans="1:2" ht="22.5" x14ac:dyDescent="0.2">
      <c r="A2025" s="5" t="s">
        <v>2482</v>
      </c>
      <c r="B2025" s="4" t="s">
        <v>729</v>
      </c>
    </row>
    <row r="2026" spans="1:2" ht="78.75" x14ac:dyDescent="0.2">
      <c r="A2026" s="5" t="s">
        <v>2483</v>
      </c>
      <c r="B2026" s="4" t="s">
        <v>390</v>
      </c>
    </row>
    <row r="2027" spans="1:2" ht="78.75" x14ac:dyDescent="0.2">
      <c r="A2027" s="5" t="s">
        <v>2484</v>
      </c>
      <c r="B2027" s="4" t="s">
        <v>206</v>
      </c>
    </row>
    <row r="2028" spans="1:2" ht="101.25" x14ac:dyDescent="0.2">
      <c r="A2028" s="5" t="s">
        <v>2485</v>
      </c>
      <c r="B2028" s="4" t="s">
        <v>385</v>
      </c>
    </row>
    <row r="2029" spans="1:2" x14ac:dyDescent="0.2">
      <c r="A2029" s="5" t="s">
        <v>2486</v>
      </c>
      <c r="B2029" s="4" t="s">
        <v>2487</v>
      </c>
    </row>
    <row r="2030" spans="1:2" ht="78.75" x14ac:dyDescent="0.2">
      <c r="A2030" s="5" t="s">
        <v>2488</v>
      </c>
      <c r="B2030" s="4" t="s">
        <v>390</v>
      </c>
    </row>
    <row r="2031" spans="1:2" ht="78.75" x14ac:dyDescent="0.2">
      <c r="A2031" s="5" t="s">
        <v>2489</v>
      </c>
      <c r="B2031" s="4" t="s">
        <v>206</v>
      </c>
    </row>
    <row r="2032" spans="1:2" ht="33.75" x14ac:dyDescent="0.2">
      <c r="A2032" s="5" t="s">
        <v>2490</v>
      </c>
      <c r="B2032" s="4" t="s">
        <v>1339</v>
      </c>
    </row>
    <row r="2033" spans="1:2" ht="33.75" x14ac:dyDescent="0.2">
      <c r="A2033" s="5" t="s">
        <v>2491</v>
      </c>
      <c r="B2033" s="4" t="s">
        <v>2492</v>
      </c>
    </row>
    <row r="2034" spans="1:2" ht="22.5" x14ac:dyDescent="0.2">
      <c r="A2034" s="5" t="s">
        <v>2493</v>
      </c>
      <c r="B2034" s="4" t="s">
        <v>1523</v>
      </c>
    </row>
    <row r="2035" spans="1:2" ht="33.75" x14ac:dyDescent="0.2">
      <c r="A2035" s="5" t="s">
        <v>2494</v>
      </c>
      <c r="B2035" s="4" t="s">
        <v>1897</v>
      </c>
    </row>
    <row r="2036" spans="1:2" ht="33.75" x14ac:dyDescent="0.2">
      <c r="A2036" s="5" t="s">
        <v>2495</v>
      </c>
      <c r="B2036" s="4" t="s">
        <v>2496</v>
      </c>
    </row>
    <row r="2037" spans="1:2" ht="101.25" x14ac:dyDescent="0.2">
      <c r="A2037" s="5" t="s">
        <v>2498</v>
      </c>
      <c r="B2037" s="4" t="s">
        <v>385</v>
      </c>
    </row>
    <row r="2038" spans="1:2" ht="78.75" x14ac:dyDescent="0.2">
      <c r="A2038" s="5" t="s">
        <v>2499</v>
      </c>
      <c r="B2038" s="4" t="s">
        <v>2500</v>
      </c>
    </row>
    <row r="2039" spans="1:2" ht="56.25" x14ac:dyDescent="0.2">
      <c r="A2039" s="5" t="s">
        <v>2501</v>
      </c>
      <c r="B2039" s="4" t="s">
        <v>2118</v>
      </c>
    </row>
    <row r="2040" spans="1:2" ht="33.75" x14ac:dyDescent="0.2">
      <c r="A2040" s="5" t="s">
        <v>2502</v>
      </c>
      <c r="B2040" s="4" t="s">
        <v>2503</v>
      </c>
    </row>
    <row r="2041" spans="1:2" ht="33.75" x14ac:dyDescent="0.2">
      <c r="A2041" s="5" t="s">
        <v>2497</v>
      </c>
      <c r="B2041" s="4" t="s">
        <v>2504</v>
      </c>
    </row>
    <row r="2042" spans="1:2" ht="56.25" x14ac:dyDescent="0.2">
      <c r="A2042" s="5" t="s">
        <v>2505</v>
      </c>
      <c r="B2042" s="4" t="s">
        <v>1891</v>
      </c>
    </row>
    <row r="2043" spans="1:2" x14ac:dyDescent="0.2">
      <c r="A2043" s="5" t="s">
        <v>2506</v>
      </c>
      <c r="B2043" s="4" t="s">
        <v>568</v>
      </c>
    </row>
    <row r="2044" spans="1:2" ht="90" x14ac:dyDescent="0.2">
      <c r="A2044" s="5" t="s">
        <v>2507</v>
      </c>
      <c r="B2044" s="4" t="s">
        <v>98</v>
      </c>
    </row>
    <row r="2045" spans="1:2" ht="78.75" x14ac:dyDescent="0.2">
      <c r="A2045" s="5" t="s">
        <v>2508</v>
      </c>
      <c r="B2045" s="4" t="s">
        <v>206</v>
      </c>
    </row>
    <row r="2046" spans="1:2" ht="22.5" x14ac:dyDescent="0.2">
      <c r="A2046" s="5" t="s">
        <v>2509</v>
      </c>
      <c r="B2046" s="4" t="s">
        <v>2510</v>
      </c>
    </row>
    <row r="2047" spans="1:2" x14ac:dyDescent="0.2">
      <c r="A2047" s="5" t="s">
        <v>2511</v>
      </c>
      <c r="B2047" s="4" t="s">
        <v>2512</v>
      </c>
    </row>
    <row r="2048" spans="1:2" x14ac:dyDescent="0.2">
      <c r="A2048" s="5" t="s">
        <v>2513</v>
      </c>
      <c r="B2048" s="4" t="s">
        <v>2514</v>
      </c>
    </row>
    <row r="2049" spans="1:2" ht="78.75" x14ac:dyDescent="0.2">
      <c r="A2049" s="5" t="s">
        <v>2515</v>
      </c>
      <c r="B2049" s="4" t="s">
        <v>206</v>
      </c>
    </row>
    <row r="2050" spans="1:2" x14ac:dyDescent="0.2">
      <c r="A2050" s="5" t="s">
        <v>2516</v>
      </c>
      <c r="B2050" s="4" t="s">
        <v>568</v>
      </c>
    </row>
    <row r="2051" spans="1:2" ht="56.25" x14ac:dyDescent="0.2">
      <c r="A2051" s="5" t="s">
        <v>2517</v>
      </c>
      <c r="B2051" s="4" t="s">
        <v>308</v>
      </c>
    </row>
    <row r="2052" spans="1:2" ht="56.25" x14ac:dyDescent="0.2">
      <c r="A2052" s="5" t="s">
        <v>2518</v>
      </c>
      <c r="B2052" s="4" t="s">
        <v>308</v>
      </c>
    </row>
    <row r="2053" spans="1:2" ht="33.75" x14ac:dyDescent="0.2">
      <c r="A2053" s="5" t="s">
        <v>2519</v>
      </c>
      <c r="B2053" s="4" t="s">
        <v>2176</v>
      </c>
    </row>
    <row r="2054" spans="1:2" x14ac:dyDescent="0.2">
      <c r="A2054" s="5" t="s">
        <v>2520</v>
      </c>
      <c r="B2054" s="4" t="s">
        <v>2521</v>
      </c>
    </row>
    <row r="2055" spans="1:2" ht="56.25" x14ac:dyDescent="0.2">
      <c r="A2055" s="5" t="s">
        <v>2522</v>
      </c>
      <c r="B2055" s="4" t="s">
        <v>819</v>
      </c>
    </row>
    <row r="2056" spans="1:2" ht="90" x14ac:dyDescent="0.2">
      <c r="A2056" s="5" t="s">
        <v>2523</v>
      </c>
      <c r="B2056" s="4" t="s">
        <v>967</v>
      </c>
    </row>
    <row r="2057" spans="1:2" ht="78.75" x14ac:dyDescent="0.2">
      <c r="A2057" s="5" t="s">
        <v>2524</v>
      </c>
      <c r="B2057" s="4" t="s">
        <v>206</v>
      </c>
    </row>
    <row r="2058" spans="1:2" ht="78.75" x14ac:dyDescent="0.2">
      <c r="A2058" s="5" t="s">
        <v>2525</v>
      </c>
      <c r="B2058" s="4" t="s">
        <v>1886</v>
      </c>
    </row>
    <row r="2059" spans="1:2" x14ac:dyDescent="0.2">
      <c r="A2059" s="5" t="s">
        <v>2526</v>
      </c>
      <c r="B2059" s="6" t="s">
        <v>2527</v>
      </c>
    </row>
    <row r="2060" spans="1:2" ht="67.5" x14ac:dyDescent="0.2">
      <c r="A2060" s="5" t="s">
        <v>2528</v>
      </c>
      <c r="B2060" s="4" t="s">
        <v>1875</v>
      </c>
    </row>
    <row r="2061" spans="1:2" ht="56.25" x14ac:dyDescent="0.2">
      <c r="A2061" s="5" t="s">
        <v>2529</v>
      </c>
      <c r="B2061" s="4" t="s">
        <v>9</v>
      </c>
    </row>
    <row r="2062" spans="1:2" ht="90" x14ac:dyDescent="0.2">
      <c r="A2062" s="5" t="s">
        <v>2530</v>
      </c>
      <c r="B2062" s="4" t="s">
        <v>967</v>
      </c>
    </row>
    <row r="2063" spans="1:2" x14ac:dyDescent="0.2">
      <c r="A2063" s="5" t="s">
        <v>2531</v>
      </c>
      <c r="B2063" s="4" t="s">
        <v>2487</v>
      </c>
    </row>
    <row r="2064" spans="1:2" ht="101.25" x14ac:dyDescent="0.2">
      <c r="A2064" s="5" t="s">
        <v>2532</v>
      </c>
      <c r="B2064" s="4" t="s">
        <v>385</v>
      </c>
    </row>
    <row r="2065" spans="1:2" x14ac:dyDescent="0.2">
      <c r="A2065" s="5" t="s">
        <v>2533</v>
      </c>
      <c r="B2065" s="4" t="s">
        <v>2534</v>
      </c>
    </row>
    <row r="2066" spans="1:2" ht="45" x14ac:dyDescent="0.2">
      <c r="A2066" s="5" t="s">
        <v>2535</v>
      </c>
      <c r="B2066" s="4" t="s">
        <v>2536</v>
      </c>
    </row>
    <row r="2067" spans="1:2" ht="78.75" x14ac:dyDescent="0.2">
      <c r="A2067" s="5" t="s">
        <v>2537</v>
      </c>
      <c r="B2067" s="4" t="s">
        <v>1820</v>
      </c>
    </row>
    <row r="2068" spans="1:2" ht="78.75" x14ac:dyDescent="0.2">
      <c r="A2068" s="5" t="s">
        <v>2538</v>
      </c>
      <c r="B2068" s="4" t="s">
        <v>936</v>
      </c>
    </row>
    <row r="2069" spans="1:2" ht="22.5" x14ac:dyDescent="0.2">
      <c r="A2069" s="5" t="s">
        <v>2539</v>
      </c>
      <c r="B2069" s="4" t="s">
        <v>1690</v>
      </c>
    </row>
    <row r="2070" spans="1:2" ht="101.25" x14ac:dyDescent="0.2">
      <c r="A2070" s="5" t="s">
        <v>2540</v>
      </c>
      <c r="B2070" s="4" t="s">
        <v>1760</v>
      </c>
    </row>
    <row r="2071" spans="1:2" ht="45" x14ac:dyDescent="0.2">
      <c r="A2071" s="5" t="s">
        <v>2541</v>
      </c>
      <c r="B2071" s="4" t="s">
        <v>1701</v>
      </c>
    </row>
    <row r="2072" spans="1:2" ht="33.75" x14ac:dyDescent="0.2">
      <c r="A2072" s="5" t="s">
        <v>2542</v>
      </c>
      <c r="B2072" s="4" t="s">
        <v>2543</v>
      </c>
    </row>
    <row r="2073" spans="1:2" ht="90" x14ac:dyDescent="0.2">
      <c r="A2073" s="5" t="s">
        <v>2544</v>
      </c>
      <c r="B2073" s="4" t="s">
        <v>967</v>
      </c>
    </row>
    <row r="2074" spans="1:2" ht="56.25" x14ac:dyDescent="0.2">
      <c r="A2074" s="5" t="s">
        <v>2545</v>
      </c>
      <c r="B2074" s="4" t="s">
        <v>1626</v>
      </c>
    </row>
    <row r="2075" spans="1:2" ht="56.25" x14ac:dyDescent="0.2">
      <c r="A2075" s="5" t="s">
        <v>2546</v>
      </c>
      <c r="B2075" s="4" t="s">
        <v>577</v>
      </c>
    </row>
    <row r="2076" spans="1:2" ht="56.25" x14ac:dyDescent="0.2">
      <c r="A2076" s="5" t="s">
        <v>2547</v>
      </c>
      <c r="B2076" s="4" t="s">
        <v>2112</v>
      </c>
    </row>
    <row r="2077" spans="1:2" ht="22.5" x14ac:dyDescent="0.2">
      <c r="A2077" s="5" t="s">
        <v>2548</v>
      </c>
      <c r="B2077" s="4" t="s">
        <v>729</v>
      </c>
    </row>
    <row r="2078" spans="1:2" ht="56.25" x14ac:dyDescent="0.2">
      <c r="A2078" s="5" t="s">
        <v>2549</v>
      </c>
      <c r="B2078" s="4" t="s">
        <v>2118</v>
      </c>
    </row>
    <row r="2079" spans="1:2" ht="101.25" x14ac:dyDescent="0.2">
      <c r="A2079" s="5" t="s">
        <v>2550</v>
      </c>
      <c r="B2079" s="4" t="s">
        <v>385</v>
      </c>
    </row>
    <row r="2080" spans="1:2" ht="78.75" x14ac:dyDescent="0.2">
      <c r="A2080" s="5" t="s">
        <v>2551</v>
      </c>
      <c r="B2080" s="4" t="s">
        <v>206</v>
      </c>
    </row>
    <row r="2081" spans="1:2" ht="56.25" x14ac:dyDescent="0.2">
      <c r="A2081" s="5" t="s">
        <v>2552</v>
      </c>
      <c r="B2081" s="4" t="s">
        <v>2553</v>
      </c>
    </row>
    <row r="2082" spans="1:2" ht="56.25" x14ac:dyDescent="0.2">
      <c r="A2082" s="5" t="s">
        <v>2554</v>
      </c>
      <c r="B2082" s="4" t="s">
        <v>2120</v>
      </c>
    </row>
    <row r="2083" spans="1:2" ht="56.25" x14ac:dyDescent="0.2">
      <c r="A2083" s="5" t="s">
        <v>2554</v>
      </c>
      <c r="B2083" s="4" t="s">
        <v>2120</v>
      </c>
    </row>
    <row r="2084" spans="1:2" ht="56.25" x14ac:dyDescent="0.2">
      <c r="A2084" s="5" t="s">
        <v>2555</v>
      </c>
      <c r="B2084" s="4" t="s">
        <v>577</v>
      </c>
    </row>
    <row r="2085" spans="1:2" x14ac:dyDescent="0.2">
      <c r="A2085" s="5" t="s">
        <v>2556</v>
      </c>
      <c r="B2085" s="4" t="s">
        <v>2557</v>
      </c>
    </row>
    <row r="2086" spans="1:2" ht="22.5" x14ac:dyDescent="0.2">
      <c r="A2086" s="5" t="s">
        <v>2558</v>
      </c>
      <c r="B2086" s="4" t="s">
        <v>729</v>
      </c>
    </row>
    <row r="2087" spans="1:2" ht="56.25" x14ac:dyDescent="0.2">
      <c r="A2087" s="5" t="s">
        <v>2559</v>
      </c>
      <c r="B2087" s="4" t="s">
        <v>821</v>
      </c>
    </row>
    <row r="2088" spans="1:2" ht="56.25" x14ac:dyDescent="0.2">
      <c r="A2088" s="5" t="s">
        <v>2560</v>
      </c>
      <c r="B2088" s="4" t="s">
        <v>9</v>
      </c>
    </row>
    <row r="2089" spans="1:2" ht="56.25" x14ac:dyDescent="0.2">
      <c r="A2089" s="5" t="s">
        <v>2561</v>
      </c>
      <c r="B2089" s="4" t="s">
        <v>308</v>
      </c>
    </row>
    <row r="2090" spans="1:2" ht="56.25" x14ac:dyDescent="0.2">
      <c r="A2090" s="5" t="s">
        <v>2562</v>
      </c>
      <c r="B2090" s="4" t="s">
        <v>819</v>
      </c>
    </row>
    <row r="2091" spans="1:2" ht="56.25" x14ac:dyDescent="0.2">
      <c r="A2091" s="5" t="s">
        <v>2563</v>
      </c>
      <c r="B2091" s="4" t="s">
        <v>821</v>
      </c>
    </row>
    <row r="2092" spans="1:2" ht="22.5" x14ac:dyDescent="0.2">
      <c r="A2092" s="5" t="s">
        <v>2564</v>
      </c>
      <c r="B2092" s="4" t="s">
        <v>2565</v>
      </c>
    </row>
    <row r="2093" spans="1:2" ht="90" x14ac:dyDescent="0.2">
      <c r="A2093" s="5" t="s">
        <v>2566</v>
      </c>
      <c r="B2093" s="4" t="s">
        <v>967</v>
      </c>
    </row>
    <row r="2094" spans="1:2" ht="78.75" x14ac:dyDescent="0.2">
      <c r="A2094" s="5" t="s">
        <v>2567</v>
      </c>
      <c r="B2094" s="4" t="s">
        <v>206</v>
      </c>
    </row>
    <row r="2095" spans="1:2" ht="78.75" x14ac:dyDescent="0.2">
      <c r="A2095" s="5" t="s">
        <v>2568</v>
      </c>
      <c r="B2095" s="4" t="s">
        <v>2569</v>
      </c>
    </row>
    <row r="2096" spans="1:2" ht="45" x14ac:dyDescent="0.2">
      <c r="A2096" s="5" t="s">
        <v>2570</v>
      </c>
      <c r="B2096" s="4" t="s">
        <v>160</v>
      </c>
    </row>
    <row r="2097" spans="1:2" ht="78.75" x14ac:dyDescent="0.2">
      <c r="A2097" s="5" t="s">
        <v>2571</v>
      </c>
      <c r="B2097" s="4" t="s">
        <v>51</v>
      </c>
    </row>
    <row r="2098" spans="1:2" ht="56.25" x14ac:dyDescent="0.2">
      <c r="A2098" s="5" t="s">
        <v>2572</v>
      </c>
      <c r="B2098" s="4" t="s">
        <v>308</v>
      </c>
    </row>
    <row r="2099" spans="1:2" ht="22.5" x14ac:dyDescent="0.2">
      <c r="A2099" s="5" t="s">
        <v>2573</v>
      </c>
      <c r="B2099" s="4" t="s">
        <v>1523</v>
      </c>
    </row>
    <row r="2100" spans="1:2" ht="90" x14ac:dyDescent="0.2">
      <c r="A2100" s="5" t="s">
        <v>2574</v>
      </c>
      <c r="B2100" s="4" t="s">
        <v>2575</v>
      </c>
    </row>
    <row r="2101" spans="1:2" ht="33.75" x14ac:dyDescent="0.2">
      <c r="A2101" s="5" t="s">
        <v>2576</v>
      </c>
      <c r="B2101" s="4" t="s">
        <v>1736</v>
      </c>
    </row>
    <row r="2102" spans="1:2" x14ac:dyDescent="0.2">
      <c r="A2102" s="5" t="s">
        <v>2577</v>
      </c>
      <c r="B2102" s="4" t="s">
        <v>2578</v>
      </c>
    </row>
    <row r="2103" spans="1:2" ht="78.75" x14ac:dyDescent="0.2">
      <c r="A2103" s="5" t="s">
        <v>2579</v>
      </c>
      <c r="B2103" s="4" t="s">
        <v>739</v>
      </c>
    </row>
    <row r="2104" spans="1:2" x14ac:dyDescent="0.2">
      <c r="A2104" s="5" t="s">
        <v>2580</v>
      </c>
      <c r="B2104" s="6" t="s">
        <v>2581</v>
      </c>
    </row>
    <row r="2105" spans="1:2" ht="90" x14ac:dyDescent="0.2">
      <c r="A2105" s="5" t="s">
        <v>2582</v>
      </c>
      <c r="B2105" s="4" t="s">
        <v>967</v>
      </c>
    </row>
    <row r="2106" spans="1:2" ht="56.25" x14ac:dyDescent="0.2">
      <c r="A2106" s="5" t="s">
        <v>2583</v>
      </c>
      <c r="B2106" s="4" t="s">
        <v>2471</v>
      </c>
    </row>
    <row r="2107" spans="1:2" ht="101.25" x14ac:dyDescent="0.2">
      <c r="A2107" s="5" t="s">
        <v>2584</v>
      </c>
      <c r="B2107" s="4" t="s">
        <v>385</v>
      </c>
    </row>
    <row r="2108" spans="1:2" ht="56.25" x14ac:dyDescent="0.2">
      <c r="A2108" s="5" t="s">
        <v>2585</v>
      </c>
      <c r="B2108" s="4" t="s">
        <v>819</v>
      </c>
    </row>
    <row r="2109" spans="1:2" ht="56.25" x14ac:dyDescent="0.2">
      <c r="A2109" s="5" t="s">
        <v>2586</v>
      </c>
      <c r="B2109" s="4" t="s">
        <v>1937</v>
      </c>
    </row>
    <row r="2110" spans="1:2" ht="22.5" x14ac:dyDescent="0.2">
      <c r="A2110" s="5" t="s">
        <v>2587</v>
      </c>
      <c r="B2110" s="4" t="s">
        <v>2588</v>
      </c>
    </row>
    <row r="2111" spans="1:2" ht="56.25" x14ac:dyDescent="0.2">
      <c r="A2111" s="5" t="s">
        <v>2589</v>
      </c>
      <c r="B2111" s="4" t="s">
        <v>539</v>
      </c>
    </row>
    <row r="2112" spans="1:2" x14ac:dyDescent="0.2">
      <c r="A2112" s="5" t="s">
        <v>2590</v>
      </c>
      <c r="B2112" s="4" t="s">
        <v>2591</v>
      </c>
    </row>
    <row r="2113" spans="1:2" ht="101.25" x14ac:dyDescent="0.2">
      <c r="A2113" s="5" t="s">
        <v>2592</v>
      </c>
      <c r="B2113" s="4" t="s">
        <v>1774</v>
      </c>
    </row>
    <row r="2114" spans="1:2" ht="90" x14ac:dyDescent="0.2">
      <c r="A2114" s="5" t="s">
        <v>2593</v>
      </c>
      <c r="B2114" s="4" t="s">
        <v>933</v>
      </c>
    </row>
    <row r="2115" spans="1:2" ht="56.25" x14ac:dyDescent="0.2">
      <c r="A2115" s="5" t="s">
        <v>2594</v>
      </c>
      <c r="B2115" s="4" t="s">
        <v>2112</v>
      </c>
    </row>
    <row r="2116" spans="1:2" ht="78.75" x14ac:dyDescent="0.2">
      <c r="A2116" s="5" t="s">
        <v>2595</v>
      </c>
      <c r="B2116" s="4" t="s">
        <v>1820</v>
      </c>
    </row>
    <row r="2117" spans="1:2" ht="78.75" x14ac:dyDescent="0.2">
      <c r="A2117" s="5" t="s">
        <v>2596</v>
      </c>
      <c r="B2117" s="4" t="s">
        <v>206</v>
      </c>
    </row>
    <row r="2118" spans="1:2" ht="56.25" x14ac:dyDescent="0.2">
      <c r="A2118" s="5" t="s">
        <v>2597</v>
      </c>
      <c r="B2118" s="4" t="s">
        <v>819</v>
      </c>
    </row>
    <row r="2119" spans="1:2" ht="56.25" x14ac:dyDescent="0.2">
      <c r="A2119" s="5" t="s">
        <v>2598</v>
      </c>
      <c r="B2119" s="4" t="s">
        <v>9</v>
      </c>
    </row>
    <row r="2120" spans="1:2" ht="56.25" x14ac:dyDescent="0.2">
      <c r="A2120" s="5" t="s">
        <v>2599</v>
      </c>
      <c r="B2120" s="4" t="s">
        <v>1153</v>
      </c>
    </row>
    <row r="2121" spans="1:2" ht="90" x14ac:dyDescent="0.2">
      <c r="A2121" s="5" t="s">
        <v>2600</v>
      </c>
      <c r="B2121" s="4" t="s">
        <v>933</v>
      </c>
    </row>
    <row r="2122" spans="1:2" ht="56.25" x14ac:dyDescent="0.2">
      <c r="A2122" s="5" t="s">
        <v>2601</v>
      </c>
      <c r="B2122" s="4" t="s">
        <v>821</v>
      </c>
    </row>
    <row r="2123" spans="1:2" ht="22.5" x14ac:dyDescent="0.2">
      <c r="A2123" s="5" t="s">
        <v>2602</v>
      </c>
      <c r="B2123" s="4" t="s">
        <v>729</v>
      </c>
    </row>
    <row r="2124" spans="1:2" ht="78.75" x14ac:dyDescent="0.2">
      <c r="A2124" s="5" t="s">
        <v>2603</v>
      </c>
      <c r="B2124" s="4" t="s">
        <v>1886</v>
      </c>
    </row>
    <row r="2125" spans="1:2" ht="78.75" x14ac:dyDescent="0.2">
      <c r="A2125" s="5" t="s">
        <v>2604</v>
      </c>
      <c r="B2125" s="4" t="s">
        <v>1934</v>
      </c>
    </row>
    <row r="2126" spans="1:2" ht="90" x14ac:dyDescent="0.2">
      <c r="A2126" s="5" t="s">
        <v>2605</v>
      </c>
      <c r="B2126" s="4" t="s">
        <v>509</v>
      </c>
    </row>
    <row r="2127" spans="1:2" ht="78.75" x14ac:dyDescent="0.2">
      <c r="A2127" s="5" t="s">
        <v>2606</v>
      </c>
      <c r="B2127" s="4" t="s">
        <v>936</v>
      </c>
    </row>
    <row r="2128" spans="1:2" ht="56.25" x14ac:dyDescent="0.2">
      <c r="A2128" s="5" t="s">
        <v>2607</v>
      </c>
      <c r="B2128" s="4" t="s">
        <v>2118</v>
      </c>
    </row>
    <row r="2129" spans="1:2" ht="101.25" x14ac:dyDescent="0.2">
      <c r="A2129" s="5" t="s">
        <v>2608</v>
      </c>
      <c r="B2129" s="4" t="s">
        <v>1774</v>
      </c>
    </row>
    <row r="2130" spans="1:2" ht="56.25" x14ac:dyDescent="0.2">
      <c r="A2130" s="5" t="s">
        <v>2609</v>
      </c>
      <c r="B2130" s="4" t="s">
        <v>1113</v>
      </c>
    </row>
    <row r="2131" spans="1:2" ht="56.25" x14ac:dyDescent="0.2">
      <c r="A2131" s="5" t="s">
        <v>2610</v>
      </c>
      <c r="B2131" s="4" t="s">
        <v>2115</v>
      </c>
    </row>
    <row r="2132" spans="1:2" ht="90" x14ac:dyDescent="0.2">
      <c r="A2132" s="5" t="s">
        <v>2611</v>
      </c>
      <c r="B2132" s="4" t="s">
        <v>98</v>
      </c>
    </row>
    <row r="2133" spans="1:2" x14ac:dyDescent="0.2">
      <c r="A2133" s="5" t="s">
        <v>2612</v>
      </c>
      <c r="B2133" s="4" t="s">
        <v>568</v>
      </c>
    </row>
    <row r="2134" spans="1:2" x14ac:dyDescent="0.2">
      <c r="A2134" s="5" t="s">
        <v>2613</v>
      </c>
      <c r="B2134" s="4" t="s">
        <v>2614</v>
      </c>
    </row>
    <row r="2135" spans="1:2" ht="90" x14ac:dyDescent="0.2">
      <c r="A2135" s="5" t="s">
        <v>2615</v>
      </c>
      <c r="B2135" s="4" t="s">
        <v>2616</v>
      </c>
    </row>
    <row r="2136" spans="1:2" ht="33.75" x14ac:dyDescent="0.2">
      <c r="A2136" s="5" t="s">
        <v>2617</v>
      </c>
      <c r="B2136" s="4" t="s">
        <v>913</v>
      </c>
    </row>
    <row r="2137" spans="1:2" ht="56.25" x14ac:dyDescent="0.2">
      <c r="A2137" s="5" t="s">
        <v>2618</v>
      </c>
      <c r="B2137" s="4" t="s">
        <v>2112</v>
      </c>
    </row>
    <row r="2138" spans="1:2" ht="101.25" x14ac:dyDescent="0.2">
      <c r="A2138" s="5" t="s">
        <v>2619</v>
      </c>
      <c r="B2138" s="4" t="s">
        <v>1774</v>
      </c>
    </row>
    <row r="2139" spans="1:2" ht="67.5" x14ac:dyDescent="0.2">
      <c r="A2139" s="5" t="s">
        <v>2620</v>
      </c>
      <c r="B2139" s="4" t="s">
        <v>1577</v>
      </c>
    </row>
    <row r="2140" spans="1:2" x14ac:dyDescent="0.2">
      <c r="A2140" s="5" t="s">
        <v>2621</v>
      </c>
      <c r="B2140" s="4" t="s">
        <v>2622</v>
      </c>
    </row>
    <row r="2141" spans="1:2" ht="90" x14ac:dyDescent="0.2">
      <c r="A2141" s="5" t="s">
        <v>2623</v>
      </c>
      <c r="B2141" s="4" t="s">
        <v>967</v>
      </c>
    </row>
    <row r="2142" spans="1:2" ht="56.25" x14ac:dyDescent="0.2">
      <c r="A2142" s="5" t="s">
        <v>2624</v>
      </c>
      <c r="B2142" s="4" t="s">
        <v>79</v>
      </c>
    </row>
    <row r="2143" spans="1:2" ht="78.75" x14ac:dyDescent="0.2">
      <c r="A2143" s="5" t="s">
        <v>2625</v>
      </c>
      <c r="B2143" s="4" t="s">
        <v>2200</v>
      </c>
    </row>
    <row r="2144" spans="1:2" ht="22.5" x14ac:dyDescent="0.2">
      <c r="A2144" s="5" t="s">
        <v>2626</v>
      </c>
      <c r="B2144" s="4" t="s">
        <v>729</v>
      </c>
    </row>
    <row r="2145" spans="1:2" ht="90" x14ac:dyDescent="0.2">
      <c r="A2145" s="5" t="s">
        <v>2627</v>
      </c>
      <c r="B2145" s="4" t="s">
        <v>967</v>
      </c>
    </row>
    <row r="2146" spans="1:2" ht="101.25" x14ac:dyDescent="0.2">
      <c r="A2146" s="5" t="s">
        <v>2628</v>
      </c>
      <c r="B2146" s="4" t="s">
        <v>385</v>
      </c>
    </row>
    <row r="2147" spans="1:2" ht="56.25" x14ac:dyDescent="0.2">
      <c r="A2147" s="5" t="s">
        <v>2629</v>
      </c>
      <c r="B2147" s="4" t="s">
        <v>308</v>
      </c>
    </row>
    <row r="2148" spans="1:2" ht="101.25" x14ac:dyDescent="0.2">
      <c r="A2148" s="5" t="s">
        <v>2630</v>
      </c>
      <c r="B2148" s="4" t="s">
        <v>385</v>
      </c>
    </row>
    <row r="2149" spans="1:2" ht="56.25" x14ac:dyDescent="0.2">
      <c r="A2149" s="5" t="s">
        <v>2631</v>
      </c>
      <c r="B2149" s="4" t="s">
        <v>2112</v>
      </c>
    </row>
    <row r="2150" spans="1:2" x14ac:dyDescent="0.2">
      <c r="A2150" s="5" t="s">
        <v>2632</v>
      </c>
      <c r="B2150" s="4" t="s">
        <v>2487</v>
      </c>
    </row>
    <row r="2151" spans="1:2" ht="101.25" x14ac:dyDescent="0.2">
      <c r="A2151" s="5" t="s">
        <v>2633</v>
      </c>
      <c r="B2151" s="4" t="s">
        <v>1760</v>
      </c>
    </row>
    <row r="2152" spans="1:2" ht="56.25" x14ac:dyDescent="0.2">
      <c r="A2152" s="5" t="s">
        <v>2634</v>
      </c>
      <c r="B2152" s="4" t="s">
        <v>2118</v>
      </c>
    </row>
    <row r="2153" spans="1:2" x14ac:dyDescent="0.2">
      <c r="A2153" s="5" t="s">
        <v>2635</v>
      </c>
      <c r="B2153" s="4" t="s">
        <v>2636</v>
      </c>
    </row>
    <row r="2154" spans="1:2" ht="56.25" x14ac:dyDescent="0.2">
      <c r="A2154" s="5" t="s">
        <v>2637</v>
      </c>
      <c r="B2154" s="4" t="s">
        <v>2120</v>
      </c>
    </row>
    <row r="2155" spans="1:2" ht="56.25" x14ac:dyDescent="0.2">
      <c r="A2155" s="5" t="s">
        <v>2638</v>
      </c>
      <c r="B2155" s="4" t="s">
        <v>79</v>
      </c>
    </row>
    <row r="2156" spans="1:2" ht="56.25" x14ac:dyDescent="0.2">
      <c r="A2156" s="5" t="s">
        <v>2639</v>
      </c>
      <c r="B2156" s="4" t="s">
        <v>1937</v>
      </c>
    </row>
    <row r="2157" spans="1:2" ht="101.25" x14ac:dyDescent="0.2">
      <c r="A2157" s="5" t="s">
        <v>2640</v>
      </c>
      <c r="B2157" s="4" t="s">
        <v>1774</v>
      </c>
    </row>
    <row r="2158" spans="1:2" ht="78.75" x14ac:dyDescent="0.2">
      <c r="A2158" s="5" t="s">
        <v>2641</v>
      </c>
      <c r="B2158" s="4" t="s">
        <v>739</v>
      </c>
    </row>
    <row r="2159" spans="1:2" ht="90" x14ac:dyDescent="0.2">
      <c r="A2159" s="5" t="s">
        <v>2642</v>
      </c>
      <c r="B2159" s="4" t="s">
        <v>967</v>
      </c>
    </row>
    <row r="2160" spans="1:2" ht="101.25" x14ac:dyDescent="0.2">
      <c r="A2160" s="5" t="s">
        <v>2643</v>
      </c>
      <c r="B2160" s="4" t="s">
        <v>385</v>
      </c>
    </row>
    <row r="2161" spans="1:2" ht="101.25" x14ac:dyDescent="0.2">
      <c r="A2161" s="5" t="s">
        <v>2644</v>
      </c>
      <c r="B2161" s="4" t="s">
        <v>1774</v>
      </c>
    </row>
    <row r="2162" spans="1:2" ht="101.25" x14ac:dyDescent="0.2">
      <c r="A2162" s="5" t="s">
        <v>2645</v>
      </c>
      <c r="B2162" s="4" t="s">
        <v>385</v>
      </c>
    </row>
    <row r="2163" spans="1:2" x14ac:dyDescent="0.2">
      <c r="A2163" s="5" t="s">
        <v>2646</v>
      </c>
      <c r="B2163" s="4" t="s">
        <v>2647</v>
      </c>
    </row>
    <row r="2164" spans="1:2" ht="45" x14ac:dyDescent="0.2">
      <c r="A2164" s="5" t="s">
        <v>2648</v>
      </c>
      <c r="B2164" s="4" t="s">
        <v>2649</v>
      </c>
    </row>
    <row r="2165" spans="1:2" ht="45" x14ac:dyDescent="0.2">
      <c r="A2165" s="5" t="s">
        <v>2648</v>
      </c>
      <c r="B2165" s="4" t="s">
        <v>2649</v>
      </c>
    </row>
    <row r="2166" spans="1:2" ht="56.25" x14ac:dyDescent="0.2">
      <c r="A2166" s="5" t="s">
        <v>2650</v>
      </c>
      <c r="B2166" s="4" t="s">
        <v>539</v>
      </c>
    </row>
    <row r="2167" spans="1:2" ht="56.25" x14ac:dyDescent="0.2">
      <c r="A2167" s="5" t="s">
        <v>2651</v>
      </c>
      <c r="B2167" s="4" t="s">
        <v>21</v>
      </c>
    </row>
    <row r="2168" spans="1:2" ht="22.5" x14ac:dyDescent="0.2">
      <c r="A2168" s="5" t="s">
        <v>2652</v>
      </c>
      <c r="B2168" s="4" t="s">
        <v>2653</v>
      </c>
    </row>
    <row r="2169" spans="1:2" ht="90" x14ac:dyDescent="0.2">
      <c r="A2169" s="5" t="s">
        <v>2654</v>
      </c>
      <c r="B2169" s="4" t="s">
        <v>933</v>
      </c>
    </row>
    <row r="2170" spans="1:2" ht="101.25" x14ac:dyDescent="0.2">
      <c r="A2170" s="5" t="s">
        <v>2655</v>
      </c>
      <c r="B2170" s="4" t="s">
        <v>1774</v>
      </c>
    </row>
    <row r="2171" spans="1:2" ht="33.75" x14ac:dyDescent="0.2">
      <c r="A2171" s="5" t="s">
        <v>2656</v>
      </c>
      <c r="B2171" s="4" t="s">
        <v>2284</v>
      </c>
    </row>
    <row r="2172" spans="1:2" ht="90" x14ac:dyDescent="0.2">
      <c r="A2172" s="5" t="s">
        <v>2657</v>
      </c>
      <c r="B2172" s="4" t="s">
        <v>789</v>
      </c>
    </row>
    <row r="2173" spans="1:2" ht="56.25" x14ac:dyDescent="0.2">
      <c r="A2173" s="5" t="s">
        <v>2658</v>
      </c>
      <c r="B2173" s="4" t="s">
        <v>9</v>
      </c>
    </row>
    <row r="2174" spans="1:2" x14ac:dyDescent="0.2">
      <c r="A2174" s="5" t="s">
        <v>2659</v>
      </c>
      <c r="B2174" s="4" t="s">
        <v>193</v>
      </c>
    </row>
    <row r="2175" spans="1:2" ht="56.25" x14ac:dyDescent="0.2">
      <c r="A2175" s="5" t="s">
        <v>2660</v>
      </c>
      <c r="B2175" s="4" t="s">
        <v>819</v>
      </c>
    </row>
    <row r="2176" spans="1:2" ht="56.25" x14ac:dyDescent="0.2">
      <c r="A2176" s="5" t="s">
        <v>2661</v>
      </c>
      <c r="B2176" s="4" t="s">
        <v>1153</v>
      </c>
    </row>
    <row r="2177" spans="1:2" ht="56.25" x14ac:dyDescent="0.2">
      <c r="A2177" s="5" t="s">
        <v>2662</v>
      </c>
      <c r="B2177" s="4" t="s">
        <v>539</v>
      </c>
    </row>
    <row r="2178" spans="1:2" ht="22.5" x14ac:dyDescent="0.2">
      <c r="A2178" s="5" t="s">
        <v>2663</v>
      </c>
      <c r="B2178" s="4" t="s">
        <v>2664</v>
      </c>
    </row>
    <row r="2179" spans="1:2" ht="101.25" x14ac:dyDescent="0.2">
      <c r="A2179" s="5" t="s">
        <v>2665</v>
      </c>
      <c r="B2179" s="4" t="s">
        <v>2666</v>
      </c>
    </row>
    <row r="2180" spans="1:2" ht="56.25" x14ac:dyDescent="0.2">
      <c r="A2180" s="5" t="s">
        <v>2667</v>
      </c>
      <c r="B2180" s="4" t="s">
        <v>308</v>
      </c>
    </row>
    <row r="2181" spans="1:2" ht="101.25" x14ac:dyDescent="0.2">
      <c r="A2181" s="5" t="s">
        <v>2668</v>
      </c>
      <c r="B2181" s="4" t="s">
        <v>385</v>
      </c>
    </row>
    <row r="2182" spans="1:2" ht="56.25" x14ac:dyDescent="0.2">
      <c r="A2182" s="5" t="s">
        <v>2669</v>
      </c>
      <c r="B2182" s="4" t="s">
        <v>9</v>
      </c>
    </row>
    <row r="2183" spans="1:2" ht="22.5" x14ac:dyDescent="0.2">
      <c r="A2183" s="5" t="s">
        <v>2670</v>
      </c>
      <c r="B2183" s="4" t="s">
        <v>2671</v>
      </c>
    </row>
    <row r="2184" spans="1:2" ht="101.25" x14ac:dyDescent="0.2">
      <c r="A2184" s="5" t="s">
        <v>2672</v>
      </c>
      <c r="B2184" s="4" t="s">
        <v>385</v>
      </c>
    </row>
    <row r="2185" spans="1:2" ht="101.25" x14ac:dyDescent="0.2">
      <c r="A2185" s="5" t="s">
        <v>2673</v>
      </c>
      <c r="B2185" s="4" t="s">
        <v>385</v>
      </c>
    </row>
    <row r="2186" spans="1:2" ht="101.25" x14ac:dyDescent="0.2">
      <c r="A2186" s="5" t="s">
        <v>2674</v>
      </c>
      <c r="B2186" s="4" t="s">
        <v>385</v>
      </c>
    </row>
    <row r="2187" spans="1:2" ht="56.25" x14ac:dyDescent="0.2">
      <c r="A2187" s="5" t="s">
        <v>2675</v>
      </c>
      <c r="B2187" s="4" t="s">
        <v>819</v>
      </c>
    </row>
    <row r="2188" spans="1:2" ht="67.5" x14ac:dyDescent="0.2">
      <c r="A2188" s="5" t="s">
        <v>2676</v>
      </c>
      <c r="B2188" s="4" t="s">
        <v>1875</v>
      </c>
    </row>
    <row r="2189" spans="1:2" ht="56.25" x14ac:dyDescent="0.2">
      <c r="A2189" s="5" t="s">
        <v>2677</v>
      </c>
      <c r="B2189" s="4" t="s">
        <v>2120</v>
      </c>
    </row>
    <row r="2190" spans="1:2" x14ac:dyDescent="0.2">
      <c r="A2190" s="5" t="s">
        <v>2678</v>
      </c>
      <c r="B2190" s="4" t="s">
        <v>2679</v>
      </c>
    </row>
    <row r="2191" spans="1:2" ht="56.25" x14ac:dyDescent="0.2">
      <c r="A2191" s="5" t="s">
        <v>2680</v>
      </c>
      <c r="B2191" s="4" t="s">
        <v>821</v>
      </c>
    </row>
    <row r="2192" spans="1:2" ht="45" x14ac:dyDescent="0.2">
      <c r="A2192" s="5" t="s">
        <v>2681</v>
      </c>
      <c r="B2192" s="4" t="s">
        <v>160</v>
      </c>
    </row>
    <row r="2193" spans="1:2" ht="56.25" x14ac:dyDescent="0.2">
      <c r="A2193" s="5" t="s">
        <v>2682</v>
      </c>
      <c r="B2193" s="4" t="s">
        <v>1827</v>
      </c>
    </row>
    <row r="2194" spans="1:2" ht="56.25" x14ac:dyDescent="0.2">
      <c r="A2194" s="5" t="s">
        <v>2683</v>
      </c>
      <c r="B2194" s="4" t="s">
        <v>1937</v>
      </c>
    </row>
    <row r="2195" spans="1:2" ht="56.25" x14ac:dyDescent="0.2">
      <c r="A2195" s="5" t="s">
        <v>2684</v>
      </c>
      <c r="B2195" s="4" t="s">
        <v>821</v>
      </c>
    </row>
    <row r="2196" spans="1:2" ht="45" x14ac:dyDescent="0.2">
      <c r="A2196" s="5" t="s">
        <v>2685</v>
      </c>
      <c r="B2196" s="4" t="s">
        <v>2686</v>
      </c>
    </row>
    <row r="2197" spans="1:2" ht="56.25" x14ac:dyDescent="0.2">
      <c r="A2197" s="5" t="s">
        <v>2687</v>
      </c>
      <c r="B2197" s="4" t="s">
        <v>2688</v>
      </c>
    </row>
    <row r="2198" spans="1:2" ht="33.75" x14ac:dyDescent="0.2">
      <c r="A2198" s="5" t="s">
        <v>2689</v>
      </c>
      <c r="B2198" s="4" t="s">
        <v>1289</v>
      </c>
    </row>
    <row r="2199" spans="1:2" ht="90" x14ac:dyDescent="0.2">
      <c r="A2199" s="5" t="s">
        <v>2690</v>
      </c>
      <c r="B2199" s="4" t="s">
        <v>98</v>
      </c>
    </row>
    <row r="2200" spans="1:2" ht="101.25" x14ac:dyDescent="0.2">
      <c r="A2200" s="5" t="s">
        <v>2691</v>
      </c>
      <c r="B2200" s="4" t="s">
        <v>385</v>
      </c>
    </row>
    <row r="2201" spans="1:2" ht="56.25" x14ac:dyDescent="0.2">
      <c r="A2201" s="5" t="s">
        <v>2692</v>
      </c>
      <c r="B2201" s="4" t="s">
        <v>1113</v>
      </c>
    </row>
    <row r="2202" spans="1:2" ht="101.25" x14ac:dyDescent="0.2">
      <c r="A2202" s="5" t="s">
        <v>2693</v>
      </c>
      <c r="B2202" s="4" t="s">
        <v>385</v>
      </c>
    </row>
    <row r="2203" spans="1:2" ht="22.5" x14ac:dyDescent="0.2">
      <c r="A2203" s="5" t="s">
        <v>2694</v>
      </c>
      <c r="B2203" s="4" t="s">
        <v>729</v>
      </c>
    </row>
    <row r="2204" spans="1:2" ht="56.25" x14ac:dyDescent="0.2">
      <c r="A2204" s="5" t="s">
        <v>2695</v>
      </c>
      <c r="B2204" s="4" t="s">
        <v>821</v>
      </c>
    </row>
    <row r="2205" spans="1:2" ht="45" x14ac:dyDescent="0.2">
      <c r="A2205" s="5" t="s">
        <v>2696</v>
      </c>
      <c r="B2205" s="4" t="s">
        <v>2697</v>
      </c>
    </row>
    <row r="2206" spans="1:2" x14ac:dyDescent="0.2">
      <c r="A2206" s="5" t="s">
        <v>2698</v>
      </c>
      <c r="B2206" s="4" t="s">
        <v>2699</v>
      </c>
    </row>
    <row r="2207" spans="1:2" ht="56.25" x14ac:dyDescent="0.2">
      <c r="A2207" s="5" t="s">
        <v>2700</v>
      </c>
      <c r="B2207" s="4" t="s">
        <v>9</v>
      </c>
    </row>
    <row r="2208" spans="1:2" ht="56.25" x14ac:dyDescent="0.2">
      <c r="A2208" s="5" t="s">
        <v>2701</v>
      </c>
      <c r="B2208" s="4" t="s">
        <v>821</v>
      </c>
    </row>
    <row r="2209" spans="1:2" ht="78.75" x14ac:dyDescent="0.2">
      <c r="A2209" s="5" t="s">
        <v>2702</v>
      </c>
      <c r="B2209" s="4" t="s">
        <v>206</v>
      </c>
    </row>
    <row r="2210" spans="1:2" x14ac:dyDescent="0.2">
      <c r="A2210" s="5" t="s">
        <v>2703</v>
      </c>
      <c r="B2210" s="4" t="s">
        <v>2704</v>
      </c>
    </row>
    <row r="2211" spans="1:2" ht="56.25" x14ac:dyDescent="0.2">
      <c r="A2211" s="5" t="s">
        <v>2705</v>
      </c>
      <c r="B2211" s="4" t="s">
        <v>1113</v>
      </c>
    </row>
    <row r="2212" spans="1:2" ht="56.25" x14ac:dyDescent="0.2">
      <c r="A2212" s="5" t="s">
        <v>2706</v>
      </c>
      <c r="B2212" s="4" t="s">
        <v>9</v>
      </c>
    </row>
    <row r="2213" spans="1:2" ht="101.25" x14ac:dyDescent="0.2">
      <c r="A2213" s="5" t="s">
        <v>2707</v>
      </c>
      <c r="B2213" s="4" t="s">
        <v>385</v>
      </c>
    </row>
    <row r="2214" spans="1:2" ht="78.75" x14ac:dyDescent="0.2">
      <c r="A2214" s="5" t="s">
        <v>2708</v>
      </c>
      <c r="B2214" s="4" t="s">
        <v>1886</v>
      </c>
    </row>
    <row r="2215" spans="1:2" ht="56.25" x14ac:dyDescent="0.2">
      <c r="A2215" s="5" t="s">
        <v>2709</v>
      </c>
      <c r="B2215" s="4" t="s">
        <v>9</v>
      </c>
    </row>
    <row r="2216" spans="1:2" ht="56.25" x14ac:dyDescent="0.2">
      <c r="A2216" s="5" t="s">
        <v>2710</v>
      </c>
      <c r="B2216" s="4" t="s">
        <v>2120</v>
      </c>
    </row>
    <row r="2217" spans="1:2" ht="56.25" x14ac:dyDescent="0.2">
      <c r="A2217" s="5" t="s">
        <v>2711</v>
      </c>
      <c r="B2217" s="4" t="s">
        <v>1328</v>
      </c>
    </row>
    <row r="2218" spans="1:2" ht="101.25" x14ac:dyDescent="0.2">
      <c r="A2218" s="5" t="s">
        <v>2712</v>
      </c>
      <c r="B2218" s="4" t="s">
        <v>385</v>
      </c>
    </row>
    <row r="2219" spans="1:2" ht="78.75" x14ac:dyDescent="0.2">
      <c r="A2219" s="5" t="s">
        <v>2713</v>
      </c>
      <c r="B2219" s="4" t="s">
        <v>1820</v>
      </c>
    </row>
    <row r="2220" spans="1:2" ht="56.25" x14ac:dyDescent="0.2">
      <c r="A2220" s="5" t="s">
        <v>2714</v>
      </c>
      <c r="B2220" s="4" t="s">
        <v>1328</v>
      </c>
    </row>
    <row r="2221" spans="1:2" ht="22.5" x14ac:dyDescent="0.2">
      <c r="A2221" s="5" t="s">
        <v>2715</v>
      </c>
      <c r="B2221" s="4" t="s">
        <v>729</v>
      </c>
    </row>
    <row r="2222" spans="1:2" ht="56.25" x14ac:dyDescent="0.2">
      <c r="A2222" s="5" t="s">
        <v>2716</v>
      </c>
      <c r="B2222" s="4" t="s">
        <v>1891</v>
      </c>
    </row>
    <row r="2223" spans="1:2" ht="22.5" x14ac:dyDescent="0.2">
      <c r="A2223" s="5" t="s">
        <v>2717</v>
      </c>
      <c r="B2223" s="4" t="s">
        <v>1523</v>
      </c>
    </row>
    <row r="2224" spans="1:2" x14ac:dyDescent="0.2">
      <c r="A2224" s="5" t="s">
        <v>2718</v>
      </c>
      <c r="B2224" s="4" t="s">
        <v>2719</v>
      </c>
    </row>
    <row r="2225" spans="1:2" ht="56.25" x14ac:dyDescent="0.2">
      <c r="A2225" s="5" t="s">
        <v>2720</v>
      </c>
      <c r="B2225" s="4" t="s">
        <v>308</v>
      </c>
    </row>
    <row r="2226" spans="1:2" ht="78.75" x14ac:dyDescent="0.2">
      <c r="A2226" s="5" t="s">
        <v>2721</v>
      </c>
      <c r="B2226" s="4" t="s">
        <v>1934</v>
      </c>
    </row>
    <row r="2227" spans="1:2" ht="33.75" x14ac:dyDescent="0.2">
      <c r="A2227" s="5" t="s">
        <v>2722</v>
      </c>
      <c r="B2227" s="4" t="s">
        <v>1736</v>
      </c>
    </row>
    <row r="2228" spans="1:2" ht="101.25" x14ac:dyDescent="0.2">
      <c r="A2228" s="5" t="s">
        <v>2723</v>
      </c>
      <c r="B2228" s="4" t="s">
        <v>385</v>
      </c>
    </row>
    <row r="2229" spans="1:2" ht="56.25" x14ac:dyDescent="0.2">
      <c r="A2229" s="5" t="s">
        <v>2724</v>
      </c>
      <c r="B2229" s="4" t="s">
        <v>9</v>
      </c>
    </row>
    <row r="2230" spans="1:2" ht="56.25" x14ac:dyDescent="0.2">
      <c r="A2230" s="5" t="s">
        <v>2725</v>
      </c>
      <c r="B2230" s="4" t="s">
        <v>308</v>
      </c>
    </row>
    <row r="2231" spans="1:2" ht="56.25" x14ac:dyDescent="0.2">
      <c r="A2231" s="5" t="s">
        <v>2726</v>
      </c>
      <c r="B2231" s="4" t="s">
        <v>821</v>
      </c>
    </row>
    <row r="2232" spans="1:2" ht="101.25" x14ac:dyDescent="0.2">
      <c r="A2232" s="5" t="s">
        <v>2727</v>
      </c>
      <c r="B2232" s="4" t="s">
        <v>385</v>
      </c>
    </row>
    <row r="2233" spans="1:2" ht="33.75" x14ac:dyDescent="0.2">
      <c r="A2233" s="5" t="s">
        <v>2728</v>
      </c>
      <c r="B2233" s="4" t="s">
        <v>1897</v>
      </c>
    </row>
    <row r="2234" spans="1:2" ht="33.75" x14ac:dyDescent="0.2">
      <c r="A2234" s="5" t="s">
        <v>2729</v>
      </c>
      <c r="B2234" s="4" t="s">
        <v>913</v>
      </c>
    </row>
    <row r="2235" spans="1:2" ht="22.5" x14ac:dyDescent="0.2">
      <c r="A2235" s="5" t="s">
        <v>2730</v>
      </c>
      <c r="B2235" s="4" t="s">
        <v>729</v>
      </c>
    </row>
    <row r="2236" spans="1:2" ht="56.25" x14ac:dyDescent="0.2">
      <c r="A2236" s="5" t="s">
        <v>2731</v>
      </c>
      <c r="B2236" s="4" t="s">
        <v>821</v>
      </c>
    </row>
    <row r="2237" spans="1:2" ht="22.5" x14ac:dyDescent="0.2">
      <c r="A2237" s="5" t="s">
        <v>2732</v>
      </c>
      <c r="B2237" s="4" t="s">
        <v>2733</v>
      </c>
    </row>
    <row r="2238" spans="1:2" ht="101.25" x14ac:dyDescent="0.2">
      <c r="A2238" s="5" t="s">
        <v>2734</v>
      </c>
      <c r="B2238" s="4" t="s">
        <v>385</v>
      </c>
    </row>
    <row r="2239" spans="1:2" ht="56.25" x14ac:dyDescent="0.2">
      <c r="A2239" s="5" t="s">
        <v>2735</v>
      </c>
      <c r="B2239" s="4" t="s">
        <v>2120</v>
      </c>
    </row>
    <row r="2240" spans="1:2" ht="78.75" x14ac:dyDescent="0.2">
      <c r="A2240" s="5" t="s">
        <v>2736</v>
      </c>
      <c r="B2240" s="4" t="s">
        <v>936</v>
      </c>
    </row>
    <row r="2241" spans="1:2" ht="33.75" x14ac:dyDescent="0.2">
      <c r="A2241" s="5" t="s">
        <v>2737</v>
      </c>
      <c r="B2241" s="4" t="s">
        <v>2738</v>
      </c>
    </row>
    <row r="2242" spans="1:2" ht="90" x14ac:dyDescent="0.2">
      <c r="A2242" s="5" t="s">
        <v>2739</v>
      </c>
      <c r="B2242" s="4" t="s">
        <v>98</v>
      </c>
    </row>
    <row r="2243" spans="1:2" ht="90" x14ac:dyDescent="0.2">
      <c r="A2243" s="5" t="s">
        <v>2740</v>
      </c>
      <c r="B2243" s="4" t="s">
        <v>967</v>
      </c>
    </row>
    <row r="2244" spans="1:2" ht="56.25" x14ac:dyDescent="0.2">
      <c r="A2244" s="5" t="s">
        <v>2741</v>
      </c>
      <c r="B2244" s="4" t="s">
        <v>1328</v>
      </c>
    </row>
    <row r="2245" spans="1:2" x14ac:dyDescent="0.2">
      <c r="A2245" s="5" t="s">
        <v>2742</v>
      </c>
      <c r="B2245" s="4" t="s">
        <v>2699</v>
      </c>
    </row>
    <row r="2246" spans="1:2" ht="101.25" x14ac:dyDescent="0.2">
      <c r="A2246" s="5" t="s">
        <v>1376</v>
      </c>
      <c r="B2246" s="4" t="s">
        <v>2743</v>
      </c>
    </row>
    <row r="2247" spans="1:2" ht="33.75" x14ac:dyDescent="0.2">
      <c r="A2247" s="5" t="s">
        <v>2744</v>
      </c>
      <c r="B2247" s="4" t="s">
        <v>1897</v>
      </c>
    </row>
    <row r="2248" spans="1:2" ht="22.5" x14ac:dyDescent="0.2">
      <c r="A2248" s="5" t="s">
        <v>2745</v>
      </c>
      <c r="B2248" s="4" t="s">
        <v>729</v>
      </c>
    </row>
    <row r="2249" spans="1:2" ht="56.25" x14ac:dyDescent="0.2">
      <c r="A2249" s="5" t="s">
        <v>2746</v>
      </c>
      <c r="B2249" s="4" t="s">
        <v>230</v>
      </c>
    </row>
    <row r="2250" spans="1:2" ht="56.25" x14ac:dyDescent="0.2">
      <c r="A2250" s="5" t="s">
        <v>2747</v>
      </c>
      <c r="B2250" s="4" t="s">
        <v>2748</v>
      </c>
    </row>
    <row r="2251" spans="1:2" ht="56.25" x14ac:dyDescent="0.2">
      <c r="A2251" s="5" t="s">
        <v>2749</v>
      </c>
      <c r="B2251" s="4" t="s">
        <v>1153</v>
      </c>
    </row>
    <row r="2252" spans="1:2" ht="67.5" x14ac:dyDescent="0.2">
      <c r="A2252" s="5" t="s">
        <v>2750</v>
      </c>
      <c r="B2252" s="4" t="s">
        <v>2171</v>
      </c>
    </row>
    <row r="2253" spans="1:2" ht="67.5" x14ac:dyDescent="0.2">
      <c r="A2253" s="5" t="s">
        <v>2751</v>
      </c>
      <c r="B2253" s="4" t="s">
        <v>2752</v>
      </c>
    </row>
    <row r="2254" spans="1:2" ht="67.5" x14ac:dyDescent="0.2">
      <c r="A2254" s="5" t="s">
        <v>2751</v>
      </c>
      <c r="B2254" s="4" t="s">
        <v>2752</v>
      </c>
    </row>
    <row r="2255" spans="1:2" ht="78.75" x14ac:dyDescent="0.2">
      <c r="A2255" s="5" t="s">
        <v>2753</v>
      </c>
      <c r="B2255" s="4" t="s">
        <v>1934</v>
      </c>
    </row>
    <row r="2256" spans="1:2" ht="56.25" x14ac:dyDescent="0.2">
      <c r="A2256" s="5" t="s">
        <v>2754</v>
      </c>
      <c r="B2256" s="4" t="s">
        <v>308</v>
      </c>
    </row>
    <row r="2257" spans="1:2" ht="67.5" x14ac:dyDescent="0.2">
      <c r="A2257" s="5" t="s">
        <v>2755</v>
      </c>
      <c r="B2257" s="4" t="s">
        <v>2756</v>
      </c>
    </row>
    <row r="2258" spans="1:2" ht="56.25" x14ac:dyDescent="0.2">
      <c r="A2258" s="5" t="s">
        <v>2757</v>
      </c>
      <c r="B2258" s="4" t="s">
        <v>9</v>
      </c>
    </row>
    <row r="2259" spans="1:2" ht="56.25" x14ac:dyDescent="0.2">
      <c r="A2259" s="5" t="s">
        <v>2758</v>
      </c>
      <c r="B2259" s="4" t="s">
        <v>308</v>
      </c>
    </row>
    <row r="2260" spans="1:2" ht="67.5" x14ac:dyDescent="0.2">
      <c r="A2260" s="5" t="s">
        <v>2759</v>
      </c>
      <c r="B2260" s="4" t="s">
        <v>2171</v>
      </c>
    </row>
    <row r="2261" spans="1:2" ht="56.25" x14ac:dyDescent="0.2">
      <c r="A2261" s="5" t="s">
        <v>2760</v>
      </c>
      <c r="B2261" s="4" t="s">
        <v>821</v>
      </c>
    </row>
    <row r="2262" spans="1:2" ht="45" x14ac:dyDescent="0.2">
      <c r="A2262" s="5" t="s">
        <v>2761</v>
      </c>
      <c r="B2262" s="4" t="s">
        <v>160</v>
      </c>
    </row>
    <row r="2263" spans="1:2" ht="90" x14ac:dyDescent="0.2">
      <c r="A2263" s="5" t="s">
        <v>2762</v>
      </c>
      <c r="B2263" s="4" t="s">
        <v>967</v>
      </c>
    </row>
    <row r="2264" spans="1:2" ht="22.5" x14ac:dyDescent="0.2">
      <c r="A2264" s="5" t="s">
        <v>2763</v>
      </c>
      <c r="B2264" s="4" t="s">
        <v>729</v>
      </c>
    </row>
    <row r="2265" spans="1:2" x14ac:dyDescent="0.2">
      <c r="A2265" s="5" t="s">
        <v>2764</v>
      </c>
      <c r="B2265" s="4" t="s">
        <v>546</v>
      </c>
    </row>
    <row r="2266" spans="1:2" ht="90" x14ac:dyDescent="0.2">
      <c r="A2266" s="5" t="s">
        <v>2174</v>
      </c>
      <c r="B2266" s="4" t="s">
        <v>2765</v>
      </c>
    </row>
    <row r="2267" spans="1:2" ht="56.25" x14ac:dyDescent="0.2">
      <c r="A2267" s="5" t="s">
        <v>2766</v>
      </c>
      <c r="B2267" s="4" t="s">
        <v>9</v>
      </c>
    </row>
    <row r="2268" spans="1:2" ht="45" x14ac:dyDescent="0.2">
      <c r="A2268" s="5" t="s">
        <v>2767</v>
      </c>
      <c r="B2268" s="4" t="s">
        <v>1646</v>
      </c>
    </row>
    <row r="2269" spans="1:2" ht="78.75" x14ac:dyDescent="0.2">
      <c r="A2269" s="5" t="s">
        <v>2768</v>
      </c>
      <c r="B2269" s="4" t="s">
        <v>1886</v>
      </c>
    </row>
    <row r="2270" spans="1:2" ht="67.5" x14ac:dyDescent="0.2">
      <c r="A2270" s="5" t="s">
        <v>2769</v>
      </c>
      <c r="B2270" s="4" t="s">
        <v>2770</v>
      </c>
    </row>
    <row r="2271" spans="1:2" x14ac:dyDescent="0.2">
      <c r="A2271" s="5" t="s">
        <v>2771</v>
      </c>
      <c r="B2271" s="4" t="s">
        <v>591</v>
      </c>
    </row>
    <row r="2272" spans="1:2" ht="56.25" x14ac:dyDescent="0.2">
      <c r="A2272" s="5" t="s">
        <v>2772</v>
      </c>
      <c r="B2272" s="4" t="s">
        <v>230</v>
      </c>
    </row>
    <row r="2273" spans="1:2" ht="90" x14ac:dyDescent="0.2">
      <c r="A2273" s="5" t="s">
        <v>2773</v>
      </c>
      <c r="B2273" s="4" t="s">
        <v>98</v>
      </c>
    </row>
    <row r="2274" spans="1:2" ht="22.5" x14ac:dyDescent="0.2">
      <c r="A2274" s="5" t="s">
        <v>2774</v>
      </c>
      <c r="B2274" s="4" t="s">
        <v>1523</v>
      </c>
    </row>
    <row r="2275" spans="1:2" ht="67.5" x14ac:dyDescent="0.2">
      <c r="A2275" s="5" t="s">
        <v>2775</v>
      </c>
      <c r="B2275" s="4" t="s">
        <v>2171</v>
      </c>
    </row>
    <row r="2276" spans="1:2" ht="56.25" x14ac:dyDescent="0.2">
      <c r="A2276" s="5" t="s">
        <v>2776</v>
      </c>
      <c r="B2276" s="4" t="s">
        <v>9</v>
      </c>
    </row>
    <row r="2277" spans="1:2" ht="90" x14ac:dyDescent="0.2">
      <c r="A2277" s="5" t="s">
        <v>2777</v>
      </c>
      <c r="B2277" s="4" t="s">
        <v>933</v>
      </c>
    </row>
    <row r="2278" spans="1:2" ht="45" x14ac:dyDescent="0.2">
      <c r="A2278" s="5" t="s">
        <v>2778</v>
      </c>
      <c r="B2278" s="4" t="s">
        <v>160</v>
      </c>
    </row>
    <row r="2279" spans="1:2" ht="56.25" x14ac:dyDescent="0.2">
      <c r="A2279" s="5" t="s">
        <v>2779</v>
      </c>
      <c r="B2279" s="4" t="s">
        <v>2115</v>
      </c>
    </row>
    <row r="2280" spans="1:2" ht="67.5" x14ac:dyDescent="0.2">
      <c r="A2280" s="5" t="s">
        <v>2780</v>
      </c>
      <c r="B2280" s="4" t="s">
        <v>2171</v>
      </c>
    </row>
    <row r="2281" spans="1:2" x14ac:dyDescent="0.2">
      <c r="A2281" s="5" t="s">
        <v>2781</v>
      </c>
      <c r="B2281" s="4" t="s">
        <v>2487</v>
      </c>
    </row>
    <row r="2282" spans="1:2" ht="56.25" x14ac:dyDescent="0.2">
      <c r="A2282" s="5" t="s">
        <v>2782</v>
      </c>
      <c r="B2282" s="4" t="s">
        <v>821</v>
      </c>
    </row>
    <row r="2283" spans="1:2" ht="45" x14ac:dyDescent="0.2">
      <c r="A2283" s="5" t="s">
        <v>2783</v>
      </c>
      <c r="B2283" s="4" t="s">
        <v>160</v>
      </c>
    </row>
    <row r="2284" spans="1:2" ht="33.75" x14ac:dyDescent="0.2">
      <c r="A2284" s="5" t="s">
        <v>2784</v>
      </c>
      <c r="B2284" s="4" t="s">
        <v>431</v>
      </c>
    </row>
    <row r="2285" spans="1:2" ht="56.25" x14ac:dyDescent="0.2">
      <c r="A2285" s="5" t="s">
        <v>2785</v>
      </c>
      <c r="B2285" s="4" t="s">
        <v>2115</v>
      </c>
    </row>
    <row r="2286" spans="1:2" ht="56.25" x14ac:dyDescent="0.2">
      <c r="A2286" s="5" t="s">
        <v>2786</v>
      </c>
      <c r="B2286" s="4" t="s">
        <v>2118</v>
      </c>
    </row>
    <row r="2287" spans="1:2" ht="90" x14ac:dyDescent="0.2">
      <c r="A2287" s="5" t="s">
        <v>2787</v>
      </c>
      <c r="B2287" s="4" t="s">
        <v>933</v>
      </c>
    </row>
    <row r="2288" spans="1:2" ht="22.5" x14ac:dyDescent="0.2">
      <c r="A2288" s="5" t="s">
        <v>2788</v>
      </c>
      <c r="B2288" s="4" t="s">
        <v>729</v>
      </c>
    </row>
    <row r="2289" spans="1:2" ht="78.75" x14ac:dyDescent="0.2">
      <c r="A2289" s="5" t="s">
        <v>2789</v>
      </c>
      <c r="B2289" s="4" t="s">
        <v>520</v>
      </c>
    </row>
    <row r="2290" spans="1:2" ht="78.75" x14ac:dyDescent="0.2">
      <c r="A2290" s="5" t="s">
        <v>2790</v>
      </c>
      <c r="B2290" s="4" t="s">
        <v>51</v>
      </c>
    </row>
    <row r="2291" spans="1:2" ht="56.25" x14ac:dyDescent="0.2">
      <c r="A2291" s="5" t="s">
        <v>2791</v>
      </c>
      <c r="B2291" s="4" t="s">
        <v>2792</v>
      </c>
    </row>
    <row r="2292" spans="1:2" ht="56.25" x14ac:dyDescent="0.2">
      <c r="A2292" s="5" t="s">
        <v>2793</v>
      </c>
      <c r="B2292" s="4" t="s">
        <v>2115</v>
      </c>
    </row>
    <row r="2293" spans="1:2" ht="33.75" x14ac:dyDescent="0.2">
      <c r="A2293" s="5" t="s">
        <v>2794</v>
      </c>
      <c r="B2293" s="4" t="s">
        <v>2795</v>
      </c>
    </row>
    <row r="2294" spans="1:2" ht="90" x14ac:dyDescent="0.2">
      <c r="A2294" s="5" t="s">
        <v>2796</v>
      </c>
      <c r="B2294" s="4" t="s">
        <v>933</v>
      </c>
    </row>
    <row r="2295" spans="1:2" ht="56.25" x14ac:dyDescent="0.2">
      <c r="A2295" s="5" t="s">
        <v>2797</v>
      </c>
      <c r="B2295" s="4" t="s">
        <v>2115</v>
      </c>
    </row>
    <row r="2296" spans="1:2" ht="45" x14ac:dyDescent="0.2">
      <c r="A2296" s="5" t="s">
        <v>2798</v>
      </c>
      <c r="B2296" s="4" t="s">
        <v>1646</v>
      </c>
    </row>
    <row r="2297" spans="1:2" ht="56.25" x14ac:dyDescent="0.2">
      <c r="A2297" s="5" t="s">
        <v>2799</v>
      </c>
      <c r="B2297" s="4" t="s">
        <v>1113</v>
      </c>
    </row>
    <row r="2298" spans="1:2" ht="56.25" x14ac:dyDescent="0.2">
      <c r="A2298" s="5" t="s">
        <v>2800</v>
      </c>
      <c r="B2298" s="4" t="s">
        <v>308</v>
      </c>
    </row>
    <row r="2299" spans="1:2" ht="78.75" x14ac:dyDescent="0.2">
      <c r="A2299" s="5" t="s">
        <v>2801</v>
      </c>
      <c r="B2299" s="4" t="s">
        <v>51</v>
      </c>
    </row>
    <row r="2300" spans="1:2" ht="45" x14ac:dyDescent="0.2">
      <c r="A2300" s="5" t="s">
        <v>2802</v>
      </c>
      <c r="B2300" s="4" t="s">
        <v>1646</v>
      </c>
    </row>
    <row r="2301" spans="1:2" ht="78.75" x14ac:dyDescent="0.2">
      <c r="A2301" s="5" t="s">
        <v>2803</v>
      </c>
      <c r="B2301" s="4" t="s">
        <v>51</v>
      </c>
    </row>
    <row r="2302" spans="1:2" ht="22.5" x14ac:dyDescent="0.2">
      <c r="A2302" s="5" t="s">
        <v>2804</v>
      </c>
      <c r="B2302" s="4" t="s">
        <v>729</v>
      </c>
    </row>
    <row r="2303" spans="1:2" ht="56.25" x14ac:dyDescent="0.2">
      <c r="A2303" s="5" t="s">
        <v>2805</v>
      </c>
      <c r="B2303" s="4" t="s">
        <v>2115</v>
      </c>
    </row>
    <row r="2304" spans="1:2" ht="22.5" x14ac:dyDescent="0.2">
      <c r="A2304" s="5" t="s">
        <v>2806</v>
      </c>
      <c r="B2304" s="4" t="s">
        <v>729</v>
      </c>
    </row>
    <row r="2305" spans="1:2" ht="56.25" x14ac:dyDescent="0.2">
      <c r="A2305" s="5" t="s">
        <v>2807</v>
      </c>
      <c r="B2305" s="4" t="s">
        <v>819</v>
      </c>
    </row>
    <row r="2306" spans="1:2" ht="56.25" x14ac:dyDescent="0.2">
      <c r="A2306" s="5" t="s">
        <v>2808</v>
      </c>
      <c r="B2306" s="4" t="s">
        <v>308</v>
      </c>
    </row>
    <row r="2307" spans="1:2" x14ac:dyDescent="0.2">
      <c r="A2307" s="5" t="s">
        <v>2809</v>
      </c>
      <c r="B2307" s="4" t="s">
        <v>2810</v>
      </c>
    </row>
    <row r="2308" spans="1:2" ht="78.75" x14ac:dyDescent="0.2">
      <c r="A2308" s="5" t="s">
        <v>2811</v>
      </c>
      <c r="B2308" s="4" t="s">
        <v>206</v>
      </c>
    </row>
    <row r="2309" spans="1:2" ht="78.75" x14ac:dyDescent="0.2">
      <c r="A2309" s="5" t="s">
        <v>2812</v>
      </c>
      <c r="B2309" s="4" t="s">
        <v>51</v>
      </c>
    </row>
    <row r="2310" spans="1:2" ht="56.25" x14ac:dyDescent="0.2">
      <c r="A2310" s="5" t="s">
        <v>2813</v>
      </c>
      <c r="B2310" s="4" t="s">
        <v>1153</v>
      </c>
    </row>
    <row r="2311" spans="1:2" ht="56.25" x14ac:dyDescent="0.2">
      <c r="A2311" s="5" t="s">
        <v>2814</v>
      </c>
      <c r="B2311" s="4" t="s">
        <v>308</v>
      </c>
    </row>
    <row r="2312" spans="1:2" ht="56.25" x14ac:dyDescent="0.2">
      <c r="A2312" s="5" t="s">
        <v>2815</v>
      </c>
      <c r="B2312" s="4" t="s">
        <v>2816</v>
      </c>
    </row>
    <row r="2313" spans="1:2" ht="78.75" x14ac:dyDescent="0.2">
      <c r="A2313" s="5" t="s">
        <v>2817</v>
      </c>
      <c r="B2313" s="4" t="s">
        <v>206</v>
      </c>
    </row>
    <row r="2314" spans="1:2" ht="56.25" x14ac:dyDescent="0.2">
      <c r="A2314" s="5" t="s">
        <v>2818</v>
      </c>
      <c r="B2314" s="4" t="s">
        <v>1113</v>
      </c>
    </row>
    <row r="2315" spans="1:2" ht="56.25" x14ac:dyDescent="0.2">
      <c r="A2315" s="5" t="s">
        <v>2819</v>
      </c>
      <c r="B2315" s="4" t="s">
        <v>819</v>
      </c>
    </row>
    <row r="2316" spans="1:2" ht="56.25" x14ac:dyDescent="0.2">
      <c r="A2316" s="5" t="s">
        <v>2820</v>
      </c>
      <c r="B2316" s="4" t="s">
        <v>1153</v>
      </c>
    </row>
    <row r="2317" spans="1:2" ht="22.5" x14ac:dyDescent="0.2">
      <c r="A2317" s="5" t="s">
        <v>2821</v>
      </c>
      <c r="B2317" s="4" t="s">
        <v>729</v>
      </c>
    </row>
    <row r="2318" spans="1:2" ht="56.25" x14ac:dyDescent="0.2">
      <c r="A2318" s="5" t="s">
        <v>2822</v>
      </c>
      <c r="B2318" s="4" t="s">
        <v>1113</v>
      </c>
    </row>
    <row r="2319" spans="1:2" ht="22.5" x14ac:dyDescent="0.2">
      <c r="A2319" s="5" t="s">
        <v>2823</v>
      </c>
      <c r="B2319" s="4" t="s">
        <v>729</v>
      </c>
    </row>
    <row r="2320" spans="1:2" x14ac:dyDescent="0.2">
      <c r="A2320" s="5" t="s">
        <v>2824</v>
      </c>
      <c r="B2320" s="4" t="s">
        <v>2825</v>
      </c>
    </row>
    <row r="2321" spans="1:2" ht="56.25" x14ac:dyDescent="0.2">
      <c r="A2321" s="5" t="s">
        <v>2827</v>
      </c>
      <c r="B2321" s="4" t="s">
        <v>821</v>
      </c>
    </row>
    <row r="2322" spans="1:2" ht="56.25" x14ac:dyDescent="0.2">
      <c r="A2322" s="5" t="s">
        <v>2828</v>
      </c>
      <c r="B2322" s="4" t="s">
        <v>1113</v>
      </c>
    </row>
    <row r="2323" spans="1:2" ht="56.25" x14ac:dyDescent="0.2">
      <c r="A2323" s="5" t="s">
        <v>2829</v>
      </c>
      <c r="B2323" s="4" t="s">
        <v>308</v>
      </c>
    </row>
    <row r="2324" spans="1:2" x14ac:dyDescent="0.2">
      <c r="A2324" s="5" t="s">
        <v>2830</v>
      </c>
      <c r="B2324" s="4" t="s">
        <v>193</v>
      </c>
    </row>
    <row r="2325" spans="1:2" ht="56.25" x14ac:dyDescent="0.2">
      <c r="A2325" s="5" t="s">
        <v>2831</v>
      </c>
      <c r="B2325" s="4" t="s">
        <v>9</v>
      </c>
    </row>
    <row r="2326" spans="1:2" ht="56.25" x14ac:dyDescent="0.2">
      <c r="A2326" s="5" t="s">
        <v>2832</v>
      </c>
      <c r="B2326" s="4" t="s">
        <v>1153</v>
      </c>
    </row>
    <row r="2327" spans="1:2" ht="78.75" x14ac:dyDescent="0.2">
      <c r="A2327" s="5" t="s">
        <v>2833</v>
      </c>
      <c r="B2327" s="4" t="s">
        <v>51</v>
      </c>
    </row>
    <row r="2328" spans="1:2" ht="56.25" x14ac:dyDescent="0.2">
      <c r="A2328" s="5" t="s">
        <v>2834</v>
      </c>
      <c r="B2328" s="4" t="s">
        <v>821</v>
      </c>
    </row>
    <row r="2329" spans="1:2" ht="56.25" x14ac:dyDescent="0.2">
      <c r="A2329" s="5" t="s">
        <v>2835</v>
      </c>
      <c r="B2329" s="4" t="s">
        <v>1113</v>
      </c>
    </row>
    <row r="2330" spans="1:2" ht="22.5" x14ac:dyDescent="0.2">
      <c r="A2330" s="5" t="s">
        <v>2836</v>
      </c>
      <c r="B2330" s="4" t="s">
        <v>729</v>
      </c>
    </row>
    <row r="2331" spans="1:2" ht="56.25" x14ac:dyDescent="0.2">
      <c r="A2331" s="5" t="s">
        <v>2837</v>
      </c>
      <c r="B2331" s="4" t="s">
        <v>2409</v>
      </c>
    </row>
    <row r="2332" spans="1:2" ht="56.25" x14ac:dyDescent="0.2">
      <c r="A2332" s="5" t="s">
        <v>2838</v>
      </c>
      <c r="B2332" s="4" t="s">
        <v>819</v>
      </c>
    </row>
    <row r="2333" spans="1:2" ht="78.75" x14ac:dyDescent="0.2">
      <c r="A2333" s="5" t="s">
        <v>2839</v>
      </c>
      <c r="B2333" s="4" t="s">
        <v>206</v>
      </c>
    </row>
    <row r="2334" spans="1:2" x14ac:dyDescent="0.2">
      <c r="A2334" s="5" t="s">
        <v>2826</v>
      </c>
      <c r="B2334" s="4" t="s">
        <v>2840</v>
      </c>
    </row>
    <row r="2335" spans="1:2" ht="45" x14ac:dyDescent="0.2">
      <c r="A2335" s="5" t="s">
        <v>2841</v>
      </c>
      <c r="B2335" s="4" t="s">
        <v>160</v>
      </c>
    </row>
    <row r="2336" spans="1:2" ht="22.5" x14ac:dyDescent="0.2">
      <c r="A2336" s="5" t="s">
        <v>2842</v>
      </c>
      <c r="B2336" s="4" t="s">
        <v>2843</v>
      </c>
    </row>
    <row r="2337" spans="1:2" ht="78.75" x14ac:dyDescent="0.2">
      <c r="A2337" s="5" t="s">
        <v>2844</v>
      </c>
      <c r="B2337" s="4" t="s">
        <v>1934</v>
      </c>
    </row>
    <row r="2338" spans="1:2" ht="45" x14ac:dyDescent="0.2">
      <c r="A2338" s="5" t="s">
        <v>2845</v>
      </c>
      <c r="B2338" s="4" t="s">
        <v>160</v>
      </c>
    </row>
    <row r="2339" spans="1:2" ht="45" x14ac:dyDescent="0.2">
      <c r="A2339" s="5" t="s">
        <v>2845</v>
      </c>
      <c r="B2339" s="4" t="s">
        <v>160</v>
      </c>
    </row>
    <row r="2340" spans="1:2" ht="56.25" x14ac:dyDescent="0.2">
      <c r="A2340" s="5" t="s">
        <v>2846</v>
      </c>
      <c r="B2340" s="4" t="s">
        <v>2847</v>
      </c>
    </row>
    <row r="2341" spans="1:2" ht="101.25" x14ac:dyDescent="0.2">
      <c r="A2341" s="5" t="s">
        <v>2848</v>
      </c>
      <c r="B2341" s="4" t="s">
        <v>629</v>
      </c>
    </row>
    <row r="2342" spans="1:2" x14ac:dyDescent="0.2">
      <c r="A2342" s="5" t="s">
        <v>2849</v>
      </c>
      <c r="B2342" s="4" t="s">
        <v>2850</v>
      </c>
    </row>
    <row r="2343" spans="1:2" ht="33.75" x14ac:dyDescent="0.2">
      <c r="A2343" s="5" t="s">
        <v>2851</v>
      </c>
      <c r="B2343" s="4" t="s">
        <v>431</v>
      </c>
    </row>
    <row r="2344" spans="1:2" ht="56.25" x14ac:dyDescent="0.2">
      <c r="A2344" s="5" t="s">
        <v>2852</v>
      </c>
      <c r="B2344" s="4" t="s">
        <v>1113</v>
      </c>
    </row>
    <row r="2345" spans="1:2" ht="22.5" x14ac:dyDescent="0.2">
      <c r="A2345" s="5" t="s">
        <v>2853</v>
      </c>
      <c r="B2345" s="4" t="s">
        <v>729</v>
      </c>
    </row>
    <row r="2346" spans="1:2" ht="56.25" x14ac:dyDescent="0.2">
      <c r="A2346" s="5" t="s">
        <v>2854</v>
      </c>
      <c r="B2346" s="4" t="s">
        <v>308</v>
      </c>
    </row>
    <row r="2347" spans="1:2" ht="78.75" x14ac:dyDescent="0.2">
      <c r="A2347" s="5" t="s">
        <v>2855</v>
      </c>
      <c r="B2347" s="4" t="s">
        <v>1934</v>
      </c>
    </row>
    <row r="2348" spans="1:2" ht="22.5" x14ac:dyDescent="0.2">
      <c r="A2348" s="5" t="s">
        <v>2856</v>
      </c>
      <c r="B2348" s="4" t="s">
        <v>729</v>
      </c>
    </row>
    <row r="2349" spans="1:2" ht="56.25" x14ac:dyDescent="0.2">
      <c r="A2349" s="5" t="s">
        <v>2857</v>
      </c>
      <c r="B2349" s="4" t="s">
        <v>79</v>
      </c>
    </row>
    <row r="2350" spans="1:2" ht="56.25" x14ac:dyDescent="0.2">
      <c r="A2350" s="5" t="s">
        <v>2858</v>
      </c>
      <c r="B2350" s="4" t="s">
        <v>1113</v>
      </c>
    </row>
    <row r="2351" spans="1:2" ht="56.25" x14ac:dyDescent="0.2">
      <c r="A2351" s="5" t="s">
        <v>2859</v>
      </c>
      <c r="B2351" s="4" t="s">
        <v>1827</v>
      </c>
    </row>
    <row r="2352" spans="1:2" ht="56.25" x14ac:dyDescent="0.2">
      <c r="A2352" s="5" t="s">
        <v>2860</v>
      </c>
      <c r="B2352" s="4" t="s">
        <v>1113</v>
      </c>
    </row>
    <row r="2353" spans="1:2" ht="90" x14ac:dyDescent="0.2">
      <c r="A2353" s="5" t="s">
        <v>2861</v>
      </c>
      <c r="B2353" s="4" t="s">
        <v>98</v>
      </c>
    </row>
    <row r="2354" spans="1:2" ht="56.25" x14ac:dyDescent="0.2">
      <c r="A2354" s="5" t="s">
        <v>2862</v>
      </c>
      <c r="B2354" s="4" t="s">
        <v>1113</v>
      </c>
    </row>
    <row r="2355" spans="1:2" ht="56.25" x14ac:dyDescent="0.2">
      <c r="A2355" s="5" t="s">
        <v>2863</v>
      </c>
      <c r="B2355" s="4" t="s">
        <v>1626</v>
      </c>
    </row>
    <row r="2356" spans="1:2" x14ac:dyDescent="0.2">
      <c r="A2356" s="5" t="s">
        <v>2864</v>
      </c>
      <c r="B2356" s="4" t="s">
        <v>568</v>
      </c>
    </row>
    <row r="2357" spans="1:2" ht="56.25" x14ac:dyDescent="0.2">
      <c r="A2357" s="5" t="s">
        <v>2865</v>
      </c>
      <c r="B2357" s="4" t="s">
        <v>308</v>
      </c>
    </row>
    <row r="2358" spans="1:2" ht="45" x14ac:dyDescent="0.2">
      <c r="A2358" s="5" t="s">
        <v>2866</v>
      </c>
      <c r="B2358" s="4" t="s">
        <v>160</v>
      </c>
    </row>
    <row r="2359" spans="1:2" ht="56.25" x14ac:dyDescent="0.2">
      <c r="A2359" s="5" t="s">
        <v>2867</v>
      </c>
      <c r="B2359" s="4" t="s">
        <v>2868</v>
      </c>
    </row>
    <row r="2360" spans="1:2" ht="56.25" x14ac:dyDescent="0.2">
      <c r="A2360" s="5" t="s">
        <v>2869</v>
      </c>
      <c r="B2360" s="4" t="s">
        <v>819</v>
      </c>
    </row>
    <row r="2361" spans="1:2" ht="135" x14ac:dyDescent="0.2">
      <c r="A2361" s="5" t="s">
        <v>2870</v>
      </c>
      <c r="B2361" s="4" t="s">
        <v>1855</v>
      </c>
    </row>
    <row r="2362" spans="1:2" x14ac:dyDescent="0.2">
      <c r="A2362" s="5" t="s">
        <v>2871</v>
      </c>
      <c r="B2362" s="4" t="s">
        <v>568</v>
      </c>
    </row>
    <row r="2363" spans="1:2" ht="33.75" x14ac:dyDescent="0.2">
      <c r="A2363" s="5" t="s">
        <v>2872</v>
      </c>
      <c r="B2363" s="4" t="s">
        <v>913</v>
      </c>
    </row>
    <row r="2364" spans="1:2" ht="56.25" x14ac:dyDescent="0.2">
      <c r="A2364" s="5" t="s">
        <v>2873</v>
      </c>
      <c r="B2364" s="4" t="s">
        <v>1113</v>
      </c>
    </row>
    <row r="2365" spans="1:2" ht="67.5" x14ac:dyDescent="0.2">
      <c r="A2365" s="5" t="s">
        <v>2874</v>
      </c>
      <c r="B2365" s="4" t="s">
        <v>1875</v>
      </c>
    </row>
    <row r="2366" spans="1:2" ht="56.25" x14ac:dyDescent="0.2">
      <c r="A2366" s="5" t="s">
        <v>2875</v>
      </c>
      <c r="B2366" s="4" t="s">
        <v>1113</v>
      </c>
    </row>
    <row r="2367" spans="1:2" ht="56.25" x14ac:dyDescent="0.2">
      <c r="A2367" s="5" t="s">
        <v>2876</v>
      </c>
      <c r="B2367" s="4" t="s">
        <v>9</v>
      </c>
    </row>
    <row r="2368" spans="1:2" ht="56.25" x14ac:dyDescent="0.2">
      <c r="A2368" s="5" t="s">
        <v>2877</v>
      </c>
      <c r="B2368" s="4" t="s">
        <v>2294</v>
      </c>
    </row>
    <row r="2369" spans="1:2" ht="78.75" x14ac:dyDescent="0.2">
      <c r="A2369" s="5" t="s">
        <v>2878</v>
      </c>
      <c r="B2369" s="4" t="s">
        <v>51</v>
      </c>
    </row>
    <row r="2370" spans="1:2" x14ac:dyDescent="0.2">
      <c r="A2370" s="5" t="s">
        <v>2879</v>
      </c>
      <c r="B2370" s="4" t="s">
        <v>193</v>
      </c>
    </row>
    <row r="2371" spans="1:2" ht="33.75" x14ac:dyDescent="0.2">
      <c r="A2371" s="5" t="s">
        <v>2880</v>
      </c>
      <c r="B2371" s="4" t="s">
        <v>913</v>
      </c>
    </row>
    <row r="2372" spans="1:2" ht="22.5" x14ac:dyDescent="0.2">
      <c r="A2372" s="5" t="s">
        <v>2881</v>
      </c>
      <c r="B2372" s="4" t="s">
        <v>729</v>
      </c>
    </row>
    <row r="2373" spans="1:2" ht="22.5" x14ac:dyDescent="0.2">
      <c r="A2373" s="5" t="s">
        <v>2882</v>
      </c>
      <c r="B2373" s="4" t="s">
        <v>729</v>
      </c>
    </row>
    <row r="2374" spans="1:2" ht="22.5" x14ac:dyDescent="0.2">
      <c r="A2374" s="5" t="s">
        <v>2883</v>
      </c>
      <c r="B2374" s="4" t="s">
        <v>1690</v>
      </c>
    </row>
    <row r="2375" spans="1:2" ht="56.25" x14ac:dyDescent="0.2">
      <c r="A2375" s="5" t="s">
        <v>2884</v>
      </c>
      <c r="B2375" s="4" t="s">
        <v>1153</v>
      </c>
    </row>
    <row r="2376" spans="1:2" ht="56.25" x14ac:dyDescent="0.2">
      <c r="A2376" s="5" t="s">
        <v>2885</v>
      </c>
      <c r="B2376" s="4" t="s">
        <v>2886</v>
      </c>
    </row>
    <row r="2377" spans="1:2" ht="56.25" x14ac:dyDescent="0.2">
      <c r="A2377" s="5" t="s">
        <v>2887</v>
      </c>
      <c r="B2377" s="4" t="s">
        <v>1153</v>
      </c>
    </row>
    <row r="2378" spans="1:2" ht="56.25" x14ac:dyDescent="0.2">
      <c r="A2378" s="5" t="s">
        <v>2888</v>
      </c>
      <c r="B2378" s="4" t="s">
        <v>539</v>
      </c>
    </row>
    <row r="2379" spans="1:2" ht="78.75" x14ac:dyDescent="0.2">
      <c r="A2379" s="5" t="s">
        <v>2889</v>
      </c>
      <c r="B2379" s="4" t="s">
        <v>206</v>
      </c>
    </row>
    <row r="2380" spans="1:2" ht="22.5" x14ac:dyDescent="0.2">
      <c r="A2380" s="5" t="s">
        <v>2890</v>
      </c>
      <c r="B2380" s="4" t="s">
        <v>1857</v>
      </c>
    </row>
    <row r="2381" spans="1:2" ht="56.25" x14ac:dyDescent="0.2">
      <c r="A2381" s="5" t="s">
        <v>2891</v>
      </c>
      <c r="B2381" s="4" t="s">
        <v>1113</v>
      </c>
    </row>
    <row r="2382" spans="1:2" ht="45" x14ac:dyDescent="0.2">
      <c r="A2382" s="5" t="s">
        <v>2892</v>
      </c>
      <c r="B2382" s="4" t="s">
        <v>1701</v>
      </c>
    </row>
    <row r="2383" spans="1:2" ht="45" x14ac:dyDescent="0.2">
      <c r="A2383" s="5" t="s">
        <v>2893</v>
      </c>
      <c r="B2383" s="4" t="s">
        <v>160</v>
      </c>
    </row>
    <row r="2384" spans="1:2" ht="56.25" x14ac:dyDescent="0.2">
      <c r="A2384" s="5" t="s">
        <v>2894</v>
      </c>
      <c r="B2384" s="4" t="s">
        <v>9</v>
      </c>
    </row>
    <row r="2385" spans="1:2" ht="56.25" x14ac:dyDescent="0.2">
      <c r="A2385" s="5" t="s">
        <v>2895</v>
      </c>
      <c r="B2385" s="4" t="s">
        <v>821</v>
      </c>
    </row>
    <row r="2386" spans="1:2" ht="22.5" x14ac:dyDescent="0.2">
      <c r="A2386" s="5" t="s">
        <v>2896</v>
      </c>
      <c r="B2386" s="4" t="s">
        <v>2183</v>
      </c>
    </row>
    <row r="2387" spans="1:2" x14ac:dyDescent="0.2">
      <c r="A2387" s="5" t="s">
        <v>2897</v>
      </c>
      <c r="B2387" s="4" t="s">
        <v>2427</v>
      </c>
    </row>
    <row r="2388" spans="1:2" ht="33.75" x14ac:dyDescent="0.2">
      <c r="A2388" s="5" t="s">
        <v>2898</v>
      </c>
      <c r="B2388" s="4" t="s">
        <v>913</v>
      </c>
    </row>
    <row r="2389" spans="1:2" ht="56.25" x14ac:dyDescent="0.2">
      <c r="A2389" s="5" t="s">
        <v>2899</v>
      </c>
      <c r="B2389" s="4" t="s">
        <v>9</v>
      </c>
    </row>
    <row r="2390" spans="1:2" x14ac:dyDescent="0.2">
      <c r="A2390" s="5" t="s">
        <v>2900</v>
      </c>
      <c r="B2390" s="4" t="s">
        <v>2427</v>
      </c>
    </row>
    <row r="2391" spans="1:2" ht="22.5" x14ac:dyDescent="0.2">
      <c r="A2391" s="5" t="s">
        <v>2901</v>
      </c>
      <c r="B2391" s="4" t="s">
        <v>2902</v>
      </c>
    </row>
    <row r="2392" spans="1:2" ht="56.25" x14ac:dyDescent="0.2">
      <c r="A2392" s="5" t="s">
        <v>2903</v>
      </c>
      <c r="B2392" s="4" t="s">
        <v>1803</v>
      </c>
    </row>
    <row r="2393" spans="1:2" x14ac:dyDescent="0.2">
      <c r="A2393" s="5" t="s">
        <v>2904</v>
      </c>
      <c r="B2393" s="4" t="s">
        <v>2905</v>
      </c>
    </row>
    <row r="2394" spans="1:2" ht="56.25" x14ac:dyDescent="0.2">
      <c r="A2394" s="5" t="s">
        <v>2906</v>
      </c>
      <c r="B2394" s="4" t="s">
        <v>1113</v>
      </c>
    </row>
    <row r="2395" spans="1:2" ht="78.75" x14ac:dyDescent="0.2">
      <c r="A2395" s="5" t="s">
        <v>2907</v>
      </c>
      <c r="B2395" s="4" t="s">
        <v>51</v>
      </c>
    </row>
    <row r="2396" spans="1:2" x14ac:dyDescent="0.2">
      <c r="A2396" s="5" t="s">
        <v>2908</v>
      </c>
      <c r="B2396" s="4" t="s">
        <v>193</v>
      </c>
    </row>
    <row r="2397" spans="1:2" x14ac:dyDescent="0.2">
      <c r="A2397" s="5" t="s">
        <v>2909</v>
      </c>
      <c r="B2397" s="4" t="s">
        <v>2910</v>
      </c>
    </row>
    <row r="2398" spans="1:2" ht="56.25" x14ac:dyDescent="0.2">
      <c r="A2398" s="5" t="s">
        <v>2911</v>
      </c>
      <c r="B2398" s="4" t="s">
        <v>308</v>
      </c>
    </row>
    <row r="2399" spans="1:2" x14ac:dyDescent="0.2">
      <c r="A2399" s="5" t="s">
        <v>2912</v>
      </c>
      <c r="B2399" s="4" t="s">
        <v>2913</v>
      </c>
    </row>
    <row r="2400" spans="1:2" ht="45" x14ac:dyDescent="0.2">
      <c r="A2400" s="5" t="s">
        <v>2914</v>
      </c>
      <c r="B2400" s="4" t="s">
        <v>1646</v>
      </c>
    </row>
    <row r="2401" spans="1:2" ht="56.25" x14ac:dyDescent="0.2">
      <c r="A2401" s="5" t="s">
        <v>2915</v>
      </c>
      <c r="B2401" s="4" t="s">
        <v>1803</v>
      </c>
    </row>
    <row r="2402" spans="1:2" ht="33.75" x14ac:dyDescent="0.2">
      <c r="A2402" s="5" t="s">
        <v>2916</v>
      </c>
      <c r="B2402" s="4" t="s">
        <v>1339</v>
      </c>
    </row>
    <row r="2403" spans="1:2" x14ac:dyDescent="0.2">
      <c r="A2403" s="5" t="s">
        <v>2917</v>
      </c>
      <c r="B2403" s="4" t="s">
        <v>193</v>
      </c>
    </row>
    <row r="2404" spans="1:2" ht="56.25" x14ac:dyDescent="0.2">
      <c r="A2404" s="5" t="s">
        <v>2918</v>
      </c>
      <c r="B2404" s="4" t="s">
        <v>1113</v>
      </c>
    </row>
    <row r="2405" spans="1:2" ht="56.25" x14ac:dyDescent="0.2">
      <c r="A2405" s="5" t="s">
        <v>2919</v>
      </c>
      <c r="B2405" s="4" t="s">
        <v>9</v>
      </c>
    </row>
    <row r="2406" spans="1:2" ht="90" x14ac:dyDescent="0.2">
      <c r="A2406" s="5" t="s">
        <v>2920</v>
      </c>
      <c r="B2406" s="4" t="s">
        <v>509</v>
      </c>
    </row>
    <row r="2407" spans="1:2" ht="45" x14ac:dyDescent="0.2">
      <c r="A2407" s="5" t="s">
        <v>2921</v>
      </c>
      <c r="B2407" s="4" t="s">
        <v>1646</v>
      </c>
    </row>
    <row r="2408" spans="1:2" ht="56.25" x14ac:dyDescent="0.2">
      <c r="A2408" s="5" t="s">
        <v>2922</v>
      </c>
      <c r="B2408" s="4" t="s">
        <v>1113</v>
      </c>
    </row>
    <row r="2409" spans="1:2" ht="56.25" x14ac:dyDescent="0.2">
      <c r="A2409" s="5" t="s">
        <v>2923</v>
      </c>
      <c r="B2409" s="4" t="s">
        <v>308</v>
      </c>
    </row>
    <row r="2410" spans="1:2" x14ac:dyDescent="0.2">
      <c r="A2410" s="5" t="s">
        <v>2924</v>
      </c>
      <c r="B2410" s="4" t="s">
        <v>2925</v>
      </c>
    </row>
    <row r="2411" spans="1:2" ht="56.25" x14ac:dyDescent="0.2">
      <c r="A2411" s="5" t="s">
        <v>2926</v>
      </c>
      <c r="B2411" s="4" t="s">
        <v>9</v>
      </c>
    </row>
    <row r="2412" spans="1:2" ht="45" x14ac:dyDescent="0.2">
      <c r="A2412" s="5" t="s">
        <v>2927</v>
      </c>
      <c r="B2412" s="4" t="s">
        <v>2928</v>
      </c>
    </row>
    <row r="2413" spans="1:2" ht="33.75" x14ac:dyDescent="0.2">
      <c r="A2413" s="5" t="s">
        <v>2929</v>
      </c>
      <c r="B2413" s="4" t="s">
        <v>2930</v>
      </c>
    </row>
    <row r="2414" spans="1:2" ht="33.75" x14ac:dyDescent="0.2">
      <c r="A2414" s="5" t="s">
        <v>2931</v>
      </c>
      <c r="B2414" s="4" t="s">
        <v>2932</v>
      </c>
    </row>
    <row r="2415" spans="1:2" x14ac:dyDescent="0.2">
      <c r="A2415" s="5" t="s">
        <v>2933</v>
      </c>
      <c r="B2415" s="4" t="s">
        <v>2934</v>
      </c>
    </row>
    <row r="2416" spans="1:2" ht="78.75" x14ac:dyDescent="0.2">
      <c r="A2416" s="5" t="s">
        <v>2935</v>
      </c>
      <c r="B2416" s="4" t="s">
        <v>2200</v>
      </c>
    </row>
    <row r="2417" spans="1:2" x14ac:dyDescent="0.2">
      <c r="A2417" s="5" t="s">
        <v>2936</v>
      </c>
      <c r="B2417" s="4" t="s">
        <v>2937</v>
      </c>
    </row>
    <row r="2418" spans="1:2" x14ac:dyDescent="0.2">
      <c r="A2418" s="5" t="s">
        <v>2938</v>
      </c>
      <c r="B2418" s="4" t="s">
        <v>193</v>
      </c>
    </row>
    <row r="2419" spans="1:2" ht="78.75" x14ac:dyDescent="0.2">
      <c r="A2419" s="5" t="s">
        <v>2939</v>
      </c>
      <c r="B2419" s="4" t="s">
        <v>206</v>
      </c>
    </row>
    <row r="2420" spans="1:2" x14ac:dyDescent="0.2">
      <c r="A2420" s="5" t="s">
        <v>2940</v>
      </c>
      <c r="B2420" s="4" t="s">
        <v>2941</v>
      </c>
    </row>
    <row r="2421" spans="1:2" x14ac:dyDescent="0.2">
      <c r="A2421" s="5" t="s">
        <v>2942</v>
      </c>
      <c r="B2421" s="4" t="s">
        <v>193</v>
      </c>
    </row>
    <row r="2422" spans="1:2" x14ac:dyDescent="0.2">
      <c r="A2422" s="5" t="s">
        <v>2942</v>
      </c>
      <c r="B2422" s="4" t="s">
        <v>193</v>
      </c>
    </row>
    <row r="2423" spans="1:2" ht="45" x14ac:dyDescent="0.2">
      <c r="A2423" s="5" t="s">
        <v>2943</v>
      </c>
      <c r="B2423" s="4" t="s">
        <v>160</v>
      </c>
    </row>
    <row r="2424" spans="1:2" ht="56.25" x14ac:dyDescent="0.2">
      <c r="A2424" s="5" t="s">
        <v>2944</v>
      </c>
      <c r="B2424" s="4" t="s">
        <v>21</v>
      </c>
    </row>
    <row r="2425" spans="1:2" ht="56.25" x14ac:dyDescent="0.2">
      <c r="A2425" s="5" t="s">
        <v>2945</v>
      </c>
      <c r="B2425" s="4" t="s">
        <v>819</v>
      </c>
    </row>
    <row r="2426" spans="1:2" ht="45" x14ac:dyDescent="0.2">
      <c r="A2426" s="5" t="s">
        <v>2946</v>
      </c>
      <c r="B2426" s="4" t="s">
        <v>1646</v>
      </c>
    </row>
    <row r="2427" spans="1:2" ht="22.5" x14ac:dyDescent="0.2">
      <c r="A2427" s="5" t="s">
        <v>2947</v>
      </c>
      <c r="B2427" s="4" t="s">
        <v>729</v>
      </c>
    </row>
    <row r="2428" spans="1:2" x14ac:dyDescent="0.2">
      <c r="A2428" s="5" t="s">
        <v>2948</v>
      </c>
      <c r="B2428" s="4" t="s">
        <v>2949</v>
      </c>
    </row>
    <row r="2429" spans="1:2" ht="56.25" x14ac:dyDescent="0.2">
      <c r="A2429" s="5" t="s">
        <v>2950</v>
      </c>
      <c r="B2429" s="4" t="s">
        <v>821</v>
      </c>
    </row>
    <row r="2430" spans="1:2" ht="78.75" x14ac:dyDescent="0.2">
      <c r="A2430" s="5" t="s">
        <v>2951</v>
      </c>
      <c r="B2430" s="4" t="s">
        <v>51</v>
      </c>
    </row>
    <row r="2431" spans="1:2" ht="56.25" x14ac:dyDescent="0.2">
      <c r="A2431" s="5" t="s">
        <v>2952</v>
      </c>
      <c r="B2431" s="4" t="s">
        <v>819</v>
      </c>
    </row>
    <row r="2432" spans="1:2" ht="56.25" x14ac:dyDescent="0.2">
      <c r="A2432" s="5" t="s">
        <v>2953</v>
      </c>
      <c r="B2432" s="4" t="s">
        <v>308</v>
      </c>
    </row>
    <row r="2433" spans="1:2" ht="56.25" x14ac:dyDescent="0.2">
      <c r="A2433" s="5" t="s">
        <v>2954</v>
      </c>
      <c r="B2433" s="4" t="s">
        <v>821</v>
      </c>
    </row>
    <row r="2434" spans="1:2" ht="56.25" x14ac:dyDescent="0.2">
      <c r="A2434" s="5" t="s">
        <v>2955</v>
      </c>
      <c r="B2434" s="4" t="s">
        <v>2290</v>
      </c>
    </row>
    <row r="2435" spans="1:2" x14ac:dyDescent="0.2">
      <c r="A2435" s="5" t="s">
        <v>2956</v>
      </c>
      <c r="B2435" s="4" t="s">
        <v>2957</v>
      </c>
    </row>
    <row r="2436" spans="1:2" ht="78.75" x14ac:dyDescent="0.2">
      <c r="A2436" s="5" t="s">
        <v>2958</v>
      </c>
      <c r="B2436" s="4" t="s">
        <v>739</v>
      </c>
    </row>
    <row r="2437" spans="1:2" ht="56.25" x14ac:dyDescent="0.2">
      <c r="A2437" s="5" t="s">
        <v>2959</v>
      </c>
      <c r="B2437" s="4" t="s">
        <v>9</v>
      </c>
    </row>
    <row r="2438" spans="1:2" ht="56.25" x14ac:dyDescent="0.2">
      <c r="A2438" s="5" t="s">
        <v>2960</v>
      </c>
      <c r="B2438" s="4" t="s">
        <v>2294</v>
      </c>
    </row>
    <row r="2439" spans="1:2" ht="78.75" x14ac:dyDescent="0.2">
      <c r="A2439" s="5" t="s">
        <v>2961</v>
      </c>
      <c r="B2439" s="4" t="s">
        <v>51</v>
      </c>
    </row>
    <row r="2440" spans="1:2" ht="78.75" x14ac:dyDescent="0.2">
      <c r="A2440" s="5" t="s">
        <v>2962</v>
      </c>
      <c r="B2440" s="4" t="s">
        <v>51</v>
      </c>
    </row>
    <row r="2441" spans="1:2" x14ac:dyDescent="0.2">
      <c r="A2441" s="5" t="s">
        <v>2963</v>
      </c>
      <c r="B2441" s="4" t="s">
        <v>2369</v>
      </c>
    </row>
    <row r="2442" spans="1:2" ht="56.25" x14ac:dyDescent="0.2">
      <c r="A2442" s="5" t="s">
        <v>2964</v>
      </c>
      <c r="B2442" s="4" t="s">
        <v>1113</v>
      </c>
    </row>
    <row r="2443" spans="1:2" ht="33.75" x14ac:dyDescent="0.2">
      <c r="A2443" s="5" t="s">
        <v>2965</v>
      </c>
      <c r="B2443" s="4" t="s">
        <v>913</v>
      </c>
    </row>
    <row r="2444" spans="1:2" x14ac:dyDescent="0.2">
      <c r="A2444" s="5" t="s">
        <v>1580</v>
      </c>
      <c r="B2444" s="4" t="s">
        <v>2966</v>
      </c>
    </row>
    <row r="2445" spans="1:2" ht="22.5" x14ac:dyDescent="0.2">
      <c r="A2445" s="5" t="s">
        <v>2967</v>
      </c>
      <c r="B2445" s="4" t="s">
        <v>729</v>
      </c>
    </row>
    <row r="2446" spans="1:2" ht="56.25" x14ac:dyDescent="0.2">
      <c r="A2446" s="5" t="s">
        <v>2968</v>
      </c>
      <c r="B2446" s="4" t="s">
        <v>9</v>
      </c>
    </row>
    <row r="2447" spans="1:2" ht="56.25" x14ac:dyDescent="0.2">
      <c r="A2447" s="5" t="s">
        <v>2969</v>
      </c>
      <c r="B2447" s="4" t="s">
        <v>821</v>
      </c>
    </row>
    <row r="2448" spans="1:2" x14ac:dyDescent="0.2">
      <c r="A2448" s="5" t="s">
        <v>2970</v>
      </c>
      <c r="B2448" s="4" t="s">
        <v>2971</v>
      </c>
    </row>
    <row r="2449" spans="1:2" ht="56.25" x14ac:dyDescent="0.2">
      <c r="A2449" s="5" t="s">
        <v>2972</v>
      </c>
      <c r="B2449" s="4" t="s">
        <v>539</v>
      </c>
    </row>
    <row r="2450" spans="1:2" ht="56.25" x14ac:dyDescent="0.2">
      <c r="A2450" s="5" t="s">
        <v>2973</v>
      </c>
      <c r="B2450" s="4" t="s">
        <v>2294</v>
      </c>
    </row>
    <row r="2451" spans="1:2" x14ac:dyDescent="0.2">
      <c r="A2451" s="5" t="s">
        <v>2974</v>
      </c>
      <c r="B2451" s="4" t="s">
        <v>2975</v>
      </c>
    </row>
    <row r="2452" spans="1:2" ht="56.25" x14ac:dyDescent="0.2">
      <c r="A2452" s="5" t="s">
        <v>2976</v>
      </c>
      <c r="B2452" s="4" t="s">
        <v>308</v>
      </c>
    </row>
    <row r="2453" spans="1:2" ht="78.75" x14ac:dyDescent="0.2">
      <c r="A2453" s="5" t="s">
        <v>2977</v>
      </c>
      <c r="B2453" s="4" t="s">
        <v>1820</v>
      </c>
    </row>
    <row r="2454" spans="1:2" ht="22.5" x14ac:dyDescent="0.2">
      <c r="A2454" s="5" t="s">
        <v>2978</v>
      </c>
      <c r="B2454" s="4" t="s">
        <v>729</v>
      </c>
    </row>
    <row r="2455" spans="1:2" ht="45" x14ac:dyDescent="0.2">
      <c r="A2455" s="5" t="s">
        <v>2979</v>
      </c>
      <c r="B2455" s="4" t="s">
        <v>160</v>
      </c>
    </row>
    <row r="2456" spans="1:2" ht="56.25" x14ac:dyDescent="0.2">
      <c r="A2456" s="5" t="s">
        <v>2980</v>
      </c>
      <c r="B2456" s="4" t="s">
        <v>2409</v>
      </c>
    </row>
    <row r="2457" spans="1:2" x14ac:dyDescent="0.2">
      <c r="A2457" s="5" t="s">
        <v>2981</v>
      </c>
      <c r="B2457" s="4" t="s">
        <v>2982</v>
      </c>
    </row>
    <row r="2458" spans="1:2" ht="56.25" x14ac:dyDescent="0.2">
      <c r="A2458" s="5" t="s">
        <v>2983</v>
      </c>
      <c r="B2458" s="4" t="s">
        <v>2290</v>
      </c>
    </row>
    <row r="2459" spans="1:2" ht="45" x14ac:dyDescent="0.2">
      <c r="A2459" s="5" t="s">
        <v>2984</v>
      </c>
      <c r="B2459" s="4" t="s">
        <v>160</v>
      </c>
    </row>
    <row r="2460" spans="1:2" ht="78.75" x14ac:dyDescent="0.2">
      <c r="A2460" s="5" t="s">
        <v>2985</v>
      </c>
      <c r="B2460" s="4" t="s">
        <v>2200</v>
      </c>
    </row>
    <row r="2461" spans="1:2" ht="33.75" x14ac:dyDescent="0.2">
      <c r="A2461" s="5" t="s">
        <v>2986</v>
      </c>
      <c r="B2461" s="4" t="s">
        <v>1736</v>
      </c>
    </row>
    <row r="2462" spans="1:2" ht="67.5" x14ac:dyDescent="0.2">
      <c r="A2462" s="5" t="s">
        <v>2987</v>
      </c>
      <c r="B2462" s="4" t="s">
        <v>2280</v>
      </c>
    </row>
    <row r="2463" spans="1:2" ht="22.5" x14ac:dyDescent="0.2">
      <c r="A2463" s="5" t="s">
        <v>2988</v>
      </c>
      <c r="B2463" s="4" t="s">
        <v>1857</v>
      </c>
    </row>
    <row r="2464" spans="1:2" x14ac:dyDescent="0.2">
      <c r="A2464" s="5" t="s">
        <v>2989</v>
      </c>
      <c r="B2464" s="4" t="s">
        <v>568</v>
      </c>
    </row>
    <row r="2465" spans="1:2" ht="78.75" x14ac:dyDescent="0.2">
      <c r="A2465" s="5" t="s">
        <v>2990</v>
      </c>
      <c r="B2465" s="4" t="s">
        <v>206</v>
      </c>
    </row>
    <row r="2466" spans="1:2" ht="56.25" x14ac:dyDescent="0.2">
      <c r="A2466" s="5" t="s">
        <v>2991</v>
      </c>
      <c r="B2466" s="4" t="s">
        <v>819</v>
      </c>
    </row>
    <row r="2467" spans="1:2" x14ac:dyDescent="0.2">
      <c r="A2467" s="5" t="s">
        <v>2992</v>
      </c>
      <c r="B2467" s="4" t="s">
        <v>2993</v>
      </c>
    </row>
    <row r="2468" spans="1:2" ht="67.5" x14ac:dyDescent="0.2">
      <c r="A2468" s="5" t="s">
        <v>2994</v>
      </c>
      <c r="B2468" s="4" t="s">
        <v>2280</v>
      </c>
    </row>
    <row r="2469" spans="1:2" ht="67.5" x14ac:dyDescent="0.2">
      <c r="A2469" s="5" t="s">
        <v>2995</v>
      </c>
      <c r="B2469" s="4" t="s">
        <v>2280</v>
      </c>
    </row>
    <row r="2470" spans="1:2" ht="101.25" x14ac:dyDescent="0.2">
      <c r="A2470" s="5" t="s">
        <v>2996</v>
      </c>
      <c r="B2470" s="4" t="s">
        <v>1687</v>
      </c>
    </row>
    <row r="2471" spans="1:2" x14ac:dyDescent="0.2">
      <c r="A2471" s="5" t="s">
        <v>2997</v>
      </c>
      <c r="B2471" s="4" t="s">
        <v>2998</v>
      </c>
    </row>
    <row r="2472" spans="1:2" ht="67.5" x14ac:dyDescent="0.2">
      <c r="A2472" s="5" t="s">
        <v>2999</v>
      </c>
      <c r="B2472" s="4" t="s">
        <v>3000</v>
      </c>
    </row>
    <row r="2473" spans="1:2" ht="78.75" x14ac:dyDescent="0.2">
      <c r="A2473" s="5" t="s">
        <v>3001</v>
      </c>
      <c r="B2473" s="4" t="s">
        <v>2200</v>
      </c>
    </row>
    <row r="2474" spans="1:2" x14ac:dyDescent="0.2">
      <c r="A2474" s="5" t="s">
        <v>3002</v>
      </c>
      <c r="B2474" s="4" t="s">
        <v>3003</v>
      </c>
    </row>
    <row r="2475" spans="1:2" ht="22.5" x14ac:dyDescent="0.2">
      <c r="A2475" s="5" t="s">
        <v>3004</v>
      </c>
      <c r="B2475" s="4" t="s">
        <v>3005</v>
      </c>
    </row>
    <row r="2476" spans="1:2" ht="56.25" x14ac:dyDescent="0.2">
      <c r="A2476" s="5" t="s">
        <v>3006</v>
      </c>
      <c r="B2476" s="4" t="s">
        <v>3007</v>
      </c>
    </row>
    <row r="2477" spans="1:2" ht="33.75" x14ac:dyDescent="0.2">
      <c r="A2477" s="5" t="s">
        <v>3008</v>
      </c>
      <c r="B2477" s="4" t="s">
        <v>3009</v>
      </c>
    </row>
    <row r="2478" spans="1:2" ht="45" x14ac:dyDescent="0.2">
      <c r="A2478" s="5" t="s">
        <v>3010</v>
      </c>
      <c r="B2478" s="4" t="s">
        <v>1701</v>
      </c>
    </row>
    <row r="2479" spans="1:2" ht="78.75" x14ac:dyDescent="0.2">
      <c r="A2479" s="5" t="s">
        <v>3011</v>
      </c>
      <c r="B2479" s="4" t="s">
        <v>739</v>
      </c>
    </row>
    <row r="2480" spans="1:2" ht="22.5" x14ac:dyDescent="0.2">
      <c r="A2480" s="5" t="s">
        <v>3012</v>
      </c>
      <c r="B2480" s="4" t="s">
        <v>1523</v>
      </c>
    </row>
    <row r="2481" spans="1:2" ht="22.5" x14ac:dyDescent="0.2">
      <c r="A2481" s="5" t="s">
        <v>3013</v>
      </c>
      <c r="B2481" s="4" t="s">
        <v>3014</v>
      </c>
    </row>
    <row r="2482" spans="1:2" ht="56.25" x14ac:dyDescent="0.2">
      <c r="A2482" s="5" t="s">
        <v>3015</v>
      </c>
      <c r="B2482" s="4" t="s">
        <v>9</v>
      </c>
    </row>
    <row r="2483" spans="1:2" ht="78.75" x14ac:dyDescent="0.2">
      <c r="A2483" s="5" t="s">
        <v>3016</v>
      </c>
      <c r="B2483" s="4" t="s">
        <v>206</v>
      </c>
    </row>
    <row r="2484" spans="1:2" ht="22.5" x14ac:dyDescent="0.2">
      <c r="A2484" s="5" t="s">
        <v>3017</v>
      </c>
      <c r="B2484" s="4" t="s">
        <v>729</v>
      </c>
    </row>
    <row r="2485" spans="1:2" x14ac:dyDescent="0.2">
      <c r="A2485" s="5" t="s">
        <v>3018</v>
      </c>
      <c r="B2485" s="4" t="s">
        <v>568</v>
      </c>
    </row>
    <row r="2486" spans="1:2" ht="33.75" x14ac:dyDescent="0.2">
      <c r="A2486" s="5" t="s">
        <v>3019</v>
      </c>
      <c r="B2486" s="4" t="s">
        <v>913</v>
      </c>
    </row>
    <row r="2487" spans="1:2" ht="56.25" x14ac:dyDescent="0.2">
      <c r="A2487" s="5" t="s">
        <v>3020</v>
      </c>
      <c r="B2487" s="4" t="s">
        <v>1153</v>
      </c>
    </row>
    <row r="2488" spans="1:2" ht="33.75" x14ac:dyDescent="0.2">
      <c r="A2488" s="5" t="s">
        <v>3021</v>
      </c>
      <c r="B2488" s="4" t="s">
        <v>3022</v>
      </c>
    </row>
    <row r="2489" spans="1:2" ht="56.25" x14ac:dyDescent="0.2">
      <c r="A2489" s="5" t="s">
        <v>3023</v>
      </c>
      <c r="B2489" s="4" t="s">
        <v>9</v>
      </c>
    </row>
    <row r="2490" spans="1:2" ht="56.25" x14ac:dyDescent="0.2">
      <c r="A2490" s="5" t="s">
        <v>3024</v>
      </c>
      <c r="B2490" s="4" t="s">
        <v>1113</v>
      </c>
    </row>
    <row r="2491" spans="1:2" ht="78.75" x14ac:dyDescent="0.2">
      <c r="A2491" s="5" t="s">
        <v>3025</v>
      </c>
      <c r="B2491" s="4" t="s">
        <v>51</v>
      </c>
    </row>
    <row r="2492" spans="1:2" ht="56.25" x14ac:dyDescent="0.2">
      <c r="A2492" s="5" t="s">
        <v>3026</v>
      </c>
      <c r="B2492" s="4" t="s">
        <v>3027</v>
      </c>
    </row>
    <row r="2493" spans="1:2" ht="22.5" x14ac:dyDescent="0.2">
      <c r="A2493" s="5" t="s">
        <v>3028</v>
      </c>
      <c r="B2493" s="4" t="s">
        <v>3029</v>
      </c>
    </row>
    <row r="2494" spans="1:2" ht="22.5" x14ac:dyDescent="0.2">
      <c r="A2494" s="5" t="s">
        <v>3030</v>
      </c>
      <c r="B2494" s="4" t="s">
        <v>3031</v>
      </c>
    </row>
    <row r="2495" spans="1:2" x14ac:dyDescent="0.2">
      <c r="A2495" s="5" t="s">
        <v>3032</v>
      </c>
      <c r="B2495" s="4" t="s">
        <v>568</v>
      </c>
    </row>
    <row r="2496" spans="1:2" ht="56.25" x14ac:dyDescent="0.2">
      <c r="A2496" s="5" t="s">
        <v>3033</v>
      </c>
      <c r="B2496" s="4" t="s">
        <v>1113</v>
      </c>
    </row>
    <row r="2497" spans="1:2" ht="56.25" x14ac:dyDescent="0.2">
      <c r="A2497" s="5" t="s">
        <v>3034</v>
      </c>
      <c r="B2497" s="4" t="s">
        <v>308</v>
      </c>
    </row>
    <row r="2498" spans="1:2" ht="33.75" x14ac:dyDescent="0.2">
      <c r="A2498" s="5" t="s">
        <v>3035</v>
      </c>
      <c r="B2498" s="4" t="s">
        <v>3036</v>
      </c>
    </row>
    <row r="2499" spans="1:2" x14ac:dyDescent="0.2">
      <c r="A2499" s="5" t="s">
        <v>3037</v>
      </c>
      <c r="B2499" s="4" t="s">
        <v>3038</v>
      </c>
    </row>
    <row r="2500" spans="1:2" x14ac:dyDescent="0.2">
      <c r="A2500" s="5" t="s">
        <v>3039</v>
      </c>
      <c r="B2500" s="4" t="s">
        <v>3040</v>
      </c>
    </row>
    <row r="2501" spans="1:2" ht="56.25" x14ac:dyDescent="0.2">
      <c r="A2501" s="5" t="s">
        <v>3042</v>
      </c>
      <c r="B2501" s="4" t="s">
        <v>821</v>
      </c>
    </row>
    <row r="2502" spans="1:2" ht="22.5" x14ac:dyDescent="0.2">
      <c r="A2502" s="5" t="s">
        <v>3043</v>
      </c>
      <c r="B2502" s="4" t="s">
        <v>729</v>
      </c>
    </row>
    <row r="2503" spans="1:2" ht="78.75" x14ac:dyDescent="0.2">
      <c r="A2503" s="5" t="s">
        <v>3044</v>
      </c>
      <c r="B2503" s="4" t="s">
        <v>51</v>
      </c>
    </row>
    <row r="2504" spans="1:2" ht="56.25" x14ac:dyDescent="0.2">
      <c r="A2504" s="5" t="s">
        <v>3045</v>
      </c>
      <c r="B2504" s="4" t="s">
        <v>308</v>
      </c>
    </row>
    <row r="2505" spans="1:2" ht="45" x14ac:dyDescent="0.2">
      <c r="A2505" s="5" t="s">
        <v>3046</v>
      </c>
      <c r="B2505" s="4" t="s">
        <v>160</v>
      </c>
    </row>
    <row r="2506" spans="1:2" ht="56.25" x14ac:dyDescent="0.2">
      <c r="A2506" s="5" t="s">
        <v>3047</v>
      </c>
      <c r="B2506" s="4" t="s">
        <v>1328</v>
      </c>
    </row>
    <row r="2507" spans="1:2" ht="56.25" x14ac:dyDescent="0.2">
      <c r="A2507" s="5" t="s">
        <v>3048</v>
      </c>
      <c r="B2507" s="4" t="s">
        <v>9</v>
      </c>
    </row>
    <row r="2508" spans="1:2" ht="45" x14ac:dyDescent="0.2">
      <c r="A2508" s="5" t="s">
        <v>3049</v>
      </c>
      <c r="B2508" s="4" t="s">
        <v>1646</v>
      </c>
    </row>
    <row r="2509" spans="1:2" ht="56.25" x14ac:dyDescent="0.2">
      <c r="A2509" s="5" t="s">
        <v>3050</v>
      </c>
      <c r="B2509" s="4" t="s">
        <v>3051</v>
      </c>
    </row>
    <row r="2510" spans="1:2" x14ac:dyDescent="0.2">
      <c r="A2510" s="5" t="s">
        <v>3052</v>
      </c>
      <c r="B2510" s="6" t="s">
        <v>3053</v>
      </c>
    </row>
    <row r="2511" spans="1:2" x14ac:dyDescent="0.2">
      <c r="A2511" s="5" t="s">
        <v>3054</v>
      </c>
      <c r="B2511" s="4" t="s">
        <v>3055</v>
      </c>
    </row>
    <row r="2512" spans="1:2" ht="22.5" x14ac:dyDescent="0.2">
      <c r="A2512" s="5" t="s">
        <v>3056</v>
      </c>
      <c r="B2512" s="4" t="s">
        <v>729</v>
      </c>
    </row>
    <row r="2513" spans="1:2" ht="78.75" x14ac:dyDescent="0.2">
      <c r="A2513" s="5" t="s">
        <v>3057</v>
      </c>
      <c r="B2513" s="4" t="s">
        <v>739</v>
      </c>
    </row>
    <row r="2514" spans="1:2" ht="56.25" x14ac:dyDescent="0.2">
      <c r="A2514" s="5" t="s">
        <v>3058</v>
      </c>
      <c r="B2514" s="4" t="s">
        <v>9</v>
      </c>
    </row>
    <row r="2515" spans="1:2" ht="22.5" x14ac:dyDescent="0.2">
      <c r="A2515" s="5" t="s">
        <v>3059</v>
      </c>
      <c r="B2515" s="4" t="s">
        <v>3060</v>
      </c>
    </row>
    <row r="2516" spans="1:2" ht="78.75" x14ac:dyDescent="0.2">
      <c r="A2516" s="5" t="s">
        <v>3061</v>
      </c>
      <c r="B2516" s="4" t="s">
        <v>51</v>
      </c>
    </row>
    <row r="2517" spans="1:2" x14ac:dyDescent="0.2">
      <c r="A2517" s="5" t="s">
        <v>3062</v>
      </c>
      <c r="B2517" s="4" t="s">
        <v>2487</v>
      </c>
    </row>
    <row r="2518" spans="1:2" x14ac:dyDescent="0.2">
      <c r="A2518" s="5" t="s">
        <v>3062</v>
      </c>
      <c r="B2518" s="4" t="s">
        <v>2487</v>
      </c>
    </row>
    <row r="2519" spans="1:2" ht="45" x14ac:dyDescent="0.2">
      <c r="A2519" s="5" t="s">
        <v>3063</v>
      </c>
      <c r="B2519" s="4" t="s">
        <v>160</v>
      </c>
    </row>
    <row r="2520" spans="1:2" ht="56.25" x14ac:dyDescent="0.2">
      <c r="A2520" s="5" t="s">
        <v>3064</v>
      </c>
      <c r="B2520" s="4" t="s">
        <v>819</v>
      </c>
    </row>
    <row r="2521" spans="1:2" ht="33.75" x14ac:dyDescent="0.2">
      <c r="A2521" s="5" t="s">
        <v>3065</v>
      </c>
      <c r="B2521" s="4" t="s">
        <v>3066</v>
      </c>
    </row>
    <row r="2522" spans="1:2" ht="112.5" x14ac:dyDescent="0.2">
      <c r="A2522" s="5" t="s">
        <v>3067</v>
      </c>
      <c r="B2522" s="4" t="s">
        <v>3068</v>
      </c>
    </row>
    <row r="2523" spans="1:2" x14ac:dyDescent="0.2">
      <c r="A2523" s="5" t="s">
        <v>3069</v>
      </c>
      <c r="B2523" s="4" t="s">
        <v>546</v>
      </c>
    </row>
    <row r="2524" spans="1:2" ht="56.25" x14ac:dyDescent="0.2">
      <c r="A2524" s="5" t="s">
        <v>3070</v>
      </c>
      <c r="B2524" s="4" t="s">
        <v>308</v>
      </c>
    </row>
    <row r="2525" spans="1:2" x14ac:dyDescent="0.2">
      <c r="A2525" s="5" t="s">
        <v>3071</v>
      </c>
      <c r="B2525" s="4" t="s">
        <v>568</v>
      </c>
    </row>
    <row r="2526" spans="1:2" ht="22.5" x14ac:dyDescent="0.2">
      <c r="A2526" s="5" t="s">
        <v>3072</v>
      </c>
      <c r="B2526" s="4" t="s">
        <v>3073</v>
      </c>
    </row>
    <row r="2527" spans="1:2" ht="56.25" x14ac:dyDescent="0.2">
      <c r="A2527" s="5" t="s">
        <v>3074</v>
      </c>
      <c r="B2527" s="4" t="s">
        <v>308</v>
      </c>
    </row>
    <row r="2528" spans="1:2" ht="78.75" x14ac:dyDescent="0.2">
      <c r="A2528" s="5" t="s">
        <v>3075</v>
      </c>
      <c r="B2528" s="4" t="s">
        <v>44</v>
      </c>
    </row>
    <row r="2529" spans="1:2" x14ac:dyDescent="0.2">
      <c r="A2529" s="5" t="s">
        <v>3076</v>
      </c>
      <c r="B2529" s="4" t="s">
        <v>3077</v>
      </c>
    </row>
    <row r="2530" spans="1:2" ht="45" x14ac:dyDescent="0.2">
      <c r="A2530" s="5" t="s">
        <v>3078</v>
      </c>
      <c r="B2530" s="4" t="s">
        <v>1646</v>
      </c>
    </row>
    <row r="2531" spans="1:2" ht="45" x14ac:dyDescent="0.2">
      <c r="A2531" s="5" t="s">
        <v>3079</v>
      </c>
      <c r="B2531" s="4" t="s">
        <v>1646</v>
      </c>
    </row>
    <row r="2532" spans="1:2" ht="45" x14ac:dyDescent="0.2">
      <c r="A2532" s="5" t="s">
        <v>3080</v>
      </c>
      <c r="B2532" s="4" t="s">
        <v>3081</v>
      </c>
    </row>
    <row r="2533" spans="1:2" x14ac:dyDescent="0.2">
      <c r="A2533" s="5" t="s">
        <v>3083</v>
      </c>
      <c r="B2533" s="4" t="s">
        <v>3084</v>
      </c>
    </row>
    <row r="2534" spans="1:2" ht="78.75" x14ac:dyDescent="0.2">
      <c r="A2534" s="5" t="s">
        <v>3085</v>
      </c>
      <c r="B2534" s="4" t="s">
        <v>51</v>
      </c>
    </row>
    <row r="2535" spans="1:2" ht="56.25" x14ac:dyDescent="0.2">
      <c r="A2535" s="5" t="s">
        <v>3086</v>
      </c>
      <c r="B2535" s="4" t="s">
        <v>308</v>
      </c>
    </row>
    <row r="2536" spans="1:2" ht="56.25" x14ac:dyDescent="0.2">
      <c r="A2536" s="5" t="s">
        <v>3087</v>
      </c>
      <c r="B2536" s="4" t="s">
        <v>539</v>
      </c>
    </row>
    <row r="2537" spans="1:2" ht="22.5" x14ac:dyDescent="0.2">
      <c r="A2537" s="5" t="s">
        <v>3088</v>
      </c>
      <c r="B2537" s="4" t="s">
        <v>729</v>
      </c>
    </row>
    <row r="2538" spans="1:2" ht="22.5" x14ac:dyDescent="0.2">
      <c r="A2538" s="5" t="s">
        <v>3089</v>
      </c>
      <c r="B2538" s="4" t="s">
        <v>729</v>
      </c>
    </row>
    <row r="2539" spans="1:2" ht="45" x14ac:dyDescent="0.2">
      <c r="A2539" s="5" t="s">
        <v>3090</v>
      </c>
      <c r="B2539" s="4" t="s">
        <v>1646</v>
      </c>
    </row>
    <row r="2540" spans="1:2" ht="45" x14ac:dyDescent="0.2">
      <c r="A2540" s="5" t="s">
        <v>3091</v>
      </c>
      <c r="B2540" s="4" t="s">
        <v>160</v>
      </c>
    </row>
    <row r="2541" spans="1:2" ht="56.25" x14ac:dyDescent="0.2">
      <c r="A2541" s="5" t="s">
        <v>3092</v>
      </c>
      <c r="B2541" s="4" t="s">
        <v>819</v>
      </c>
    </row>
    <row r="2542" spans="1:2" ht="22.5" x14ac:dyDescent="0.2">
      <c r="A2542" s="5" t="s">
        <v>3093</v>
      </c>
      <c r="B2542" s="4" t="s">
        <v>3094</v>
      </c>
    </row>
    <row r="2543" spans="1:2" ht="78.75" x14ac:dyDescent="0.2">
      <c r="A2543" s="5" t="s">
        <v>3095</v>
      </c>
      <c r="B2543" s="4" t="s">
        <v>51</v>
      </c>
    </row>
    <row r="2544" spans="1:2" x14ac:dyDescent="0.2">
      <c r="A2544" s="5" t="s">
        <v>3096</v>
      </c>
      <c r="B2544" s="4" t="s">
        <v>3097</v>
      </c>
    </row>
    <row r="2545" spans="1:2" x14ac:dyDescent="0.2">
      <c r="A2545" s="5" t="s">
        <v>3098</v>
      </c>
      <c r="B2545" s="4" t="s">
        <v>3099</v>
      </c>
    </row>
    <row r="2546" spans="1:2" ht="45" x14ac:dyDescent="0.2">
      <c r="A2546" s="5" t="s">
        <v>3100</v>
      </c>
      <c r="B2546" s="4" t="s">
        <v>1646</v>
      </c>
    </row>
    <row r="2547" spans="1:2" x14ac:dyDescent="0.2">
      <c r="A2547" s="5" t="s">
        <v>3101</v>
      </c>
      <c r="B2547" s="4" t="s">
        <v>3102</v>
      </c>
    </row>
    <row r="2548" spans="1:2" ht="56.25" x14ac:dyDescent="0.2">
      <c r="A2548" s="5" t="s">
        <v>3103</v>
      </c>
      <c r="B2548" s="4" t="s">
        <v>819</v>
      </c>
    </row>
    <row r="2549" spans="1:2" ht="45" x14ac:dyDescent="0.2">
      <c r="A2549" s="5" t="s">
        <v>3104</v>
      </c>
      <c r="B2549" s="4" t="s">
        <v>160</v>
      </c>
    </row>
    <row r="2550" spans="1:2" ht="45" x14ac:dyDescent="0.2">
      <c r="A2550" s="5" t="s">
        <v>3105</v>
      </c>
      <c r="B2550" s="4" t="s">
        <v>1701</v>
      </c>
    </row>
    <row r="2551" spans="1:2" ht="78.75" x14ac:dyDescent="0.2">
      <c r="A2551" s="5" t="s">
        <v>3106</v>
      </c>
      <c r="B2551" s="4" t="s">
        <v>3107</v>
      </c>
    </row>
    <row r="2552" spans="1:2" ht="33.75" x14ac:dyDescent="0.2">
      <c r="A2552" s="5" t="s">
        <v>3108</v>
      </c>
      <c r="B2552" s="4" t="s">
        <v>1897</v>
      </c>
    </row>
    <row r="2553" spans="1:2" ht="45" x14ac:dyDescent="0.2">
      <c r="A2553" s="5" t="s">
        <v>3109</v>
      </c>
      <c r="B2553" s="4" t="s">
        <v>160</v>
      </c>
    </row>
    <row r="2554" spans="1:2" ht="56.25" x14ac:dyDescent="0.2">
      <c r="A2554" s="5" t="s">
        <v>3110</v>
      </c>
      <c r="B2554" s="4" t="s">
        <v>819</v>
      </c>
    </row>
    <row r="2555" spans="1:2" ht="78.75" x14ac:dyDescent="0.2">
      <c r="A2555" s="5" t="s">
        <v>3111</v>
      </c>
      <c r="B2555" s="4" t="s">
        <v>51</v>
      </c>
    </row>
    <row r="2556" spans="1:2" ht="45" x14ac:dyDescent="0.2">
      <c r="A2556" s="5" t="s">
        <v>3112</v>
      </c>
      <c r="B2556" s="4" t="s">
        <v>1701</v>
      </c>
    </row>
    <row r="2557" spans="1:2" x14ac:dyDescent="0.2">
      <c r="A2557" s="5" t="s">
        <v>3113</v>
      </c>
      <c r="B2557" s="4" t="s">
        <v>3114</v>
      </c>
    </row>
    <row r="2558" spans="1:2" ht="22.5" x14ac:dyDescent="0.2">
      <c r="A2558" s="5" t="s">
        <v>3082</v>
      </c>
      <c r="B2558" s="4" t="s">
        <v>3115</v>
      </c>
    </row>
    <row r="2559" spans="1:2" ht="56.25" x14ac:dyDescent="0.2">
      <c r="A2559" s="5" t="s">
        <v>3116</v>
      </c>
      <c r="B2559" s="4" t="s">
        <v>9</v>
      </c>
    </row>
    <row r="2560" spans="1:2" x14ac:dyDescent="0.2">
      <c r="A2560" s="5" t="s">
        <v>3117</v>
      </c>
      <c r="B2560" s="4" t="s">
        <v>3118</v>
      </c>
    </row>
    <row r="2561" spans="1:2" ht="45" x14ac:dyDescent="0.2">
      <c r="A2561" s="5" t="s">
        <v>3119</v>
      </c>
      <c r="B2561" s="4" t="s">
        <v>160</v>
      </c>
    </row>
    <row r="2562" spans="1:2" ht="135" x14ac:dyDescent="0.2">
      <c r="A2562" s="5" t="s">
        <v>3120</v>
      </c>
      <c r="B2562" s="4" t="s">
        <v>1855</v>
      </c>
    </row>
    <row r="2563" spans="1:2" ht="56.25" x14ac:dyDescent="0.2">
      <c r="A2563" s="5" t="s">
        <v>3121</v>
      </c>
      <c r="B2563" s="4" t="s">
        <v>308</v>
      </c>
    </row>
    <row r="2564" spans="1:2" ht="56.25" x14ac:dyDescent="0.2">
      <c r="A2564" s="5" t="s">
        <v>3122</v>
      </c>
      <c r="B2564" s="4" t="s">
        <v>230</v>
      </c>
    </row>
    <row r="2565" spans="1:2" ht="90" x14ac:dyDescent="0.2">
      <c r="A2565" s="5" t="s">
        <v>3123</v>
      </c>
      <c r="B2565" s="4" t="s">
        <v>933</v>
      </c>
    </row>
    <row r="2566" spans="1:2" ht="56.25" x14ac:dyDescent="0.2">
      <c r="A2566" s="5" t="s">
        <v>3124</v>
      </c>
      <c r="B2566" s="4" t="s">
        <v>1113</v>
      </c>
    </row>
    <row r="2567" spans="1:2" x14ac:dyDescent="0.2">
      <c r="A2567" s="5" t="s">
        <v>3125</v>
      </c>
      <c r="B2567" s="4" t="s">
        <v>3126</v>
      </c>
    </row>
    <row r="2568" spans="1:2" ht="22.5" x14ac:dyDescent="0.2">
      <c r="A2568" s="5" t="s">
        <v>3127</v>
      </c>
      <c r="B2568" s="4" t="s">
        <v>3128</v>
      </c>
    </row>
    <row r="2569" spans="1:2" ht="78.75" x14ac:dyDescent="0.2">
      <c r="A2569" s="5" t="s">
        <v>3130</v>
      </c>
      <c r="B2569" s="4" t="s">
        <v>206</v>
      </c>
    </row>
    <row r="2570" spans="1:2" ht="22.5" x14ac:dyDescent="0.2">
      <c r="A2570" s="5" t="s">
        <v>3131</v>
      </c>
      <c r="B2570" s="4" t="s">
        <v>1523</v>
      </c>
    </row>
    <row r="2571" spans="1:2" x14ac:dyDescent="0.2">
      <c r="A2571" s="5" t="s">
        <v>3132</v>
      </c>
      <c r="B2571" s="4" t="s">
        <v>2982</v>
      </c>
    </row>
    <row r="2572" spans="1:2" ht="33.75" x14ac:dyDescent="0.2">
      <c r="A2572" s="5" t="s">
        <v>3133</v>
      </c>
      <c r="B2572" s="4" t="s">
        <v>2284</v>
      </c>
    </row>
    <row r="2573" spans="1:2" ht="33.75" x14ac:dyDescent="0.2">
      <c r="A2573" s="5" t="s">
        <v>3134</v>
      </c>
      <c r="B2573" s="4" t="s">
        <v>913</v>
      </c>
    </row>
    <row r="2574" spans="1:2" ht="78.75" x14ac:dyDescent="0.2">
      <c r="A2574" s="5" t="s">
        <v>3135</v>
      </c>
      <c r="B2574" s="4" t="s">
        <v>51</v>
      </c>
    </row>
    <row r="2575" spans="1:2" ht="78.75" x14ac:dyDescent="0.2">
      <c r="A2575" s="5" t="s">
        <v>3136</v>
      </c>
      <c r="B2575" s="4" t="s">
        <v>206</v>
      </c>
    </row>
    <row r="2576" spans="1:2" ht="78.75" x14ac:dyDescent="0.2">
      <c r="A2576" s="5" t="s">
        <v>3137</v>
      </c>
      <c r="B2576" s="4" t="s">
        <v>1886</v>
      </c>
    </row>
    <row r="2577" spans="1:2" ht="56.25" x14ac:dyDescent="0.2">
      <c r="A2577" s="5" t="s">
        <v>3138</v>
      </c>
      <c r="B2577" s="4" t="s">
        <v>9</v>
      </c>
    </row>
    <row r="2578" spans="1:2" ht="56.25" x14ac:dyDescent="0.2">
      <c r="A2578" s="5" t="s">
        <v>3139</v>
      </c>
      <c r="B2578" s="4" t="s">
        <v>577</v>
      </c>
    </row>
    <row r="2579" spans="1:2" ht="67.5" x14ac:dyDescent="0.2">
      <c r="A2579" s="5" t="s">
        <v>3140</v>
      </c>
      <c r="B2579" s="4" t="s">
        <v>1875</v>
      </c>
    </row>
    <row r="2580" spans="1:2" ht="56.25" x14ac:dyDescent="0.2">
      <c r="A2580" s="5" t="s">
        <v>3141</v>
      </c>
      <c r="B2580" s="4" t="s">
        <v>2290</v>
      </c>
    </row>
    <row r="2581" spans="1:2" ht="45" x14ac:dyDescent="0.2">
      <c r="A2581" s="5" t="s">
        <v>3142</v>
      </c>
      <c r="B2581" s="4" t="s">
        <v>1701</v>
      </c>
    </row>
    <row r="2582" spans="1:2" ht="78.75" x14ac:dyDescent="0.2">
      <c r="A2582" s="5" t="s">
        <v>3143</v>
      </c>
      <c r="B2582" s="4" t="s">
        <v>51</v>
      </c>
    </row>
    <row r="2583" spans="1:2" ht="78.75" x14ac:dyDescent="0.2">
      <c r="A2583" s="5" t="s">
        <v>3144</v>
      </c>
      <c r="B2583" s="4" t="s">
        <v>1934</v>
      </c>
    </row>
    <row r="2584" spans="1:2" x14ac:dyDescent="0.2">
      <c r="A2584" s="5" t="s">
        <v>3145</v>
      </c>
      <c r="B2584" s="4" t="s">
        <v>568</v>
      </c>
    </row>
    <row r="2585" spans="1:2" ht="90" x14ac:dyDescent="0.2">
      <c r="A2585" s="5" t="s">
        <v>3146</v>
      </c>
      <c r="B2585" s="4" t="s">
        <v>789</v>
      </c>
    </row>
    <row r="2586" spans="1:2" x14ac:dyDescent="0.2">
      <c r="A2586" s="5" t="s">
        <v>3147</v>
      </c>
      <c r="B2586" s="4" t="s">
        <v>3148</v>
      </c>
    </row>
    <row r="2587" spans="1:2" ht="78.75" x14ac:dyDescent="0.2">
      <c r="A2587" s="5" t="s">
        <v>3149</v>
      </c>
      <c r="B2587" s="4" t="s">
        <v>520</v>
      </c>
    </row>
    <row r="2588" spans="1:2" ht="56.25" x14ac:dyDescent="0.2">
      <c r="A2588" s="5" t="s">
        <v>3150</v>
      </c>
      <c r="B2588" s="4" t="s">
        <v>1113</v>
      </c>
    </row>
    <row r="2589" spans="1:2" ht="45" x14ac:dyDescent="0.2">
      <c r="A2589" s="5" t="s">
        <v>3151</v>
      </c>
      <c r="B2589" s="4" t="s">
        <v>1701</v>
      </c>
    </row>
    <row r="2590" spans="1:2" ht="56.25" x14ac:dyDescent="0.2">
      <c r="A2590" s="5" t="s">
        <v>3152</v>
      </c>
      <c r="B2590" s="4" t="s">
        <v>308</v>
      </c>
    </row>
    <row r="2591" spans="1:2" ht="22.5" x14ac:dyDescent="0.2">
      <c r="A2591" s="5" t="s">
        <v>3153</v>
      </c>
      <c r="B2591" s="4" t="s">
        <v>1523</v>
      </c>
    </row>
    <row r="2592" spans="1:2" ht="56.25" x14ac:dyDescent="0.2">
      <c r="A2592" s="5" t="s">
        <v>3154</v>
      </c>
      <c r="B2592" s="4" t="s">
        <v>1153</v>
      </c>
    </row>
    <row r="2593" spans="1:2" ht="45" x14ac:dyDescent="0.2">
      <c r="A2593" s="5" t="s">
        <v>3155</v>
      </c>
      <c r="B2593" s="4" t="s">
        <v>160</v>
      </c>
    </row>
    <row r="2594" spans="1:2" ht="33.75" x14ac:dyDescent="0.2">
      <c r="A2594" s="5" t="s">
        <v>3156</v>
      </c>
      <c r="B2594" s="4" t="s">
        <v>1897</v>
      </c>
    </row>
    <row r="2595" spans="1:2" ht="67.5" x14ac:dyDescent="0.2">
      <c r="A2595" s="5" t="s">
        <v>3157</v>
      </c>
      <c r="B2595" s="4" t="s">
        <v>2280</v>
      </c>
    </row>
    <row r="2596" spans="1:2" ht="56.25" x14ac:dyDescent="0.2">
      <c r="A2596" s="5" t="s">
        <v>3158</v>
      </c>
      <c r="B2596" s="4" t="s">
        <v>819</v>
      </c>
    </row>
    <row r="2597" spans="1:2" ht="33.75" x14ac:dyDescent="0.2">
      <c r="A2597" s="5" t="s">
        <v>3159</v>
      </c>
      <c r="B2597" s="4" t="s">
        <v>1736</v>
      </c>
    </row>
    <row r="2598" spans="1:2" ht="78.75" x14ac:dyDescent="0.2">
      <c r="A2598" s="5" t="s">
        <v>3160</v>
      </c>
      <c r="B2598" s="4" t="s">
        <v>739</v>
      </c>
    </row>
    <row r="2599" spans="1:2" ht="78.75" x14ac:dyDescent="0.2">
      <c r="A2599" s="5" t="s">
        <v>3160</v>
      </c>
      <c r="B2599" s="4" t="s">
        <v>739</v>
      </c>
    </row>
    <row r="2600" spans="1:2" ht="90" x14ac:dyDescent="0.2">
      <c r="A2600" s="5" t="s">
        <v>3161</v>
      </c>
      <c r="B2600" s="4" t="s">
        <v>933</v>
      </c>
    </row>
    <row r="2601" spans="1:2" ht="78.75" x14ac:dyDescent="0.2">
      <c r="A2601" s="5" t="s">
        <v>3162</v>
      </c>
      <c r="B2601" s="4" t="s">
        <v>206</v>
      </c>
    </row>
    <row r="2602" spans="1:2" ht="78.75" x14ac:dyDescent="0.2">
      <c r="A2602" s="5" t="s">
        <v>3163</v>
      </c>
      <c r="B2602" s="4" t="s">
        <v>51</v>
      </c>
    </row>
    <row r="2603" spans="1:2" ht="33.75" x14ac:dyDescent="0.2">
      <c r="A2603" s="5" t="s">
        <v>3164</v>
      </c>
      <c r="B2603" s="4" t="s">
        <v>3165</v>
      </c>
    </row>
    <row r="2604" spans="1:2" ht="56.25" x14ac:dyDescent="0.2">
      <c r="A2604" s="5" t="s">
        <v>3166</v>
      </c>
      <c r="B2604" s="4" t="s">
        <v>9</v>
      </c>
    </row>
    <row r="2605" spans="1:2" ht="45" x14ac:dyDescent="0.2">
      <c r="A2605" s="5" t="s">
        <v>3167</v>
      </c>
      <c r="B2605" s="4" t="s">
        <v>1646</v>
      </c>
    </row>
    <row r="2606" spans="1:2" ht="67.5" x14ac:dyDescent="0.2">
      <c r="A2606" s="5" t="s">
        <v>3168</v>
      </c>
      <c r="B2606" s="4" t="s">
        <v>2280</v>
      </c>
    </row>
    <row r="2607" spans="1:2" x14ac:dyDescent="0.2">
      <c r="A2607" s="5" t="s">
        <v>3169</v>
      </c>
      <c r="B2607" s="4" t="s">
        <v>3170</v>
      </c>
    </row>
    <row r="2608" spans="1:2" x14ac:dyDescent="0.2">
      <c r="A2608" s="5" t="s">
        <v>3171</v>
      </c>
      <c r="B2608" s="4" t="s">
        <v>568</v>
      </c>
    </row>
    <row r="2609" spans="1:2" ht="101.25" x14ac:dyDescent="0.2">
      <c r="A2609" s="5" t="s">
        <v>3172</v>
      </c>
      <c r="B2609" s="4" t="s">
        <v>1760</v>
      </c>
    </row>
    <row r="2610" spans="1:2" ht="45" x14ac:dyDescent="0.2">
      <c r="A2610" s="5" t="s">
        <v>3173</v>
      </c>
      <c r="B2610" s="4" t="s">
        <v>160</v>
      </c>
    </row>
    <row r="2611" spans="1:2" ht="78.75" x14ac:dyDescent="0.2">
      <c r="A2611" s="5" t="s">
        <v>3174</v>
      </c>
      <c r="B2611" s="4" t="s">
        <v>1934</v>
      </c>
    </row>
    <row r="2612" spans="1:2" x14ac:dyDescent="0.2">
      <c r="A2612" s="5" t="s">
        <v>3041</v>
      </c>
      <c r="B2612" s="4" t="s">
        <v>3175</v>
      </c>
    </row>
    <row r="2613" spans="1:2" x14ac:dyDescent="0.2">
      <c r="A2613" s="5" t="s">
        <v>3176</v>
      </c>
      <c r="B2613" s="4" t="s">
        <v>2982</v>
      </c>
    </row>
    <row r="2614" spans="1:2" ht="45" x14ac:dyDescent="0.2">
      <c r="A2614" s="5" t="s">
        <v>3177</v>
      </c>
      <c r="B2614" s="4" t="s">
        <v>3178</v>
      </c>
    </row>
    <row r="2615" spans="1:2" ht="78.75" x14ac:dyDescent="0.2">
      <c r="A2615" s="5" t="s">
        <v>3179</v>
      </c>
      <c r="B2615" s="4" t="s">
        <v>2200</v>
      </c>
    </row>
    <row r="2616" spans="1:2" ht="56.25" x14ac:dyDescent="0.2">
      <c r="A2616" s="5" t="s">
        <v>3180</v>
      </c>
      <c r="B2616" s="4" t="s">
        <v>1113</v>
      </c>
    </row>
    <row r="2617" spans="1:2" ht="33.75" x14ac:dyDescent="0.2">
      <c r="A2617" s="5" t="s">
        <v>3181</v>
      </c>
      <c r="B2617" s="4" t="s">
        <v>1897</v>
      </c>
    </row>
    <row r="2618" spans="1:2" ht="101.25" x14ac:dyDescent="0.2">
      <c r="A2618" s="5" t="s">
        <v>3182</v>
      </c>
      <c r="B2618" s="4" t="s">
        <v>1687</v>
      </c>
    </row>
    <row r="2619" spans="1:2" ht="78.75" x14ac:dyDescent="0.2">
      <c r="A2619" s="5" t="s">
        <v>3183</v>
      </c>
      <c r="B2619" s="4" t="s">
        <v>51</v>
      </c>
    </row>
    <row r="2620" spans="1:2" ht="56.25" x14ac:dyDescent="0.2">
      <c r="A2620" s="5" t="s">
        <v>3184</v>
      </c>
      <c r="B2620" s="4" t="s">
        <v>9</v>
      </c>
    </row>
    <row r="2621" spans="1:2" ht="56.25" x14ac:dyDescent="0.2">
      <c r="A2621" s="5" t="s">
        <v>3185</v>
      </c>
      <c r="B2621" s="4" t="s">
        <v>1113</v>
      </c>
    </row>
    <row r="2622" spans="1:2" ht="33.75" x14ac:dyDescent="0.2">
      <c r="A2622" s="5" t="s">
        <v>3186</v>
      </c>
      <c r="B2622" s="4" t="s">
        <v>913</v>
      </c>
    </row>
    <row r="2623" spans="1:2" ht="56.25" x14ac:dyDescent="0.2">
      <c r="A2623" s="5" t="s">
        <v>3187</v>
      </c>
      <c r="B2623" s="4" t="s">
        <v>230</v>
      </c>
    </row>
    <row r="2624" spans="1:2" ht="90" x14ac:dyDescent="0.2">
      <c r="A2624" s="5" t="s">
        <v>3188</v>
      </c>
      <c r="B2624" s="4" t="s">
        <v>933</v>
      </c>
    </row>
    <row r="2625" spans="1:2" ht="56.25" x14ac:dyDescent="0.2">
      <c r="A2625" s="5" t="s">
        <v>3189</v>
      </c>
      <c r="B2625" s="4" t="s">
        <v>9</v>
      </c>
    </row>
    <row r="2626" spans="1:2" ht="56.25" x14ac:dyDescent="0.2">
      <c r="A2626" s="5" t="s">
        <v>3190</v>
      </c>
      <c r="B2626" s="4" t="s">
        <v>2886</v>
      </c>
    </row>
    <row r="2627" spans="1:2" ht="56.25" x14ac:dyDescent="0.2">
      <c r="A2627" s="5" t="s">
        <v>3191</v>
      </c>
      <c r="B2627" s="4" t="s">
        <v>1113</v>
      </c>
    </row>
    <row r="2628" spans="1:2" ht="67.5" x14ac:dyDescent="0.2">
      <c r="A2628" s="5" t="s">
        <v>3192</v>
      </c>
      <c r="B2628" s="4" t="s">
        <v>2280</v>
      </c>
    </row>
    <row r="2629" spans="1:2" ht="45" x14ac:dyDescent="0.2">
      <c r="A2629" s="5" t="s">
        <v>3193</v>
      </c>
      <c r="B2629" s="4" t="s">
        <v>1646</v>
      </c>
    </row>
    <row r="2630" spans="1:2" ht="78.75" x14ac:dyDescent="0.2">
      <c r="A2630" s="5" t="s">
        <v>3194</v>
      </c>
      <c r="B2630" s="4" t="s">
        <v>739</v>
      </c>
    </row>
    <row r="2631" spans="1:2" ht="45" x14ac:dyDescent="0.2">
      <c r="A2631" s="5" t="s">
        <v>3195</v>
      </c>
      <c r="B2631" s="4" t="s">
        <v>160</v>
      </c>
    </row>
    <row r="2632" spans="1:2" ht="56.25" x14ac:dyDescent="0.2">
      <c r="A2632" s="5" t="s">
        <v>3196</v>
      </c>
      <c r="B2632" s="4" t="s">
        <v>230</v>
      </c>
    </row>
    <row r="2633" spans="1:2" ht="56.25" x14ac:dyDescent="0.2">
      <c r="A2633" s="5" t="s">
        <v>3197</v>
      </c>
      <c r="B2633" s="4" t="s">
        <v>1891</v>
      </c>
    </row>
    <row r="2634" spans="1:2" ht="56.25" x14ac:dyDescent="0.2">
      <c r="A2634" s="5" t="s">
        <v>3198</v>
      </c>
      <c r="B2634" s="4" t="s">
        <v>1113</v>
      </c>
    </row>
    <row r="2635" spans="1:2" ht="78.75" x14ac:dyDescent="0.2">
      <c r="A2635" s="5" t="s">
        <v>3199</v>
      </c>
      <c r="B2635" s="4" t="s">
        <v>51</v>
      </c>
    </row>
    <row r="2636" spans="1:2" ht="112.5" x14ac:dyDescent="0.2">
      <c r="A2636" s="5" t="s">
        <v>3200</v>
      </c>
      <c r="B2636" s="4" t="s">
        <v>3068</v>
      </c>
    </row>
    <row r="2637" spans="1:2" ht="22.5" x14ac:dyDescent="0.2">
      <c r="A2637" s="5" t="s">
        <v>3201</v>
      </c>
      <c r="B2637" s="4" t="s">
        <v>3202</v>
      </c>
    </row>
    <row r="2638" spans="1:2" ht="56.25" x14ac:dyDescent="0.2">
      <c r="A2638" s="5" t="s">
        <v>3203</v>
      </c>
      <c r="B2638" s="4" t="s">
        <v>1113</v>
      </c>
    </row>
    <row r="2639" spans="1:2" ht="56.25" x14ac:dyDescent="0.2">
      <c r="A2639" s="5" t="s">
        <v>3204</v>
      </c>
      <c r="B2639" s="4" t="s">
        <v>1113</v>
      </c>
    </row>
    <row r="2640" spans="1:2" ht="56.25" x14ac:dyDescent="0.2">
      <c r="A2640" s="5" t="s">
        <v>3205</v>
      </c>
      <c r="B2640" s="4" t="s">
        <v>1113</v>
      </c>
    </row>
    <row r="2641" spans="1:2" ht="33.75" x14ac:dyDescent="0.2">
      <c r="A2641" s="5" t="s">
        <v>3206</v>
      </c>
      <c r="B2641" s="4" t="s">
        <v>269</v>
      </c>
    </row>
    <row r="2642" spans="1:2" ht="78.75" x14ac:dyDescent="0.2">
      <c r="A2642" s="5" t="s">
        <v>3207</v>
      </c>
      <c r="B2642" s="4" t="s">
        <v>51</v>
      </c>
    </row>
    <row r="2643" spans="1:2" ht="67.5" x14ac:dyDescent="0.2">
      <c r="A2643" s="5" t="s">
        <v>3208</v>
      </c>
      <c r="B2643" s="4" t="s">
        <v>2171</v>
      </c>
    </row>
    <row r="2644" spans="1:2" ht="45" x14ac:dyDescent="0.2">
      <c r="A2644" s="5" t="s">
        <v>3209</v>
      </c>
      <c r="B2644" s="4" t="s">
        <v>1646</v>
      </c>
    </row>
    <row r="2645" spans="1:2" ht="56.25" x14ac:dyDescent="0.2">
      <c r="A2645" s="5" t="s">
        <v>3210</v>
      </c>
      <c r="B2645" s="4" t="s">
        <v>1153</v>
      </c>
    </row>
    <row r="2646" spans="1:2" ht="56.25" x14ac:dyDescent="0.2">
      <c r="A2646" s="5" t="s">
        <v>3129</v>
      </c>
      <c r="B2646" s="4" t="s">
        <v>3211</v>
      </c>
    </row>
    <row r="2647" spans="1:2" ht="33.75" x14ac:dyDescent="0.2">
      <c r="A2647" s="5" t="s">
        <v>3212</v>
      </c>
      <c r="B2647" s="4" t="s">
        <v>1897</v>
      </c>
    </row>
    <row r="2648" spans="1:2" ht="78.75" x14ac:dyDescent="0.2">
      <c r="A2648" s="5" t="s">
        <v>3213</v>
      </c>
      <c r="B2648" s="4" t="s">
        <v>206</v>
      </c>
    </row>
    <row r="2649" spans="1:2" ht="56.25" x14ac:dyDescent="0.2">
      <c r="A2649" s="5" t="s">
        <v>3214</v>
      </c>
      <c r="B2649" s="4" t="s">
        <v>308</v>
      </c>
    </row>
    <row r="2650" spans="1:2" x14ac:dyDescent="0.2">
      <c r="A2650" s="5" t="s">
        <v>3215</v>
      </c>
      <c r="B2650" s="4" t="s">
        <v>568</v>
      </c>
    </row>
    <row r="2651" spans="1:2" ht="45" x14ac:dyDescent="0.2">
      <c r="A2651" s="5" t="s">
        <v>3216</v>
      </c>
      <c r="B2651" s="4" t="s">
        <v>160</v>
      </c>
    </row>
    <row r="2652" spans="1:2" ht="56.25" x14ac:dyDescent="0.2">
      <c r="A2652" s="5" t="s">
        <v>3217</v>
      </c>
      <c r="B2652" s="4" t="s">
        <v>821</v>
      </c>
    </row>
    <row r="2653" spans="1:2" ht="56.25" x14ac:dyDescent="0.2">
      <c r="A2653" s="5" t="s">
        <v>3218</v>
      </c>
      <c r="B2653" s="4" t="s">
        <v>819</v>
      </c>
    </row>
    <row r="2654" spans="1:2" ht="56.25" x14ac:dyDescent="0.2">
      <c r="A2654" s="5" t="s">
        <v>3219</v>
      </c>
      <c r="B2654" s="4" t="s">
        <v>1891</v>
      </c>
    </row>
    <row r="2655" spans="1:2" ht="56.25" x14ac:dyDescent="0.2">
      <c r="A2655" s="5" t="s">
        <v>3220</v>
      </c>
      <c r="B2655" s="4" t="s">
        <v>819</v>
      </c>
    </row>
    <row r="2656" spans="1:2" ht="56.25" x14ac:dyDescent="0.2">
      <c r="A2656" s="5" t="s">
        <v>3221</v>
      </c>
      <c r="B2656" s="4" t="s">
        <v>821</v>
      </c>
    </row>
    <row r="2657" spans="1:2" ht="90" x14ac:dyDescent="0.2">
      <c r="A2657" s="5" t="s">
        <v>3222</v>
      </c>
      <c r="B2657" s="4" t="s">
        <v>933</v>
      </c>
    </row>
    <row r="2658" spans="1:2" ht="33.75" x14ac:dyDescent="0.2">
      <c r="A2658" s="5" t="s">
        <v>3223</v>
      </c>
      <c r="B2658" s="4" t="s">
        <v>3224</v>
      </c>
    </row>
    <row r="2659" spans="1:2" ht="78.75" x14ac:dyDescent="0.2">
      <c r="A2659" s="5" t="s">
        <v>3225</v>
      </c>
      <c r="B2659" s="4" t="s">
        <v>1886</v>
      </c>
    </row>
    <row r="2660" spans="1:2" x14ac:dyDescent="0.2">
      <c r="A2660" s="5" t="s">
        <v>3226</v>
      </c>
      <c r="B2660" s="4" t="s">
        <v>3227</v>
      </c>
    </row>
    <row r="2661" spans="1:2" ht="56.25" x14ac:dyDescent="0.2">
      <c r="A2661" s="5" t="s">
        <v>3228</v>
      </c>
      <c r="B2661" s="4" t="s">
        <v>819</v>
      </c>
    </row>
    <row r="2662" spans="1:2" ht="56.25" x14ac:dyDescent="0.2">
      <c r="A2662" s="5" t="s">
        <v>3229</v>
      </c>
      <c r="B2662" s="4" t="s">
        <v>1626</v>
      </c>
    </row>
    <row r="2663" spans="1:2" ht="90" x14ac:dyDescent="0.2">
      <c r="A2663" s="5" t="s">
        <v>3230</v>
      </c>
      <c r="B2663" s="4" t="s">
        <v>98</v>
      </c>
    </row>
    <row r="2664" spans="1:2" ht="56.25" x14ac:dyDescent="0.2">
      <c r="A2664" s="5" t="s">
        <v>3231</v>
      </c>
      <c r="B2664" s="4" t="s">
        <v>9</v>
      </c>
    </row>
    <row r="2665" spans="1:2" ht="56.25" x14ac:dyDescent="0.2">
      <c r="A2665" s="5" t="s">
        <v>3231</v>
      </c>
      <c r="B2665" s="4" t="s">
        <v>9</v>
      </c>
    </row>
    <row r="2666" spans="1:2" ht="56.25" x14ac:dyDescent="0.2">
      <c r="A2666" s="5" t="s">
        <v>3232</v>
      </c>
      <c r="B2666" s="4" t="s">
        <v>1153</v>
      </c>
    </row>
    <row r="2667" spans="1:2" x14ac:dyDescent="0.2">
      <c r="A2667" s="5" t="s">
        <v>3233</v>
      </c>
      <c r="B2667" s="4" t="s">
        <v>3234</v>
      </c>
    </row>
    <row r="2668" spans="1:2" ht="22.5" x14ac:dyDescent="0.2">
      <c r="A2668" s="5" t="s">
        <v>3235</v>
      </c>
      <c r="B2668" s="4" t="s">
        <v>1523</v>
      </c>
    </row>
    <row r="2669" spans="1:2" ht="67.5" x14ac:dyDescent="0.2">
      <c r="A2669" s="5" t="s">
        <v>3236</v>
      </c>
      <c r="B2669" s="4" t="s">
        <v>3237</v>
      </c>
    </row>
    <row r="2670" spans="1:2" ht="22.5" x14ac:dyDescent="0.2">
      <c r="A2670" s="5" t="s">
        <v>3238</v>
      </c>
      <c r="B2670" s="4" t="s">
        <v>1523</v>
      </c>
    </row>
    <row r="2671" spans="1:2" ht="56.25" x14ac:dyDescent="0.2">
      <c r="A2671" s="5" t="s">
        <v>3239</v>
      </c>
      <c r="B2671" s="4" t="s">
        <v>819</v>
      </c>
    </row>
    <row r="2672" spans="1:2" ht="56.25" x14ac:dyDescent="0.2">
      <c r="A2672" s="5" t="s">
        <v>3240</v>
      </c>
      <c r="B2672" s="4" t="s">
        <v>819</v>
      </c>
    </row>
    <row r="2673" spans="1:2" ht="33.75" x14ac:dyDescent="0.2">
      <c r="A2673" s="5" t="s">
        <v>3241</v>
      </c>
      <c r="B2673" s="4" t="s">
        <v>269</v>
      </c>
    </row>
    <row r="2674" spans="1:2" ht="56.25" x14ac:dyDescent="0.2">
      <c r="A2674" s="5" t="s">
        <v>3242</v>
      </c>
      <c r="B2674" s="4" t="s">
        <v>9</v>
      </c>
    </row>
    <row r="2675" spans="1:2" x14ac:dyDescent="0.2">
      <c r="A2675" s="5" t="s">
        <v>3243</v>
      </c>
      <c r="B2675" s="4" t="s">
        <v>3244</v>
      </c>
    </row>
    <row r="2676" spans="1:2" ht="33.75" x14ac:dyDescent="0.2">
      <c r="A2676" s="5" t="s">
        <v>3245</v>
      </c>
      <c r="B2676" s="4" t="s">
        <v>913</v>
      </c>
    </row>
    <row r="2677" spans="1:2" ht="56.25" x14ac:dyDescent="0.2">
      <c r="A2677" s="5" t="s">
        <v>3246</v>
      </c>
      <c r="B2677" s="4" t="s">
        <v>505</v>
      </c>
    </row>
    <row r="2678" spans="1:2" ht="78.75" x14ac:dyDescent="0.2">
      <c r="A2678" s="5" t="s">
        <v>3247</v>
      </c>
      <c r="B2678" s="4" t="s">
        <v>2200</v>
      </c>
    </row>
    <row r="2679" spans="1:2" ht="56.25" x14ac:dyDescent="0.2">
      <c r="A2679" s="5" t="s">
        <v>3248</v>
      </c>
      <c r="B2679" s="4" t="s">
        <v>2294</v>
      </c>
    </row>
    <row r="2680" spans="1:2" ht="56.25" x14ac:dyDescent="0.2">
      <c r="A2680" s="5" t="s">
        <v>3249</v>
      </c>
      <c r="B2680" s="4" t="s">
        <v>308</v>
      </c>
    </row>
    <row r="2681" spans="1:2" ht="45" x14ac:dyDescent="0.2">
      <c r="A2681" s="5" t="s">
        <v>3250</v>
      </c>
      <c r="B2681" s="4" t="s">
        <v>160</v>
      </c>
    </row>
    <row r="2682" spans="1:2" ht="78.75" x14ac:dyDescent="0.2">
      <c r="A2682" s="5" t="s">
        <v>3251</v>
      </c>
      <c r="B2682" s="4" t="s">
        <v>1886</v>
      </c>
    </row>
    <row r="2683" spans="1:2" ht="56.25" x14ac:dyDescent="0.2">
      <c r="A2683" s="5" t="s">
        <v>3252</v>
      </c>
      <c r="B2683" s="4" t="s">
        <v>308</v>
      </c>
    </row>
    <row r="2684" spans="1:2" ht="56.25" x14ac:dyDescent="0.2">
      <c r="A2684" s="5" t="s">
        <v>3253</v>
      </c>
      <c r="B2684" s="4" t="s">
        <v>9</v>
      </c>
    </row>
    <row r="2685" spans="1:2" ht="112.5" x14ac:dyDescent="0.2">
      <c r="A2685" s="5" t="s">
        <v>3254</v>
      </c>
      <c r="B2685" s="4" t="s">
        <v>3255</v>
      </c>
    </row>
    <row r="2686" spans="1:2" ht="56.25" x14ac:dyDescent="0.2">
      <c r="A2686" s="5" t="s">
        <v>3256</v>
      </c>
      <c r="B2686" s="4" t="s">
        <v>819</v>
      </c>
    </row>
    <row r="2687" spans="1:2" x14ac:dyDescent="0.2">
      <c r="A2687" s="5" t="s">
        <v>3257</v>
      </c>
      <c r="B2687" s="4" t="s">
        <v>3258</v>
      </c>
    </row>
    <row r="2688" spans="1:2" ht="56.25" x14ac:dyDescent="0.2">
      <c r="A2688" s="5" t="s">
        <v>3259</v>
      </c>
      <c r="B2688" s="4" t="s">
        <v>230</v>
      </c>
    </row>
    <row r="2689" spans="1:2" ht="56.25" x14ac:dyDescent="0.2">
      <c r="A2689" s="5" t="s">
        <v>3260</v>
      </c>
      <c r="B2689" s="4" t="s">
        <v>539</v>
      </c>
    </row>
    <row r="2690" spans="1:2" ht="56.25" x14ac:dyDescent="0.2">
      <c r="A2690" s="5" t="s">
        <v>3261</v>
      </c>
      <c r="B2690" s="4" t="s">
        <v>821</v>
      </c>
    </row>
    <row r="2691" spans="1:2" ht="56.25" x14ac:dyDescent="0.2">
      <c r="A2691" s="5" t="s">
        <v>3262</v>
      </c>
      <c r="B2691" s="4" t="s">
        <v>577</v>
      </c>
    </row>
    <row r="2692" spans="1:2" ht="56.25" x14ac:dyDescent="0.2">
      <c r="A2692" s="5" t="s">
        <v>3263</v>
      </c>
      <c r="B2692" s="4" t="s">
        <v>2294</v>
      </c>
    </row>
    <row r="2693" spans="1:2" ht="78.75" x14ac:dyDescent="0.2">
      <c r="A2693" s="5" t="s">
        <v>3264</v>
      </c>
      <c r="B2693" s="4" t="s">
        <v>1886</v>
      </c>
    </row>
    <row r="2694" spans="1:2" ht="56.25" x14ac:dyDescent="0.2">
      <c r="A2694" s="5" t="s">
        <v>3265</v>
      </c>
      <c r="B2694" s="4" t="s">
        <v>79</v>
      </c>
    </row>
    <row r="2695" spans="1:2" ht="78.75" x14ac:dyDescent="0.2">
      <c r="A2695" s="5" t="s">
        <v>3266</v>
      </c>
      <c r="B2695" s="4" t="s">
        <v>936</v>
      </c>
    </row>
    <row r="2696" spans="1:2" ht="67.5" x14ac:dyDescent="0.2">
      <c r="A2696" s="5" t="s">
        <v>3267</v>
      </c>
      <c r="B2696" s="4" t="s">
        <v>2207</v>
      </c>
    </row>
    <row r="2697" spans="1:2" x14ac:dyDescent="0.2">
      <c r="A2697" s="5" t="s">
        <v>3268</v>
      </c>
      <c r="B2697" s="4" t="s">
        <v>3269</v>
      </c>
    </row>
    <row r="2698" spans="1:2" ht="56.25" x14ac:dyDescent="0.2">
      <c r="A2698" s="5" t="s">
        <v>3270</v>
      </c>
      <c r="B2698" s="4" t="s">
        <v>308</v>
      </c>
    </row>
    <row r="2699" spans="1:2" ht="56.25" x14ac:dyDescent="0.2">
      <c r="A2699" s="5" t="s">
        <v>3271</v>
      </c>
      <c r="B2699" s="4" t="s">
        <v>2294</v>
      </c>
    </row>
    <row r="2700" spans="1:2" ht="67.5" x14ac:dyDescent="0.2">
      <c r="A2700" s="5" t="s">
        <v>3272</v>
      </c>
      <c r="B2700" s="4" t="s">
        <v>2207</v>
      </c>
    </row>
    <row r="2701" spans="1:2" ht="56.25" x14ac:dyDescent="0.2">
      <c r="A2701" s="5" t="s">
        <v>3273</v>
      </c>
      <c r="B2701" s="4" t="s">
        <v>308</v>
      </c>
    </row>
    <row r="2702" spans="1:2" ht="56.25" x14ac:dyDescent="0.2">
      <c r="A2702" s="5" t="s">
        <v>3274</v>
      </c>
      <c r="B2702" s="4" t="s">
        <v>9</v>
      </c>
    </row>
    <row r="2703" spans="1:2" ht="56.25" x14ac:dyDescent="0.2">
      <c r="A2703" s="5" t="s">
        <v>3275</v>
      </c>
      <c r="B2703" s="4" t="s">
        <v>2294</v>
      </c>
    </row>
    <row r="2704" spans="1:2" ht="56.25" x14ac:dyDescent="0.2">
      <c r="A2704" s="5" t="s">
        <v>3276</v>
      </c>
      <c r="B2704" s="4" t="s">
        <v>2294</v>
      </c>
    </row>
    <row r="2705" spans="1:2" ht="56.25" x14ac:dyDescent="0.2">
      <c r="A2705" s="5" t="s">
        <v>3277</v>
      </c>
      <c r="B2705" s="4" t="s">
        <v>308</v>
      </c>
    </row>
    <row r="2706" spans="1:2" x14ac:dyDescent="0.2">
      <c r="A2706" s="5" t="s">
        <v>3278</v>
      </c>
      <c r="B2706" s="4" t="s">
        <v>3279</v>
      </c>
    </row>
    <row r="2707" spans="1:2" ht="33.75" x14ac:dyDescent="0.2">
      <c r="A2707" s="5" t="s">
        <v>3280</v>
      </c>
      <c r="B2707" s="4" t="s">
        <v>68</v>
      </c>
    </row>
    <row r="2708" spans="1:2" ht="56.25" x14ac:dyDescent="0.2">
      <c r="A2708" s="5" t="s">
        <v>3281</v>
      </c>
      <c r="B2708" s="4" t="s">
        <v>308</v>
      </c>
    </row>
    <row r="2709" spans="1:2" ht="78.75" x14ac:dyDescent="0.2">
      <c r="A2709" s="5" t="s">
        <v>3282</v>
      </c>
      <c r="B2709" s="4" t="s">
        <v>1886</v>
      </c>
    </row>
    <row r="2710" spans="1:2" ht="56.25" x14ac:dyDescent="0.2">
      <c r="A2710" s="5" t="s">
        <v>3283</v>
      </c>
      <c r="B2710" s="4" t="s">
        <v>3284</v>
      </c>
    </row>
    <row r="2711" spans="1:2" ht="56.25" x14ac:dyDescent="0.2">
      <c r="A2711" s="5" t="s">
        <v>3285</v>
      </c>
      <c r="B2711" s="4" t="s">
        <v>2294</v>
      </c>
    </row>
    <row r="2712" spans="1:2" x14ac:dyDescent="0.2">
      <c r="A2712" s="5" t="s">
        <v>3286</v>
      </c>
      <c r="B2712" s="4" t="s">
        <v>591</v>
      </c>
    </row>
    <row r="2713" spans="1:2" ht="90" x14ac:dyDescent="0.2">
      <c r="A2713" s="5" t="s">
        <v>3287</v>
      </c>
      <c r="B2713" s="4" t="s">
        <v>98</v>
      </c>
    </row>
    <row r="2714" spans="1:2" ht="33.75" x14ac:dyDescent="0.2">
      <c r="A2714" s="5" t="s">
        <v>3288</v>
      </c>
      <c r="B2714" s="4" t="s">
        <v>913</v>
      </c>
    </row>
    <row r="2715" spans="1:2" ht="45" x14ac:dyDescent="0.2">
      <c r="A2715" s="5" t="s">
        <v>3289</v>
      </c>
      <c r="B2715" s="4" t="s">
        <v>1646</v>
      </c>
    </row>
    <row r="2716" spans="1:2" ht="56.25" x14ac:dyDescent="0.2">
      <c r="A2716" s="5" t="s">
        <v>3290</v>
      </c>
      <c r="B2716" s="4" t="s">
        <v>821</v>
      </c>
    </row>
    <row r="2717" spans="1:2" ht="56.25" x14ac:dyDescent="0.2">
      <c r="A2717" s="5" t="s">
        <v>3291</v>
      </c>
      <c r="B2717" s="4" t="s">
        <v>9</v>
      </c>
    </row>
    <row r="2718" spans="1:2" x14ac:dyDescent="0.2">
      <c r="A2718" s="5" t="s">
        <v>3292</v>
      </c>
      <c r="B2718" s="4" t="s">
        <v>3293</v>
      </c>
    </row>
    <row r="2719" spans="1:2" ht="78.75" x14ac:dyDescent="0.2">
      <c r="A2719" s="5" t="s">
        <v>3294</v>
      </c>
      <c r="B2719" s="4" t="s">
        <v>2200</v>
      </c>
    </row>
    <row r="2720" spans="1:2" ht="45" x14ac:dyDescent="0.2">
      <c r="A2720" s="5" t="s">
        <v>3295</v>
      </c>
      <c r="B2720" s="4" t="s">
        <v>2378</v>
      </c>
    </row>
    <row r="2721" spans="1:2" ht="33.75" x14ac:dyDescent="0.2">
      <c r="A2721" s="5" t="s">
        <v>3296</v>
      </c>
      <c r="B2721" s="4" t="s">
        <v>3297</v>
      </c>
    </row>
    <row r="2722" spans="1:2" ht="56.25" x14ac:dyDescent="0.2">
      <c r="A2722" s="5" t="s">
        <v>3298</v>
      </c>
      <c r="B2722" s="4" t="s">
        <v>308</v>
      </c>
    </row>
    <row r="2723" spans="1:2" ht="78.75" x14ac:dyDescent="0.2">
      <c r="A2723" s="5" t="s">
        <v>3299</v>
      </c>
      <c r="B2723" s="4" t="s">
        <v>520</v>
      </c>
    </row>
    <row r="2724" spans="1:2" ht="45" x14ac:dyDescent="0.2">
      <c r="A2724" s="5" t="s">
        <v>3300</v>
      </c>
      <c r="B2724" s="4" t="s">
        <v>3301</v>
      </c>
    </row>
    <row r="2725" spans="1:2" ht="67.5" x14ac:dyDescent="0.2">
      <c r="A2725" s="5" t="s">
        <v>3302</v>
      </c>
      <c r="B2725" s="4" t="s">
        <v>2171</v>
      </c>
    </row>
    <row r="2726" spans="1:2" ht="135" x14ac:dyDescent="0.2">
      <c r="A2726" s="5" t="s">
        <v>3303</v>
      </c>
      <c r="B2726" s="4" t="s">
        <v>1855</v>
      </c>
    </row>
    <row r="2727" spans="1:2" ht="56.25" x14ac:dyDescent="0.2">
      <c r="A2727" s="5" t="s">
        <v>3304</v>
      </c>
      <c r="B2727" s="4" t="s">
        <v>819</v>
      </c>
    </row>
    <row r="2728" spans="1:2" x14ac:dyDescent="0.2">
      <c r="A2728" s="5" t="s">
        <v>3305</v>
      </c>
      <c r="B2728" s="4" t="s">
        <v>3306</v>
      </c>
    </row>
    <row r="2729" spans="1:2" x14ac:dyDescent="0.2">
      <c r="A2729" s="7"/>
      <c r="B2729" s="8"/>
    </row>
  </sheetData>
  <hyperlinks>
    <hyperlink ref="B710" r:id="rId1"/>
    <hyperlink ref="B1538" r:id="rId2"/>
    <hyperlink ref="B2059" r:id="rId3"/>
    <hyperlink ref="B2104" r:id="rId4"/>
    <hyperlink ref="B2510"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233"/>
  <sheetViews>
    <sheetView workbookViewId="0"/>
  </sheetViews>
  <sheetFormatPr defaultColWidth="14.42578125" defaultRowHeight="15.75" customHeight="1" x14ac:dyDescent="0.2"/>
  <cols>
    <col min="1" max="1" width="4.7109375" customWidth="1"/>
    <col min="2" max="2" width="11.5703125" customWidth="1"/>
    <col min="4" max="6" width="5.7109375" customWidth="1"/>
    <col min="7" max="7" width="16.5703125" customWidth="1"/>
    <col min="8" max="8" width="5.140625" customWidth="1"/>
    <col min="9" max="9" width="21.140625" customWidth="1"/>
    <col min="10" max="10" width="19.85546875" customWidth="1"/>
    <col min="11" max="11" width="33.140625" customWidth="1"/>
    <col min="12" max="12" width="8" customWidth="1"/>
    <col min="13" max="13" width="7.28515625" hidden="1" customWidth="1"/>
  </cols>
  <sheetData>
    <row r="1" spans="1:13" ht="24" customHeight="1" x14ac:dyDescent="0.2">
      <c r="A1" s="10"/>
      <c r="B1" s="11" t="s">
        <v>3307</v>
      </c>
      <c r="C1" s="12" t="str">
        <f ca="1">IFERROR(__xludf.DUMMYFUNCTION("IF(Summary!sCalc=""On"",QUERY(Archive!B:J,"" Select B, COUNT(J)  WHERE B &lt;&gt; '' GROUP BY B ORDER BY COUNT(J) desc LABEL B 'Top Tweeters', COUNT(J) 'No.'"",TRUE),SPLIT(""Top Tweeters,No."","",""))"),"Top Tweeters")</f>
        <v>Top Tweeters</v>
      </c>
      <c r="D1" s="13" t="str">
        <f ca="1">IFERROR(__xludf.DUMMYFUNCTION("""COMPUTED_VALUE"""),"No.")</f>
        <v>No.</v>
      </c>
      <c r="E1" s="14" t="s">
        <v>3308</v>
      </c>
      <c r="F1" s="15" t="s">
        <v>3309</v>
      </c>
      <c r="G1" s="14" t="s">
        <v>3310</v>
      </c>
      <c r="H1" s="10"/>
      <c r="K1" s="16" t="s">
        <v>3311</v>
      </c>
      <c r="L1" s="16" t="s">
        <v>3312</v>
      </c>
      <c r="M1" s="17" t="s">
        <v>3313</v>
      </c>
    </row>
    <row r="2" spans="1:13" ht="22.5" customHeight="1" x14ac:dyDescent="0.2">
      <c r="A2" s="10"/>
      <c r="B2" s="18" t="str">
        <f t="array" ref="B2">IF(Summary!sCalc="On",IF(LEN(C2:C1233)&gt;0,HYPERLINK("http://hawksey.info/tagsexplorer/arc.html?key="&amp;getSheetKey()&amp;"&amp;gid="&amp;getSheetGID()&amp;"&amp;screenname="&amp;C2:C1233, "Link"),""),"")</f>
        <v/>
      </c>
      <c r="C2" s="19"/>
      <c r="D2" s="20"/>
      <c r="E2" s="21" t="str">
        <f ca="1">IFERROR(__xludf.DUMMYFUNCTION("IF(LEN(C2)=0,"""",QUERY(Archive!C:C,""Select COUNT(C) WHERE lower(C) contains '""&amp;LOWER(C2)&amp;""' LABEL COUNT(C) ''""))"),"")</f>
        <v/>
      </c>
      <c r="F2" s="22" t="str">
        <f ca="1">IFERROR(__xludf.DUMMYFUNCTION("IF(LEN(C2)=0,"""",QUERY(Archive!B:C,""Select COUNT(B) WHERE C starts with 'RT' AND B ='""&amp;C2&amp;""' LABEL COUNT(B) ''"")/D2)"),"")</f>
        <v/>
      </c>
      <c r="G2" s="23" t="str">
        <f ca="1">IFERROR(__xludf.DUMMYFUNCTION("IF(LEN(C2)=0,"""",SPARKLINE(FREQUENCY(FILTER(Archive!E:E,Archive!B:B=C2),M$2:M$21)))"),"")</f>
        <v/>
      </c>
      <c r="H2" s="10"/>
      <c r="I2" s="24" t="s">
        <v>3314</v>
      </c>
      <c r="J2" s="25" t="str">
        <f t="array" ref="J2">IF(Summary!sCalc="On",SUM(IF(ISERROR(FIND("https://",LOWER(Archive!B:B))),0,1)),"")</f>
        <v/>
      </c>
      <c r="K2" s="10"/>
      <c r="L2" s="10"/>
      <c r="M2">
        <v>0</v>
      </c>
    </row>
    <row r="3" spans="1:13" ht="22.5" customHeight="1" x14ac:dyDescent="0.2">
      <c r="A3" s="10"/>
      <c r="B3" s="26"/>
      <c r="C3" s="27"/>
      <c r="D3" s="21"/>
      <c r="E3" s="21" t="str">
        <f ca="1">IFERROR(__xludf.DUMMYFUNCTION("IF(LEN(C3)=0,"""",QUERY(Archive!C:C,""Select COUNT(C) WHERE lower(C) contains '""&amp;LOWER(C3)&amp;""' LABEL COUNT(C) ''""))"),"")</f>
        <v/>
      </c>
      <c r="F3" s="22" t="str">
        <f ca="1">IFERROR(__xludf.DUMMYFUNCTION("IF(LEN(C3)=0,"""",QUERY(Archive!B:C,""Select COUNT(B) WHERE C starts with 'RT' AND B ='""&amp;C3&amp;""' LABEL COUNT(B) ''"")/D3)"),"")</f>
        <v/>
      </c>
      <c r="G3" s="23" t="str">
        <f ca="1">IFERROR(__xludf.DUMMYFUNCTION("IF(LEN(C3)=0,"""",SPARKLINE(FREQUENCY(FILTER(Archive!E:E,Archive!B:B=C3),M$2:M$21)))"),"")</f>
        <v/>
      </c>
      <c r="H3" s="10"/>
      <c r="I3" s="24" t="s">
        <v>3315</v>
      </c>
      <c r="J3" s="25" t="str">
        <f t="array" ref="J3">IF(Summary!sCalc="On",SUM(IF(ISERROR(FIND("RT",Archive!B:B)),0,1)),"")</f>
        <v/>
      </c>
      <c r="K3" s="28" t="s">
        <v>3316</v>
      </c>
      <c r="L3" s="10"/>
      <c r="M3">
        <f t="shared" ref="M3:M20" si="0">(M$21-M$2)/20*(ROW()-1)+M$2</f>
        <v>0</v>
      </c>
    </row>
    <row r="4" spans="1:13" ht="22.5" customHeight="1" x14ac:dyDescent="0.2">
      <c r="A4" s="10"/>
      <c r="B4" s="26"/>
      <c r="C4" s="27"/>
      <c r="D4" s="21"/>
      <c r="E4" s="21" t="str">
        <f ca="1">IFERROR(__xludf.DUMMYFUNCTION("IF(LEN(C4)=0,"""",QUERY(Archive!C:C,""Select COUNT(C) WHERE lower(C) contains '""&amp;LOWER(C4)&amp;""' LABEL COUNT(C) ''""))"),"")</f>
        <v/>
      </c>
      <c r="F4" s="22" t="str">
        <f ca="1">IFERROR(__xludf.DUMMYFUNCTION("IF(LEN(C4)=0,"""",QUERY(Archive!B:C,""Select COUNT(B) WHERE C starts with 'RT' AND B ='""&amp;C4&amp;""' LABEL COUNT(B) ''"")/D4)"),"")</f>
        <v/>
      </c>
      <c r="G4" s="23" t="str">
        <f ca="1">IFERROR(__xludf.DUMMYFUNCTION("IF(LEN(C4)=0,"""",SPARKLINE(FREQUENCY(FILTER(Archive!E:E,Archive!B:B=C4),M$2:M$21)))"),"")</f>
        <v/>
      </c>
      <c r="H4" s="10"/>
      <c r="I4" s="24" t="s">
        <v>0</v>
      </c>
      <c r="J4" s="25" t="str">
        <f>IF(Summary!sCalc="On",COUNTA(Archive!A:A)-1,"")</f>
        <v/>
      </c>
      <c r="K4" s="10"/>
      <c r="L4" s="10"/>
      <c r="M4">
        <f t="shared" si="0"/>
        <v>0</v>
      </c>
    </row>
    <row r="5" spans="1:13" ht="22.5" customHeight="1" x14ac:dyDescent="0.2">
      <c r="A5" s="10"/>
      <c r="B5" s="26"/>
      <c r="C5" s="27"/>
      <c r="D5" s="21"/>
      <c r="E5" s="21" t="str">
        <f ca="1">IFERROR(__xludf.DUMMYFUNCTION("IF(LEN(C5)=0,"""",QUERY(Archive!C:C,""Select COUNT(C) WHERE lower(C) contains '""&amp;LOWER(C5)&amp;""' LABEL COUNT(C) ''""))"),"")</f>
        <v/>
      </c>
      <c r="F5" s="22" t="str">
        <f ca="1">IFERROR(__xludf.DUMMYFUNCTION("IF(LEN(C5)=0,"""",QUERY(Archive!B:C,""Select COUNT(B) WHERE C starts with 'RT' AND B ='""&amp;C5&amp;""' LABEL COUNT(B) ''"")/D5)"),"")</f>
        <v/>
      </c>
      <c r="G5" s="23" t="str">
        <f ca="1">IFERROR(__xludf.DUMMYFUNCTION("IF(LEN(C5)=0,"""",SPARKLINE(FREQUENCY(FILTER(Archive!E:E,Archive!B:B=C5),M$2:M$21)))"),"")</f>
        <v/>
      </c>
      <c r="H5" s="10"/>
      <c r="I5" s="24" t="s">
        <v>1</v>
      </c>
      <c r="J5" s="25" t="str">
        <f ca="1">IFERROR(__xludf.DUMMYFUNCTION("IF(Summary!sCalc=""On"",COUNTA(UNIQUE(Archive!A:A))-1,"""")"),"")</f>
        <v/>
      </c>
      <c r="K5" s="28" t="s">
        <v>3317</v>
      </c>
      <c r="L5" s="10"/>
      <c r="M5">
        <f t="shared" si="0"/>
        <v>0</v>
      </c>
    </row>
    <row r="6" spans="1:13" ht="22.5" customHeight="1" x14ac:dyDescent="0.2">
      <c r="A6" s="10"/>
      <c r="B6" s="26"/>
      <c r="C6" s="27"/>
      <c r="D6" s="21"/>
      <c r="E6" s="21" t="str">
        <f ca="1">IFERROR(__xludf.DUMMYFUNCTION("IF(LEN(C6)=0,"""",QUERY(Archive!C:C,""Select COUNT(C) WHERE lower(C) contains '""&amp;LOWER(C6)&amp;""' LABEL COUNT(C) ''""))"),"")</f>
        <v/>
      </c>
      <c r="F6" s="22" t="str">
        <f ca="1">IFERROR(__xludf.DUMMYFUNCTION("IF(LEN(C6)=0,"""",QUERY(Archive!B:C,""Select COUNT(B) WHERE C starts with 'RT' AND B ='""&amp;C6&amp;""' LABEL COUNT(B) ''"")/D6)"),"")</f>
        <v/>
      </c>
      <c r="G6" s="23" t="str">
        <f ca="1">IFERROR(__xludf.DUMMYFUNCTION("IF(LEN(C6)=0,"""",SPARKLINE(FREQUENCY(FILTER(Archive!E:E,Archive!B:B=C6),M$2:M$21)))"),"")</f>
        <v/>
      </c>
      <c r="H6" s="10"/>
      <c r="I6" s="24" t="s">
        <v>3318</v>
      </c>
      <c r="J6" s="29" t="str">
        <f>IF(Summary!sCalc="On",MIN(Archive!#REF!),"")</f>
        <v/>
      </c>
      <c r="K6" s="28" t="s">
        <v>3319</v>
      </c>
      <c r="L6" s="10"/>
      <c r="M6">
        <f t="shared" si="0"/>
        <v>0</v>
      </c>
    </row>
    <row r="7" spans="1:13" ht="22.5" customHeight="1" x14ac:dyDescent="0.2">
      <c r="A7" s="10"/>
      <c r="B7" s="26"/>
      <c r="C7" s="27"/>
      <c r="D7" s="21"/>
      <c r="E7" s="21" t="str">
        <f ca="1">IFERROR(__xludf.DUMMYFUNCTION("IF(LEN(C7)=0,"""",QUERY(Archive!C:C,""Select COUNT(C) WHERE lower(C) contains '""&amp;LOWER(C7)&amp;""' LABEL COUNT(C) ''""))"),"")</f>
        <v/>
      </c>
      <c r="F7" s="22" t="str">
        <f ca="1">IFERROR(__xludf.DUMMYFUNCTION("IF(LEN(C7)=0,"""",QUERY(Archive!B:C,""Select COUNT(B) WHERE C starts with 'RT' AND B ='""&amp;C7&amp;""' LABEL COUNT(B) ''"")/D7)"),"")</f>
        <v/>
      </c>
      <c r="G7" s="23" t="str">
        <f ca="1">IFERROR(__xludf.DUMMYFUNCTION("IF(LEN(C7)=0,"""",SPARKLINE(FREQUENCY(FILTER(Archive!E:E,Archive!B:B=C7),M$2:M$21)))"),"")</f>
        <v/>
      </c>
      <c r="H7" s="10"/>
      <c r="I7" s="24" t="s">
        <v>3320</v>
      </c>
      <c r="J7" s="29" t="str">
        <f>IF(Summary!sCalc="On",MAX(Archive!#REF!),"")</f>
        <v/>
      </c>
      <c r="K7" s="28" t="s">
        <v>3319</v>
      </c>
      <c r="L7" s="10"/>
      <c r="M7">
        <f t="shared" si="0"/>
        <v>0</v>
      </c>
    </row>
    <row r="8" spans="1:13" ht="22.5" customHeight="1" x14ac:dyDescent="0.2">
      <c r="A8" s="10"/>
      <c r="B8" s="26"/>
      <c r="C8" s="27"/>
      <c r="D8" s="21"/>
      <c r="E8" s="21" t="str">
        <f ca="1">IFERROR(__xludf.DUMMYFUNCTION("IF(LEN(C8)=0,"""",QUERY(Archive!C:C,""Select COUNT(C) WHERE lower(C) contains '""&amp;LOWER(C8)&amp;""' LABEL COUNT(C) ''""))"),"")</f>
        <v/>
      </c>
      <c r="F8" s="22" t="str">
        <f ca="1">IFERROR(__xludf.DUMMYFUNCTION("IF(LEN(C8)=0,"""",QUERY(Archive!B:C,""Select COUNT(B) WHERE C starts with 'RT' AND B ='""&amp;C8&amp;""' LABEL COUNT(B) ''"")/D8)"),"")</f>
        <v/>
      </c>
      <c r="G8" s="23" t="str">
        <f ca="1">IFERROR(__xludf.DUMMYFUNCTION("IF(LEN(C8)=0,"""",SPARKLINE(FREQUENCY(FILTER(Archive!E:E,Archive!B:B=C8),M$2:M$21)))"),"")</f>
        <v/>
      </c>
      <c r="H8" s="10"/>
      <c r="I8" s="24" t="s">
        <v>3321</v>
      </c>
      <c r="J8" s="25" t="str">
        <f>IF(Summary!sCalc="On",COUNTA(Archive!#REF!)-1,"")</f>
        <v/>
      </c>
      <c r="K8" s="10"/>
      <c r="L8" s="10"/>
      <c r="M8">
        <f t="shared" si="0"/>
        <v>0</v>
      </c>
    </row>
    <row r="9" spans="1:13" ht="22.5" customHeight="1" x14ac:dyDescent="0.2">
      <c r="A9" s="10"/>
      <c r="B9" s="26"/>
      <c r="C9" s="27"/>
      <c r="D9" s="21"/>
      <c r="E9" s="21" t="str">
        <f ca="1">IFERROR(__xludf.DUMMYFUNCTION("IF(LEN(C9)=0,"""",QUERY(Archive!C:C,""Select COUNT(C) WHERE lower(C) contains '""&amp;LOWER(C9)&amp;""' LABEL COUNT(C) ''""))"),"")</f>
        <v/>
      </c>
      <c r="F9" s="22" t="str">
        <f ca="1">IFERROR(__xludf.DUMMYFUNCTION("IF(LEN(C9)=0,"""",QUERY(Archive!B:C,""Select COUNT(B) WHERE C starts with 'RT' AND B ='""&amp;C9&amp;""' LABEL COUNT(B) ''"")/D9)"),"")</f>
        <v/>
      </c>
      <c r="G9" s="23" t="str">
        <f ca="1">IFERROR(__xludf.DUMMYFUNCTION("IF(LEN(C9)=0,"""",SPARKLINE(FREQUENCY(FILTER(Archive!E:E,Archive!B:B=C9),M$2:M$21)))"),"")</f>
        <v/>
      </c>
      <c r="H9" s="10"/>
      <c r="I9" s="24" t="s">
        <v>3322</v>
      </c>
      <c r="J9" s="25" t="s">
        <v>3336</v>
      </c>
      <c r="K9" s="10"/>
      <c r="L9" s="10"/>
      <c r="M9">
        <f t="shared" si="0"/>
        <v>0</v>
      </c>
    </row>
    <row r="10" spans="1:13" ht="22.5" customHeight="1" x14ac:dyDescent="0.2">
      <c r="A10" s="10"/>
      <c r="B10" s="26"/>
      <c r="C10" s="27"/>
      <c r="D10" s="21"/>
      <c r="E10" s="21" t="str">
        <f ca="1">IFERROR(__xludf.DUMMYFUNCTION("IF(LEN(C10)=0,"""",QUERY(Archive!C:C,""Select COUNT(C) WHERE lower(C) contains '""&amp;LOWER(C10)&amp;""' LABEL COUNT(C) ''""))"),"")</f>
        <v/>
      </c>
      <c r="F10" s="22" t="str">
        <f ca="1">IFERROR(__xludf.DUMMYFUNCTION("IF(LEN(C10)=0,"""",QUERY(Archive!B:C,""Select COUNT(B) WHERE C starts with 'RT' AND B ='""&amp;C10&amp;""' LABEL COUNT(B) ''"")/D10)"),"")</f>
        <v/>
      </c>
      <c r="G10" s="23" t="str">
        <f ca="1">IFERROR(__xludf.DUMMYFUNCTION("IF(LEN(C10)=0,"""",SPARKLINE(FREQUENCY(FILTER(Archive!E:E,Archive!B:B=C10),M$2:M$21)))"),"")</f>
        <v/>
      </c>
      <c r="H10" s="10"/>
      <c r="I10" s="24" t="s">
        <v>3323</v>
      </c>
      <c r="J10" s="25" t="str">
        <f>IF(Summary!sCalc="On",COUNTIF(Archive!#REF!,"&gt;"&amp;J7-1/24/60*10)/10,"")</f>
        <v/>
      </c>
      <c r="K10" s="28" t="s">
        <v>3324</v>
      </c>
      <c r="L10" s="10"/>
      <c r="M10">
        <f t="shared" si="0"/>
        <v>0</v>
      </c>
    </row>
    <row r="11" spans="1:13" ht="22.5" customHeight="1" x14ac:dyDescent="0.2">
      <c r="A11" s="10"/>
      <c r="B11" s="26"/>
      <c r="C11" s="27"/>
      <c r="D11" s="21"/>
      <c r="E11" s="21" t="str">
        <f ca="1">IFERROR(__xludf.DUMMYFUNCTION("IF(LEN(C11)=0,"""",QUERY(Archive!C:C,""Select COUNT(C) WHERE lower(C) contains '""&amp;LOWER(C11)&amp;""' LABEL COUNT(C) ''""))"),"")</f>
        <v/>
      </c>
      <c r="F11" s="22" t="str">
        <f ca="1">IFERROR(__xludf.DUMMYFUNCTION("IF(LEN(C11)=0,"""",QUERY(Archive!B:C,""Select COUNT(B) WHERE C starts with 'RT' AND B ='""&amp;C11&amp;""' LABEL COUNT(B) ''"")/D11)"),"")</f>
        <v/>
      </c>
      <c r="G11" s="23" t="str">
        <f ca="1">IFERROR(__xludf.DUMMYFUNCTION("IF(LEN(C11)=0,"""",SPARKLINE(FREQUENCY(FILTER(Archive!E:E,Archive!B:B=C11),M$2:M$21)))"),"")</f>
        <v/>
      </c>
      <c r="H11" s="10"/>
      <c r="I11" s="30"/>
      <c r="J11" s="10"/>
      <c r="K11" s="10"/>
      <c r="L11" s="10"/>
      <c r="M11">
        <f t="shared" si="0"/>
        <v>0</v>
      </c>
    </row>
    <row r="12" spans="1:13" ht="22.5" customHeight="1" x14ac:dyDescent="0.2">
      <c r="A12" s="10"/>
      <c r="B12" s="26"/>
      <c r="C12" s="27"/>
      <c r="D12" s="21"/>
      <c r="E12" s="21" t="str">
        <f ca="1">IFERROR(__xludf.DUMMYFUNCTION("IF(LEN(C12)=0,"""",QUERY(Archive!C:C,""Select COUNT(C) WHERE lower(C) contains '""&amp;LOWER(C12)&amp;""' LABEL COUNT(C) ''""))"),"")</f>
        <v/>
      </c>
      <c r="F12" s="22" t="str">
        <f ca="1">IFERROR(__xludf.DUMMYFUNCTION("IF(LEN(C12)=0,"""",QUERY(Archive!B:C,""Select COUNT(B) WHERE C starts with 'RT' AND B ='""&amp;C12&amp;""' LABEL COUNT(B) ''"")/D12)"),"")</f>
        <v/>
      </c>
      <c r="G12" s="23" t="str">
        <f ca="1">IFERROR(__xludf.DUMMYFUNCTION("IF(LEN(C12)=0,"""",SPARKLINE(FREQUENCY(FILTER(Archive!E:E,Archive!B:B=C12),M$2:M$21)))"),"")</f>
        <v/>
      </c>
      <c r="H12" s="10"/>
      <c r="I12" s="24"/>
      <c r="J12" s="31"/>
      <c r="K12" s="32"/>
      <c r="L12" s="32"/>
      <c r="M12">
        <f t="shared" si="0"/>
        <v>0</v>
      </c>
    </row>
    <row r="13" spans="1:13" ht="22.5" customHeight="1" x14ac:dyDescent="0.2">
      <c r="A13" s="10"/>
      <c r="B13" s="26"/>
      <c r="C13" s="27"/>
      <c r="D13" s="21"/>
      <c r="E13" s="21" t="str">
        <f ca="1">IFERROR(__xludf.DUMMYFUNCTION("IF(LEN(C13)=0,"""",QUERY(Archive!C:C,""Select COUNT(C) WHERE lower(C) contains '""&amp;LOWER(C13)&amp;""' LABEL COUNT(C) ''""))"),"")</f>
        <v/>
      </c>
      <c r="F13" s="22" t="str">
        <f ca="1">IFERROR(__xludf.DUMMYFUNCTION("IF(LEN(C13)=0,"""",QUERY(Archive!B:C,""Select COUNT(B) WHERE C starts with 'RT' AND B ='""&amp;C13&amp;""' LABEL COUNT(B) ''"")/D13)"),"")</f>
        <v/>
      </c>
      <c r="G13" s="23" t="str">
        <f ca="1">IFERROR(__xludf.DUMMYFUNCTION("IF(LEN(C13)=0,"""",SPARKLINE(FREQUENCY(FILTER(Archive!E:E,Archive!B:B=C13),M$2:M$21)))"),"")</f>
        <v/>
      </c>
      <c r="H13" s="10"/>
      <c r="I13" s="24"/>
      <c r="J13" s="33"/>
      <c r="K13" s="32"/>
      <c r="L13" s="32"/>
      <c r="M13">
        <f t="shared" si="0"/>
        <v>0</v>
      </c>
    </row>
    <row r="14" spans="1:13" ht="22.5" customHeight="1" x14ac:dyDescent="0.2">
      <c r="A14" s="10"/>
      <c r="B14" s="26"/>
      <c r="C14" s="27"/>
      <c r="D14" s="21"/>
      <c r="E14" s="21" t="str">
        <f ca="1">IFERROR(__xludf.DUMMYFUNCTION("IF(LEN(C14)=0,"""",QUERY(Archive!C:C,""Select COUNT(C) WHERE lower(C) contains '""&amp;LOWER(C14)&amp;""' LABEL COUNT(C) ''""))"),"")</f>
        <v/>
      </c>
      <c r="F14" s="22" t="str">
        <f ca="1">IFERROR(__xludf.DUMMYFUNCTION("IF(LEN(C14)=0,"""",QUERY(Archive!B:C,""Select COUNT(B) WHERE C starts with 'RT' AND B ='""&amp;C14&amp;""' LABEL COUNT(B) ''"")/D14)"),"")</f>
        <v/>
      </c>
      <c r="G14" s="23" t="str">
        <f ca="1">IFERROR(__xludf.DUMMYFUNCTION("IF(LEN(C14)=0,"""",SPARKLINE(FREQUENCY(FILTER(Archive!E:E,Archive!B:B=C14),M$2:M$21)))"),"")</f>
        <v/>
      </c>
      <c r="H14" s="10"/>
      <c r="I14" s="30"/>
      <c r="J14" s="33"/>
      <c r="K14" s="34"/>
      <c r="L14" s="34"/>
      <c r="M14">
        <f t="shared" si="0"/>
        <v>0</v>
      </c>
    </row>
    <row r="15" spans="1:13" ht="22.5" customHeight="1" x14ac:dyDescent="0.2">
      <c r="A15" s="10"/>
      <c r="B15" s="26"/>
      <c r="C15" s="27"/>
      <c r="D15" s="21"/>
      <c r="E15" s="21" t="str">
        <f ca="1">IFERROR(__xludf.DUMMYFUNCTION("IF(LEN(C15)=0,"""",QUERY(Archive!C:C,""Select COUNT(C) WHERE lower(C) contains '""&amp;LOWER(C15)&amp;""' LABEL COUNT(C) ''""))"),"")</f>
        <v/>
      </c>
      <c r="F15" s="22" t="str">
        <f ca="1">IFERROR(__xludf.DUMMYFUNCTION("IF(LEN(C15)=0,"""",QUERY(Archive!B:C,""Select COUNT(B) WHERE C starts with 'RT' AND B ='""&amp;C15&amp;""' LABEL COUNT(B) ''"")/D15)"),"")</f>
        <v/>
      </c>
      <c r="G15" s="23" t="str">
        <f ca="1">IFERROR(__xludf.DUMMYFUNCTION("IF(LEN(C15)=0,"""",SPARKLINE(FREQUENCY(FILTER(Archive!E:E,Archive!B:B=C15),M$2:M$21)))"),"")</f>
        <v/>
      </c>
      <c r="H15" s="10"/>
      <c r="I15" s="24" t="s">
        <v>3325</v>
      </c>
      <c r="J15" s="1" t="e">
        <f ca="1">HYPERLINK("http://hawksey.info/tagsexplorer/?key="&amp;getSheetKey(#REF!)&amp;"&amp;gid="&amp;getSheetGID(), "TAGSExplorer")</f>
        <v>#NAME?</v>
      </c>
      <c r="K15" s="28" t="s">
        <v>2</v>
      </c>
      <c r="L15" s="34"/>
      <c r="M15">
        <f t="shared" si="0"/>
        <v>0</v>
      </c>
    </row>
    <row r="16" spans="1:13" ht="22.5" customHeight="1" x14ac:dyDescent="0.2">
      <c r="A16" s="10"/>
      <c r="B16" s="26"/>
      <c r="C16" s="27"/>
      <c r="D16" s="21"/>
      <c r="E16" s="21" t="str">
        <f ca="1">IFERROR(__xludf.DUMMYFUNCTION("IF(LEN(C16)=0,"""",QUERY(Archive!C:C,""Select COUNT(C) WHERE lower(C) contains '""&amp;LOWER(C16)&amp;""' LABEL COUNT(C) ''""))"),"")</f>
        <v/>
      </c>
      <c r="F16" s="22" t="str">
        <f ca="1">IFERROR(__xludf.DUMMYFUNCTION("IF(LEN(C16)=0,"""",QUERY(Archive!B:C,""Select COUNT(B) WHERE C starts with 'RT' AND B ='""&amp;C16&amp;""' LABEL COUNT(B) ''"")/D16)"),"")</f>
        <v/>
      </c>
      <c r="G16" s="23" t="str">
        <f ca="1">IFERROR(__xludf.DUMMYFUNCTION("IF(LEN(C16)=0,"""",SPARKLINE(FREQUENCY(FILTER(Archive!E:E,Archive!B:B=C16),M$2:M$21)))"),"")</f>
        <v/>
      </c>
      <c r="H16" s="10"/>
      <c r="I16" s="10"/>
      <c r="J16" s="1" t="e">
        <f ca="1">HYPERLINK("http://hawksey.info/tagsexplorer/arc.html?key="&amp;getSheetKey(#REF!)&amp;"&amp;gid="&amp;getSheetGID(), "TAGS Archive")</f>
        <v>#NAME?</v>
      </c>
      <c r="K16" s="35" t="s">
        <v>3</v>
      </c>
      <c r="L16" s="34"/>
      <c r="M16">
        <f t="shared" si="0"/>
        <v>0</v>
      </c>
    </row>
    <row r="17" spans="1:13" ht="22.5" customHeight="1" x14ac:dyDescent="0.2">
      <c r="A17" s="10"/>
      <c r="B17" s="26"/>
      <c r="C17" s="27"/>
      <c r="D17" s="21"/>
      <c r="E17" s="21" t="str">
        <f ca="1">IFERROR(__xludf.DUMMYFUNCTION("IF(LEN(C17)=0,"""",QUERY(Archive!C:C,""Select COUNT(C) WHERE lower(C) contains '""&amp;LOWER(C17)&amp;""' LABEL COUNT(C) ''""))"),"")</f>
        <v/>
      </c>
      <c r="F17" s="22" t="str">
        <f ca="1">IFERROR(__xludf.DUMMYFUNCTION("IF(LEN(C17)=0,"""",QUERY(Archive!B:C,""Select COUNT(B) WHERE C starts with 'RT' AND B ='""&amp;C17&amp;""' LABEL COUNT(B) ''"")/D17)"),"")</f>
        <v/>
      </c>
      <c r="G17" s="23" t="str">
        <f ca="1">IFERROR(__xludf.DUMMYFUNCTION("IF(LEN(C17)=0,"""",SPARKLINE(FREQUENCY(FILTER(Archive!E:E,Archive!B:B=C17),M$2:M$21)))"),"")</f>
        <v/>
      </c>
      <c r="H17" s="10"/>
      <c r="I17" s="10"/>
      <c r="J17" s="36"/>
      <c r="K17" s="34"/>
      <c r="L17" s="34"/>
      <c r="M17">
        <f t="shared" si="0"/>
        <v>0</v>
      </c>
    </row>
    <row r="18" spans="1:13" ht="22.5" customHeight="1" x14ac:dyDescent="0.2">
      <c r="A18" s="10"/>
      <c r="B18" s="26"/>
      <c r="C18" s="27"/>
      <c r="D18" s="21"/>
      <c r="E18" s="21" t="str">
        <f ca="1">IFERROR(__xludf.DUMMYFUNCTION("IF(LEN(C18)=0,"""",QUERY(Archive!C:C,""Select COUNT(C) WHERE lower(C) contains '""&amp;LOWER(C18)&amp;""' LABEL COUNT(C) ''""))"),"")</f>
        <v/>
      </c>
      <c r="F18" s="22" t="str">
        <f ca="1">IFERROR(__xludf.DUMMYFUNCTION("IF(LEN(C18)=0,"""",QUERY(Archive!B:C,""Select COUNT(B) WHERE C starts with 'RT' AND B ='""&amp;C18&amp;""' LABEL COUNT(B) ''"")/D18)"),"")</f>
        <v/>
      </c>
      <c r="G18" s="23" t="str">
        <f ca="1">IFERROR(__xludf.DUMMYFUNCTION("IF(LEN(C18)=0,"""",SPARKLINE(FREQUENCY(FILTER(Archive!E:E,Archive!B:B=C18),M$2:M$21)))"),"")</f>
        <v/>
      </c>
      <c r="H18" s="10"/>
      <c r="I18" s="10"/>
      <c r="J18" s="34"/>
      <c r="K18" s="34"/>
      <c r="L18" s="34"/>
      <c r="M18">
        <f t="shared" si="0"/>
        <v>0</v>
      </c>
    </row>
    <row r="19" spans="1:13" ht="22.5" customHeight="1" x14ac:dyDescent="0.2">
      <c r="A19" s="10"/>
      <c r="B19" s="26"/>
      <c r="C19" s="27"/>
      <c r="D19" s="21"/>
      <c r="E19" s="21" t="str">
        <f ca="1">IFERROR(__xludf.DUMMYFUNCTION("IF(LEN(C19)=0,"""",QUERY(Archive!C:C,""Select COUNT(C) WHERE lower(C) contains '""&amp;LOWER(C19)&amp;""' LABEL COUNT(C) ''""))"),"")</f>
        <v/>
      </c>
      <c r="F19" s="22" t="str">
        <f ca="1">IFERROR(__xludf.DUMMYFUNCTION("IF(LEN(C19)=0,"""",QUERY(Archive!B:C,""Select COUNT(B) WHERE C starts with 'RT' AND B ='""&amp;C19&amp;""' LABEL COUNT(B) ''"")/D19)"),"")</f>
        <v/>
      </c>
      <c r="G19" s="23" t="str">
        <f ca="1">IFERROR(__xludf.DUMMYFUNCTION("IF(LEN(C19)=0,"""",SPARKLINE(FREQUENCY(FILTER(Archive!E:E,Archive!B:B=C19),M$2:M$21)))"),"")</f>
        <v/>
      </c>
      <c r="H19" s="10"/>
      <c r="I19" s="37" t="s">
        <v>3326</v>
      </c>
      <c r="J19" s="38" t="s">
        <v>3327</v>
      </c>
      <c r="K19" s="34"/>
      <c r="L19" s="34"/>
      <c r="M19">
        <f t="shared" si="0"/>
        <v>0</v>
      </c>
    </row>
    <row r="20" spans="1:13" ht="22.5" customHeight="1" x14ac:dyDescent="0.2">
      <c r="A20" s="10"/>
      <c r="B20" s="26"/>
      <c r="C20" s="27"/>
      <c r="D20" s="21"/>
      <c r="E20" s="21" t="str">
        <f ca="1">IFERROR(__xludf.DUMMYFUNCTION("IF(LEN(C20)=0,"""",QUERY(Archive!C:C,""Select COUNT(C) WHERE lower(C) contains '""&amp;LOWER(C20)&amp;""' LABEL COUNT(C) ''""))"),"")</f>
        <v/>
      </c>
      <c r="F20" s="22" t="str">
        <f ca="1">IFERROR(__xludf.DUMMYFUNCTION("IF(LEN(C20)=0,"""",QUERY(Archive!B:C,""Select COUNT(B) WHERE C starts with 'RT' AND B ='""&amp;C20&amp;""' LABEL COUNT(B) ''"")/D20)"),"")</f>
        <v/>
      </c>
      <c r="G20" s="23" t="str">
        <f ca="1">IFERROR(__xludf.DUMMYFUNCTION("IF(LEN(C20)=0,"""",SPARKLINE(FREQUENCY(FILTER(Archive!E:E,Archive!B:B=C20),M$2:M$21)))"),"")</f>
        <v/>
      </c>
      <c r="H20" s="10"/>
      <c r="I20" s="10"/>
      <c r="J20" s="39" t="s">
        <v>3328</v>
      </c>
      <c r="K20" s="34"/>
      <c r="L20" s="34"/>
      <c r="M20">
        <f t="shared" si="0"/>
        <v>0</v>
      </c>
    </row>
    <row r="21" spans="1:13" ht="22.5" customHeight="1" x14ac:dyDescent="0.2">
      <c r="A21" s="10"/>
      <c r="B21" s="26"/>
      <c r="C21" s="27"/>
      <c r="D21" s="21"/>
      <c r="E21" s="21" t="str">
        <f ca="1">IFERROR(__xludf.DUMMYFUNCTION("IF(LEN(C21)=0,"""",QUERY(Archive!C:C,""Select COUNT(C) WHERE lower(C) contains '""&amp;LOWER(C21)&amp;""' LABEL COUNT(C) ''""))"),"")</f>
        <v/>
      </c>
      <c r="F21" s="22" t="str">
        <f ca="1">IFERROR(__xludf.DUMMYFUNCTION("IF(LEN(C21)=0,"""",QUERY(Archive!B:C,""Select COUNT(B) WHERE C starts with 'RT' AND B ='""&amp;C21&amp;""' LABEL COUNT(B) ''"")/D21)"),"")</f>
        <v/>
      </c>
      <c r="G21" s="23" t="str">
        <f ca="1">IFERROR(__xludf.DUMMYFUNCTION("IF(LEN(C21)=0,"""",SPARKLINE(FREQUENCY(FILTER(Archive!E:E,Archive!B:B=C21),M$2:M$21)))"),"")</f>
        <v/>
      </c>
      <c r="H21" s="10"/>
      <c r="I21" s="10"/>
      <c r="J21" s="34"/>
      <c r="K21" s="34"/>
      <c r="L21" s="34"/>
      <c r="M21">
        <v>0</v>
      </c>
    </row>
    <row r="22" spans="1:13" ht="22.5" customHeight="1" x14ac:dyDescent="0.2">
      <c r="A22" s="10"/>
      <c r="B22" s="26"/>
      <c r="C22" s="27"/>
      <c r="D22" s="21"/>
      <c r="E22" s="21" t="str">
        <f ca="1">IFERROR(__xludf.DUMMYFUNCTION("IF(LEN(C22)=0,"""",QUERY(Archive!C:C,""Select COUNT(C) WHERE lower(C) contains '""&amp;LOWER(C22)&amp;""' LABEL COUNT(C) ''""))"),"")</f>
        <v/>
      </c>
      <c r="F22" s="22" t="str">
        <f ca="1">IFERROR(__xludf.DUMMYFUNCTION("IF(LEN(C22)=0,"""",QUERY(Archive!B:C,""Select COUNT(B) WHERE C starts with 'RT' AND B ='""&amp;C22&amp;""' LABEL COUNT(B) ''"")/D22)"),"")</f>
        <v/>
      </c>
      <c r="G22" s="23" t="str">
        <f ca="1">IFERROR(__xludf.DUMMYFUNCTION("IF(LEN(C22)=0,"""",SPARKLINE(FREQUENCY(FILTER(Archive!E:E,Archive!B:B=C22),M$2:M$21)))"),"")</f>
        <v/>
      </c>
      <c r="H22" s="10"/>
      <c r="I22" s="10"/>
      <c r="J22" s="34"/>
      <c r="K22" s="34"/>
      <c r="L22" s="34"/>
      <c r="M22" s="40"/>
    </row>
    <row r="23" spans="1:13" ht="22.5" customHeight="1" x14ac:dyDescent="0.2">
      <c r="A23" s="10"/>
      <c r="B23" s="26"/>
      <c r="C23" s="27"/>
      <c r="D23" s="21"/>
      <c r="E23" s="21" t="str">
        <f ca="1">IFERROR(__xludf.DUMMYFUNCTION("IF(LEN(C23)=0,"""",QUERY(Archive!C:C,""Select COUNT(C) WHERE lower(C) contains '""&amp;LOWER(C23)&amp;""' LABEL COUNT(C) ''""))"),"")</f>
        <v/>
      </c>
      <c r="F23" s="22" t="str">
        <f ca="1">IFERROR(__xludf.DUMMYFUNCTION("IF(LEN(C23)=0,"""",QUERY(Archive!B:C,""Select COUNT(B) WHERE C starts with 'RT' AND B ='""&amp;C23&amp;""' LABEL COUNT(B) ''"")/D23)"),"")</f>
        <v/>
      </c>
      <c r="G23" s="23" t="str">
        <f ca="1">IFERROR(__xludf.DUMMYFUNCTION("IF(LEN(C23)=0,"""",SPARKLINE(FREQUENCY(FILTER(Archive!E:E,Archive!B:B=C23),M$2:M$21)))"),"")</f>
        <v/>
      </c>
      <c r="H23" s="10"/>
      <c r="I23" s="10"/>
      <c r="J23" s="34"/>
      <c r="K23" s="34"/>
      <c r="L23" s="34"/>
      <c r="M23" s="40"/>
    </row>
    <row r="24" spans="1:13" ht="22.5" customHeight="1" x14ac:dyDescent="0.2">
      <c r="A24" s="10"/>
      <c r="B24" s="26"/>
      <c r="C24" s="27"/>
      <c r="D24" s="21"/>
      <c r="E24" s="21" t="str">
        <f ca="1">IFERROR(__xludf.DUMMYFUNCTION("IF(LEN(C24)=0,"""",QUERY(Archive!C:C,""Select COUNT(C) WHERE lower(C) contains '""&amp;LOWER(C24)&amp;""' LABEL COUNT(C) ''""))"),"")</f>
        <v/>
      </c>
      <c r="F24" s="22" t="str">
        <f ca="1">IFERROR(__xludf.DUMMYFUNCTION("IF(LEN(C24)=0,"""",QUERY(Archive!B:C,""Select COUNT(B) WHERE C starts with 'RT' AND B ='""&amp;C24&amp;""' LABEL COUNT(B) ''"")/D24)"),"")</f>
        <v/>
      </c>
      <c r="G24" s="23" t="str">
        <f ca="1">IFERROR(__xludf.DUMMYFUNCTION("IF(LEN(C24)=0,"""",SPARKLINE(FREQUENCY(FILTER(Archive!E:E,Archive!B:B=C24),M$2:M$21)))"),"")</f>
        <v/>
      </c>
      <c r="H24" s="10"/>
      <c r="I24" s="10"/>
      <c r="J24" s="10"/>
      <c r="K24" s="10"/>
      <c r="L24" s="10"/>
    </row>
    <row r="25" spans="1:13" ht="22.5" customHeight="1" x14ac:dyDescent="0.2">
      <c r="A25" s="10"/>
      <c r="B25" s="26"/>
      <c r="C25" s="27"/>
      <c r="D25" s="21"/>
      <c r="E25" s="21" t="str">
        <f ca="1">IFERROR(__xludf.DUMMYFUNCTION("IF(LEN(C25)=0,"""",QUERY(Archive!C:C,""Select COUNT(C) WHERE lower(C) contains '""&amp;LOWER(C25)&amp;""' LABEL COUNT(C) ''""))"),"")</f>
        <v/>
      </c>
      <c r="F25" s="22" t="str">
        <f ca="1">IFERROR(__xludf.DUMMYFUNCTION("IF(LEN(C25)=0,"""",QUERY(Archive!B:C,""Select COUNT(B) WHERE C starts with 'RT' AND B ='""&amp;C25&amp;""' LABEL COUNT(B) ''"")/D25)"),"")</f>
        <v/>
      </c>
      <c r="G25" s="23" t="str">
        <f ca="1">IFERROR(__xludf.DUMMYFUNCTION("IF(LEN(C25)=0,"""",SPARKLINE(FREQUENCY(FILTER(Archive!E:E,Archive!B:B=C25),M$2:M$21)))"),"")</f>
        <v/>
      </c>
      <c r="H25" s="10"/>
      <c r="I25" s="10"/>
      <c r="J25" s="10"/>
      <c r="K25" s="10"/>
      <c r="L25" s="10"/>
    </row>
    <row r="26" spans="1:13" ht="22.5" customHeight="1" x14ac:dyDescent="0.2">
      <c r="A26" s="10"/>
      <c r="B26" s="26"/>
      <c r="C26" s="27"/>
      <c r="D26" s="21"/>
      <c r="E26" s="21" t="str">
        <f ca="1">IFERROR(__xludf.DUMMYFUNCTION("IF(LEN(C26)=0,"""",QUERY(Archive!C:C,""Select COUNT(C) WHERE lower(C) contains '""&amp;LOWER(C26)&amp;""' LABEL COUNT(C) ''""))"),"")</f>
        <v/>
      </c>
      <c r="F26" s="22" t="str">
        <f ca="1">IFERROR(__xludf.DUMMYFUNCTION("IF(LEN(C26)=0,"""",QUERY(Archive!B:C,""Select COUNT(B) WHERE C starts with 'RT' AND B ='""&amp;C26&amp;""' LABEL COUNT(B) ''"")/D26)"),"")</f>
        <v/>
      </c>
      <c r="G26" s="23" t="str">
        <f ca="1">IFERROR(__xludf.DUMMYFUNCTION("IF(LEN(C26)=0,"""",SPARKLINE(FREQUENCY(FILTER(Archive!E:E,Archive!B:B=C26),M$2:M$21)))"),"")</f>
        <v/>
      </c>
      <c r="H26" s="10"/>
      <c r="I26" s="10"/>
      <c r="J26" s="10"/>
      <c r="K26" s="10"/>
      <c r="L26" s="10"/>
    </row>
    <row r="27" spans="1:13" ht="22.5" customHeight="1" x14ac:dyDescent="0.2">
      <c r="A27" s="10"/>
      <c r="B27" s="26"/>
      <c r="C27" s="27"/>
      <c r="D27" s="21"/>
      <c r="E27" s="21" t="str">
        <f ca="1">IFERROR(__xludf.DUMMYFUNCTION("IF(LEN(C27)=0,"""",QUERY(Archive!C:C,""Select COUNT(C) WHERE lower(C) contains '""&amp;LOWER(C27)&amp;""' LABEL COUNT(C) ''""))"),"")</f>
        <v/>
      </c>
      <c r="F27" s="22" t="str">
        <f ca="1">IFERROR(__xludf.DUMMYFUNCTION("IF(LEN(C27)=0,"""",QUERY(Archive!B:C,""Select COUNT(B) WHERE C starts with 'RT' AND B ='""&amp;C27&amp;""' LABEL COUNT(B) ''"")/D27)"),"")</f>
        <v/>
      </c>
      <c r="G27" s="23" t="str">
        <f ca="1">IFERROR(__xludf.DUMMYFUNCTION("IF(LEN(C27)=0,"""",SPARKLINE(FREQUENCY(FILTER(Archive!E:E,Archive!B:B=C27),M$2:M$21)))"),"")</f>
        <v/>
      </c>
      <c r="H27" s="10"/>
      <c r="I27" s="10"/>
      <c r="J27" s="10"/>
      <c r="K27" s="10"/>
      <c r="L27" s="10"/>
    </row>
    <row r="28" spans="1:13" ht="22.5" customHeight="1" x14ac:dyDescent="0.2">
      <c r="A28" s="10"/>
      <c r="B28" s="26"/>
      <c r="C28" s="27"/>
      <c r="D28" s="21"/>
      <c r="E28" s="21" t="str">
        <f ca="1">IFERROR(__xludf.DUMMYFUNCTION("IF(LEN(C28)=0,"""",QUERY(Archive!C:C,""Select COUNT(C) WHERE lower(C) contains '""&amp;LOWER(C28)&amp;""' LABEL COUNT(C) ''""))"),"")</f>
        <v/>
      </c>
      <c r="F28" s="22" t="str">
        <f ca="1">IFERROR(__xludf.DUMMYFUNCTION("IF(LEN(C28)=0,"""",QUERY(Archive!B:C,""Select COUNT(B) WHERE C starts with 'RT' AND B ='""&amp;C28&amp;""' LABEL COUNT(B) ''"")/D28)"),"")</f>
        <v/>
      </c>
      <c r="G28" s="23" t="str">
        <f ca="1">IFERROR(__xludf.DUMMYFUNCTION("IF(LEN(C28)=0,"""",SPARKLINE(FREQUENCY(FILTER(Archive!E:E,Archive!B:B=C28),M$2:M$21)))"),"")</f>
        <v/>
      </c>
      <c r="H28" s="10"/>
      <c r="I28" s="10"/>
      <c r="J28" s="10"/>
      <c r="K28" s="10"/>
      <c r="L28" s="10"/>
    </row>
    <row r="29" spans="1:13" ht="22.5" customHeight="1" x14ac:dyDescent="0.2">
      <c r="A29" s="10"/>
      <c r="B29" s="26"/>
      <c r="C29" s="27"/>
      <c r="D29" s="21"/>
      <c r="E29" s="21" t="str">
        <f ca="1">IFERROR(__xludf.DUMMYFUNCTION("IF(LEN(C29)=0,"""",QUERY(Archive!C:C,""Select COUNT(C) WHERE lower(C) contains '""&amp;LOWER(C29)&amp;""' LABEL COUNT(C) ''""))"),"")</f>
        <v/>
      </c>
      <c r="F29" s="22" t="str">
        <f ca="1">IFERROR(__xludf.DUMMYFUNCTION("IF(LEN(C29)=0,"""",QUERY(Archive!B:C,""Select COUNT(B) WHERE C starts with 'RT' AND B ='""&amp;C29&amp;""' LABEL COUNT(B) ''"")/D29)"),"")</f>
        <v/>
      </c>
      <c r="G29" s="23" t="str">
        <f ca="1">IFERROR(__xludf.DUMMYFUNCTION("IF(LEN(C29)=0,"""",SPARKLINE(FREQUENCY(FILTER(Archive!E:E,Archive!B:B=C29),M$2:M$21)))"),"")</f>
        <v/>
      </c>
      <c r="H29" s="10"/>
      <c r="I29" s="10"/>
      <c r="J29" s="10"/>
      <c r="K29" s="10"/>
      <c r="L29" s="10"/>
    </row>
    <row r="30" spans="1:13" ht="22.5" customHeight="1" x14ac:dyDescent="0.2">
      <c r="A30" s="10"/>
      <c r="B30" s="26"/>
      <c r="C30" s="27"/>
      <c r="D30" s="21"/>
      <c r="E30" s="21" t="str">
        <f ca="1">IFERROR(__xludf.DUMMYFUNCTION("IF(LEN(C30)=0,"""",QUERY(Archive!C:C,""Select COUNT(C) WHERE lower(C) contains '""&amp;LOWER(C30)&amp;""' LABEL COUNT(C) ''""))"),"")</f>
        <v/>
      </c>
      <c r="F30" s="22" t="str">
        <f ca="1">IFERROR(__xludf.DUMMYFUNCTION("IF(LEN(C30)=0,"""",QUERY(Archive!B:C,""Select COUNT(B) WHERE C starts with 'RT' AND B ='""&amp;C30&amp;""' LABEL COUNT(B) ''"")/D30)"),"")</f>
        <v/>
      </c>
      <c r="G30" s="23" t="str">
        <f ca="1">IFERROR(__xludf.DUMMYFUNCTION("IF(LEN(C30)=0,"""",SPARKLINE(FREQUENCY(FILTER(Archive!E:E,Archive!B:B=C30),M$2:M$21)))"),"")</f>
        <v/>
      </c>
      <c r="H30" s="10"/>
      <c r="I30" s="10"/>
      <c r="J30" s="10"/>
      <c r="K30" s="10"/>
      <c r="L30" s="10"/>
    </row>
    <row r="31" spans="1:13" ht="22.5" customHeight="1" x14ac:dyDescent="0.2">
      <c r="A31" s="10"/>
      <c r="B31" s="26"/>
      <c r="C31" s="27"/>
      <c r="D31" s="21"/>
      <c r="E31" s="21" t="str">
        <f ca="1">IFERROR(__xludf.DUMMYFUNCTION("IF(LEN(C31)=0,"""",QUERY(Archive!C:C,""Select COUNT(C) WHERE lower(C) contains '""&amp;LOWER(C31)&amp;""' LABEL COUNT(C) ''""))"),"")</f>
        <v/>
      </c>
      <c r="F31" s="22" t="str">
        <f ca="1">IFERROR(__xludf.DUMMYFUNCTION("IF(LEN(C31)=0,"""",QUERY(Archive!B:C,""Select COUNT(B) WHERE C starts with 'RT' AND B ='""&amp;C31&amp;""' LABEL COUNT(B) ''"")/D31)"),"")</f>
        <v/>
      </c>
      <c r="G31" s="23" t="str">
        <f ca="1">IFERROR(__xludf.DUMMYFUNCTION("IF(LEN(C31)=0,"""",SPARKLINE(FREQUENCY(FILTER(Archive!E:E,Archive!B:B=C31),M$2:M$21)))"),"")</f>
        <v/>
      </c>
      <c r="H31" s="10"/>
      <c r="I31" s="10"/>
      <c r="J31" s="10"/>
      <c r="K31" s="10"/>
      <c r="L31" s="10"/>
    </row>
    <row r="32" spans="1:13" ht="16.5" customHeight="1" x14ac:dyDescent="0.2">
      <c r="A32" s="10"/>
      <c r="B32" s="26"/>
      <c r="C32" s="27"/>
      <c r="D32" s="21"/>
      <c r="E32" s="21" t="str">
        <f ca="1">IFERROR(__xludf.DUMMYFUNCTION("IF(LEN(C32)=0,"""",QUERY(Archive!C:C,""Select COUNT(C) WHERE lower(C) contains '""&amp;LOWER(C32)&amp;""' LABEL COUNT(C) ''""))"),"")</f>
        <v/>
      </c>
      <c r="F32" s="41"/>
      <c r="G32" s="42"/>
      <c r="H32" s="10"/>
      <c r="I32" s="10"/>
      <c r="J32" s="10"/>
      <c r="K32" s="10"/>
      <c r="L32" s="10"/>
    </row>
    <row r="33" spans="1:12" ht="16.5" customHeight="1" x14ac:dyDescent="0.2">
      <c r="A33" s="10"/>
      <c r="B33" s="26"/>
      <c r="C33" s="27"/>
      <c r="D33" s="21"/>
      <c r="E33" s="21" t="str">
        <f ca="1">IFERROR(__xludf.DUMMYFUNCTION("IF(LEN(C33)=0,"""",QUERY(Archive!C:C,""Select COUNT(C) WHERE lower(C) contains '""&amp;LOWER(C33)&amp;""' LABEL COUNT(C) ''""))"),"")</f>
        <v/>
      </c>
      <c r="F33" s="41"/>
      <c r="G33" s="42"/>
      <c r="H33" s="10"/>
      <c r="I33" s="10"/>
      <c r="J33" s="10"/>
      <c r="K33" s="10"/>
      <c r="L33" s="10"/>
    </row>
    <row r="34" spans="1:12" ht="16.5" customHeight="1" x14ac:dyDescent="0.2">
      <c r="A34" s="10"/>
      <c r="B34" s="26"/>
      <c r="C34" s="27"/>
      <c r="D34" s="21"/>
      <c r="E34" s="21" t="str">
        <f ca="1">IFERROR(__xludf.DUMMYFUNCTION("IF(LEN(C34)=0,"""",QUERY(Archive!C:C,""Select COUNT(C) WHERE lower(C) contains '""&amp;LOWER(C34)&amp;""' LABEL COUNT(C) ''""))"),"")</f>
        <v/>
      </c>
      <c r="F34" s="41"/>
      <c r="G34" s="42"/>
      <c r="H34" s="10"/>
      <c r="I34" s="10"/>
      <c r="J34" s="10"/>
      <c r="K34" s="10"/>
      <c r="L34" s="10"/>
    </row>
    <row r="35" spans="1:12" ht="16.5" customHeight="1" x14ac:dyDescent="0.2">
      <c r="A35" s="10"/>
      <c r="B35" s="26"/>
      <c r="C35" s="27"/>
      <c r="D35" s="21"/>
      <c r="E35" s="21" t="str">
        <f ca="1">IFERROR(__xludf.DUMMYFUNCTION("IF(LEN(C35)=0,"""",QUERY(Archive!C:C,""Select COUNT(C) WHERE lower(C) contains '""&amp;LOWER(C35)&amp;""' LABEL COUNT(C) ''""))"),"")</f>
        <v/>
      </c>
      <c r="F35" s="41"/>
      <c r="G35" s="42"/>
      <c r="H35" s="10"/>
      <c r="I35" s="10"/>
      <c r="J35" s="10"/>
      <c r="K35" s="10"/>
      <c r="L35" s="10"/>
    </row>
    <row r="36" spans="1:12" ht="16.5" customHeight="1" x14ac:dyDescent="0.2">
      <c r="A36" s="10"/>
      <c r="B36" s="26"/>
      <c r="C36" s="27"/>
      <c r="D36" s="21"/>
      <c r="E36" s="21" t="str">
        <f ca="1">IFERROR(__xludf.DUMMYFUNCTION("IF(LEN(C36)=0,"""",QUERY(Archive!C:C,""Select COUNT(C) WHERE lower(C) contains '""&amp;LOWER(C36)&amp;""' LABEL COUNT(C) ''""))"),"")</f>
        <v/>
      </c>
      <c r="F36" s="41"/>
      <c r="G36" s="42"/>
      <c r="H36" s="10"/>
      <c r="I36" s="10"/>
      <c r="J36" s="10"/>
      <c r="K36" s="10"/>
      <c r="L36" s="10"/>
    </row>
    <row r="37" spans="1:12" ht="16.5" customHeight="1" x14ac:dyDescent="0.2">
      <c r="A37" s="10"/>
      <c r="B37" s="26"/>
      <c r="C37" s="27"/>
      <c r="D37" s="21"/>
      <c r="E37" s="21" t="str">
        <f ca="1">IFERROR(__xludf.DUMMYFUNCTION("IF(LEN(C37)=0,"""",QUERY(Archive!C:C,""Select COUNT(C) WHERE lower(C) contains '""&amp;LOWER(C37)&amp;""' LABEL COUNT(C) ''""))"),"")</f>
        <v/>
      </c>
      <c r="F37" s="41"/>
      <c r="G37" s="42"/>
      <c r="H37" s="10"/>
      <c r="I37" s="10"/>
      <c r="J37" s="10"/>
      <c r="K37" s="10"/>
      <c r="L37" s="10"/>
    </row>
    <row r="38" spans="1:12" ht="16.5" customHeight="1" x14ac:dyDescent="0.2">
      <c r="A38" s="10"/>
      <c r="B38" s="26"/>
      <c r="C38" s="27"/>
      <c r="D38" s="21"/>
      <c r="E38" s="21" t="str">
        <f ca="1">IFERROR(__xludf.DUMMYFUNCTION("IF(LEN(C38)=0,"""",QUERY(Archive!C:C,""Select COUNT(C) WHERE lower(C) contains '""&amp;LOWER(C38)&amp;""' LABEL COUNT(C) ''""))"),"")</f>
        <v/>
      </c>
      <c r="F38" s="41"/>
      <c r="G38" s="42"/>
      <c r="H38" s="10"/>
      <c r="I38" s="10"/>
      <c r="J38" s="10"/>
      <c r="K38" s="10"/>
      <c r="L38" s="10"/>
    </row>
    <row r="39" spans="1:12" ht="16.5" customHeight="1" x14ac:dyDescent="0.2">
      <c r="A39" s="10"/>
      <c r="B39" s="26"/>
      <c r="C39" s="27"/>
      <c r="D39" s="21"/>
      <c r="E39" s="21" t="str">
        <f ca="1">IFERROR(__xludf.DUMMYFUNCTION("IF(LEN(C39)=0,"""",QUERY(Archive!C:C,""Select COUNT(C) WHERE lower(C) contains '""&amp;LOWER(C39)&amp;""' LABEL COUNT(C) ''""))"),"")</f>
        <v/>
      </c>
      <c r="F39" s="41"/>
      <c r="G39" s="42"/>
      <c r="H39" s="10"/>
      <c r="I39" s="10"/>
      <c r="J39" s="10"/>
      <c r="K39" s="10"/>
      <c r="L39" s="10"/>
    </row>
    <row r="40" spans="1:12" ht="16.5" customHeight="1" x14ac:dyDescent="0.2">
      <c r="A40" s="10"/>
      <c r="B40" s="26"/>
      <c r="C40" s="27"/>
      <c r="D40" s="21"/>
      <c r="E40" s="21" t="str">
        <f ca="1">IFERROR(__xludf.DUMMYFUNCTION("IF(LEN(C40)=0,"""",QUERY(Archive!C:C,""Select COUNT(C) WHERE lower(C) contains '""&amp;LOWER(C40)&amp;""' LABEL COUNT(C) ''""))"),"")</f>
        <v/>
      </c>
      <c r="F40" s="41"/>
      <c r="G40" s="42"/>
      <c r="H40" s="10"/>
      <c r="I40" s="10"/>
      <c r="J40" s="10"/>
      <c r="K40" s="10"/>
      <c r="L40" s="10"/>
    </row>
    <row r="41" spans="1:12" ht="16.5" customHeight="1" x14ac:dyDescent="0.2">
      <c r="A41" s="10"/>
      <c r="B41" s="26"/>
      <c r="C41" s="27"/>
      <c r="D41" s="21"/>
      <c r="E41" s="21" t="str">
        <f ca="1">IFERROR(__xludf.DUMMYFUNCTION("IF(LEN(C41)=0,"""",QUERY(Archive!C:C,""Select COUNT(C) WHERE lower(C) contains '""&amp;LOWER(C41)&amp;""' LABEL COUNT(C) ''""))"),"")</f>
        <v/>
      </c>
      <c r="F41" s="41"/>
      <c r="G41" s="42"/>
      <c r="H41" s="10"/>
      <c r="I41" s="10"/>
      <c r="J41" s="10"/>
      <c r="K41" s="10"/>
      <c r="L41" s="10"/>
    </row>
    <row r="42" spans="1:12" ht="16.5" customHeight="1" x14ac:dyDescent="0.2">
      <c r="A42" s="10"/>
      <c r="B42" s="26"/>
      <c r="C42" s="27"/>
      <c r="D42" s="21"/>
      <c r="E42" s="21" t="str">
        <f ca="1">IFERROR(__xludf.DUMMYFUNCTION("IF(LEN(C42)=0,"""",QUERY(Archive!C:C,""Select COUNT(C) WHERE lower(C) contains '""&amp;LOWER(C42)&amp;""' LABEL COUNT(C) ''""))"),"")</f>
        <v/>
      </c>
      <c r="F42" s="41"/>
      <c r="G42" s="42"/>
      <c r="H42" s="10"/>
      <c r="I42" s="10"/>
      <c r="J42" s="10"/>
      <c r="K42" s="10"/>
      <c r="L42" s="10"/>
    </row>
    <row r="43" spans="1:12" ht="16.5" customHeight="1" x14ac:dyDescent="0.2">
      <c r="A43" s="10"/>
      <c r="B43" s="26"/>
      <c r="C43" s="27"/>
      <c r="D43" s="21"/>
      <c r="E43" s="21" t="str">
        <f ca="1">IFERROR(__xludf.DUMMYFUNCTION("IF(LEN(C43)=0,"""",QUERY(Archive!C:C,""Select COUNT(C) WHERE lower(C) contains '""&amp;LOWER(C43)&amp;""' LABEL COUNT(C) ''""))"),"")</f>
        <v/>
      </c>
      <c r="F43" s="41"/>
      <c r="G43" s="42"/>
      <c r="H43" s="10"/>
      <c r="I43" s="10"/>
      <c r="J43" s="10"/>
      <c r="K43" s="10"/>
      <c r="L43" s="10"/>
    </row>
    <row r="44" spans="1:12" ht="16.5" customHeight="1" x14ac:dyDescent="0.2">
      <c r="A44" s="10"/>
      <c r="B44" s="26"/>
      <c r="C44" s="27"/>
      <c r="D44" s="21"/>
      <c r="E44" s="21" t="str">
        <f ca="1">IFERROR(__xludf.DUMMYFUNCTION("IF(LEN(C44)=0,"""",QUERY(Archive!C:C,""Select COUNT(C) WHERE lower(C) contains '""&amp;LOWER(C44)&amp;""' LABEL COUNT(C) ''""))"),"")</f>
        <v/>
      </c>
      <c r="F44" s="41"/>
      <c r="G44" s="42"/>
      <c r="H44" s="10"/>
      <c r="I44" s="10"/>
      <c r="J44" s="10"/>
      <c r="K44" s="10"/>
      <c r="L44" s="10"/>
    </row>
    <row r="45" spans="1:12" ht="16.5" customHeight="1" x14ac:dyDescent="0.2">
      <c r="A45" s="10"/>
      <c r="B45" s="26"/>
      <c r="C45" s="27"/>
      <c r="D45" s="21"/>
      <c r="E45" s="21" t="str">
        <f ca="1">IFERROR(__xludf.DUMMYFUNCTION("IF(LEN(C45)=0,"""",QUERY(Archive!C:C,""Select COUNT(C) WHERE lower(C) contains '""&amp;LOWER(C45)&amp;""' LABEL COUNT(C) ''""))"),"")</f>
        <v/>
      </c>
      <c r="F45" s="41"/>
      <c r="G45" s="42"/>
      <c r="H45" s="10"/>
      <c r="I45" s="10"/>
      <c r="J45" s="10"/>
      <c r="K45" s="10"/>
      <c r="L45" s="10"/>
    </row>
    <row r="46" spans="1:12" ht="16.5" customHeight="1" x14ac:dyDescent="0.2">
      <c r="A46" s="10"/>
      <c r="B46" s="26"/>
      <c r="C46" s="27"/>
      <c r="D46" s="21"/>
      <c r="E46" s="21" t="str">
        <f ca="1">IFERROR(__xludf.DUMMYFUNCTION("IF(LEN(C46)=0,"""",QUERY(Archive!C:C,""Select COUNT(C) WHERE lower(C) contains '""&amp;LOWER(C46)&amp;""' LABEL COUNT(C) ''""))"),"")</f>
        <v/>
      </c>
      <c r="F46" s="41"/>
      <c r="G46" s="42"/>
      <c r="H46" s="10"/>
      <c r="I46" s="10"/>
      <c r="J46" s="10"/>
      <c r="K46" s="10"/>
      <c r="L46" s="10"/>
    </row>
    <row r="47" spans="1:12" ht="16.5" customHeight="1" x14ac:dyDescent="0.2">
      <c r="A47" s="10"/>
      <c r="B47" s="26"/>
      <c r="C47" s="27"/>
      <c r="D47" s="21"/>
      <c r="E47" s="21" t="str">
        <f ca="1">IFERROR(__xludf.DUMMYFUNCTION("IF(LEN(C47)=0,"""",QUERY(Archive!C:C,""Select COUNT(C) WHERE lower(C) contains '""&amp;LOWER(C47)&amp;""' LABEL COUNT(C) ''""))"),"")</f>
        <v/>
      </c>
      <c r="F47" s="41"/>
      <c r="G47" s="42"/>
      <c r="H47" s="10"/>
      <c r="I47" s="10"/>
      <c r="J47" s="10"/>
      <c r="K47" s="10"/>
      <c r="L47" s="10"/>
    </row>
    <row r="48" spans="1:12" ht="16.5" customHeight="1" x14ac:dyDescent="0.2">
      <c r="A48" s="10"/>
      <c r="B48" s="26"/>
      <c r="C48" s="27"/>
      <c r="D48" s="21"/>
      <c r="E48" s="21" t="str">
        <f ca="1">IFERROR(__xludf.DUMMYFUNCTION("IF(LEN(C48)=0,"""",QUERY(Archive!C:C,""Select COUNT(C) WHERE lower(C) contains '""&amp;LOWER(C48)&amp;""' LABEL COUNT(C) ''""))"),"")</f>
        <v/>
      </c>
      <c r="F48" s="41"/>
      <c r="G48" s="42"/>
      <c r="H48" s="10"/>
      <c r="I48" s="10"/>
      <c r="J48" s="10"/>
      <c r="K48" s="10"/>
      <c r="L48" s="10"/>
    </row>
    <row r="49" spans="1:12" ht="16.5" customHeight="1" x14ac:dyDescent="0.2">
      <c r="A49" s="10"/>
      <c r="B49" s="26"/>
      <c r="C49" s="27"/>
      <c r="D49" s="21"/>
      <c r="E49" s="21" t="str">
        <f ca="1">IFERROR(__xludf.DUMMYFUNCTION("IF(LEN(C49)=0,"""",QUERY(Archive!C:C,""Select COUNT(C) WHERE lower(C) contains '""&amp;LOWER(C49)&amp;""' LABEL COUNT(C) ''""))"),"")</f>
        <v/>
      </c>
      <c r="F49" s="41"/>
      <c r="G49" s="42"/>
      <c r="H49" s="10"/>
      <c r="I49" s="10"/>
      <c r="J49" s="10"/>
      <c r="K49" s="10"/>
      <c r="L49" s="10"/>
    </row>
    <row r="50" spans="1:12" ht="16.5" customHeight="1" x14ac:dyDescent="0.2">
      <c r="A50" s="10"/>
      <c r="B50" s="26"/>
      <c r="C50" s="27"/>
      <c r="D50" s="21"/>
      <c r="E50" s="21" t="str">
        <f ca="1">IFERROR(__xludf.DUMMYFUNCTION("IF(LEN(C50)=0,"""",QUERY(Archive!C:C,""Select COUNT(C) WHERE lower(C) contains '""&amp;LOWER(C50)&amp;""' LABEL COUNT(C) ''""))"),"")</f>
        <v/>
      </c>
      <c r="F50" s="41"/>
      <c r="G50" s="42"/>
      <c r="H50" s="10"/>
      <c r="I50" s="10"/>
      <c r="J50" s="10"/>
      <c r="K50" s="10"/>
      <c r="L50" s="10"/>
    </row>
    <row r="51" spans="1:12" ht="16.5" customHeight="1" x14ac:dyDescent="0.2">
      <c r="A51" s="10"/>
      <c r="B51" s="26"/>
      <c r="C51" s="27"/>
      <c r="D51" s="21"/>
      <c r="E51" s="21" t="str">
        <f ca="1">IFERROR(__xludf.DUMMYFUNCTION("IF(LEN(C51)=0,"""",QUERY(Archive!C:C,""Select COUNT(C) WHERE lower(C) contains '""&amp;LOWER(C51)&amp;""' LABEL COUNT(C) ''""))"),"")</f>
        <v/>
      </c>
      <c r="F51" s="41"/>
      <c r="G51" s="42"/>
      <c r="H51" s="10"/>
      <c r="I51" s="10"/>
      <c r="J51" s="10"/>
      <c r="K51" s="10"/>
      <c r="L51" s="10"/>
    </row>
    <row r="52" spans="1:12" ht="16.5" customHeight="1" x14ac:dyDescent="0.2">
      <c r="A52" s="10"/>
      <c r="B52" s="26"/>
      <c r="C52" s="27"/>
      <c r="D52" s="21"/>
      <c r="E52" s="21" t="str">
        <f ca="1">IFERROR(__xludf.DUMMYFUNCTION("IF(LEN(C52)=0,"""",QUERY(Archive!C:C,""Select COUNT(C) WHERE lower(C) contains '""&amp;LOWER(C52)&amp;""' LABEL COUNT(C) ''""))"),"")</f>
        <v/>
      </c>
      <c r="F52" s="41"/>
      <c r="G52" s="42"/>
      <c r="H52" s="10"/>
      <c r="I52" s="10"/>
      <c r="J52" s="10"/>
      <c r="K52" s="10"/>
      <c r="L52" s="10"/>
    </row>
    <row r="53" spans="1:12" ht="16.5" customHeight="1" x14ac:dyDescent="0.2">
      <c r="A53" s="10"/>
      <c r="B53" s="26"/>
      <c r="C53" s="27"/>
      <c r="D53" s="21"/>
      <c r="E53" s="21" t="str">
        <f ca="1">IFERROR(__xludf.DUMMYFUNCTION("IF(LEN(C53)=0,"""",QUERY(Archive!C:C,""Select COUNT(C) WHERE lower(C) contains '""&amp;LOWER(C53)&amp;""' LABEL COUNT(C) ''""))"),"")</f>
        <v/>
      </c>
      <c r="F53" s="41"/>
      <c r="G53" s="42"/>
      <c r="H53" s="10"/>
      <c r="I53" s="10"/>
      <c r="J53" s="10"/>
      <c r="K53" s="10"/>
      <c r="L53" s="10"/>
    </row>
    <row r="54" spans="1:12" ht="16.5" customHeight="1" x14ac:dyDescent="0.2">
      <c r="A54" s="10"/>
      <c r="B54" s="26"/>
      <c r="C54" s="27"/>
      <c r="D54" s="21"/>
      <c r="E54" s="21" t="str">
        <f ca="1">IFERROR(__xludf.DUMMYFUNCTION("IF(LEN(C54)=0,"""",QUERY(Archive!C:C,""Select COUNT(C) WHERE lower(C) contains '""&amp;LOWER(C54)&amp;""' LABEL COUNT(C) ''""))"),"")</f>
        <v/>
      </c>
      <c r="F54" s="41"/>
      <c r="G54" s="42"/>
      <c r="H54" s="10"/>
      <c r="I54" s="10"/>
      <c r="J54" s="10"/>
      <c r="K54" s="10"/>
      <c r="L54" s="10"/>
    </row>
    <row r="55" spans="1:12" ht="16.5" customHeight="1" x14ac:dyDescent="0.2">
      <c r="A55" s="10"/>
      <c r="B55" s="26"/>
      <c r="C55" s="27"/>
      <c r="D55" s="21"/>
      <c r="E55" s="21" t="str">
        <f ca="1">IFERROR(__xludf.DUMMYFUNCTION("IF(LEN(C55)=0,"""",QUERY(Archive!C:C,""Select COUNT(C) WHERE lower(C) contains '""&amp;LOWER(C55)&amp;""' LABEL COUNT(C) ''""))"),"")</f>
        <v/>
      </c>
      <c r="F55" s="41"/>
      <c r="G55" s="42"/>
      <c r="H55" s="10"/>
      <c r="I55" s="10"/>
      <c r="J55" s="10"/>
      <c r="K55" s="10"/>
      <c r="L55" s="10"/>
    </row>
    <row r="56" spans="1:12" ht="16.5" customHeight="1" x14ac:dyDescent="0.2">
      <c r="A56" s="10"/>
      <c r="B56" s="26"/>
      <c r="C56" s="27"/>
      <c r="D56" s="21"/>
      <c r="E56" s="21" t="str">
        <f ca="1">IFERROR(__xludf.DUMMYFUNCTION("IF(LEN(C56)=0,"""",QUERY(Archive!C:C,""Select COUNT(C) WHERE lower(C) contains '""&amp;LOWER(C56)&amp;""' LABEL COUNT(C) ''""))"),"")</f>
        <v/>
      </c>
      <c r="F56" s="41"/>
      <c r="G56" s="42"/>
      <c r="H56" s="10"/>
      <c r="I56" s="10"/>
      <c r="J56" s="10"/>
      <c r="K56" s="10"/>
      <c r="L56" s="10"/>
    </row>
    <row r="57" spans="1:12" ht="16.5" customHeight="1" x14ac:dyDescent="0.2">
      <c r="A57" s="10"/>
      <c r="B57" s="26"/>
      <c r="C57" s="27"/>
      <c r="D57" s="21"/>
      <c r="E57" s="21" t="str">
        <f ca="1">IFERROR(__xludf.DUMMYFUNCTION("IF(LEN(C57)=0,"""",QUERY(Archive!C:C,""Select COUNT(C) WHERE lower(C) contains '""&amp;LOWER(C57)&amp;""' LABEL COUNT(C) ''""))"),"")</f>
        <v/>
      </c>
      <c r="F57" s="41"/>
      <c r="G57" s="42"/>
      <c r="H57" s="10"/>
      <c r="I57" s="10"/>
      <c r="J57" s="10"/>
      <c r="K57" s="10"/>
      <c r="L57" s="10"/>
    </row>
    <row r="58" spans="1:12" ht="16.5" customHeight="1" x14ac:dyDescent="0.2">
      <c r="A58" s="10"/>
      <c r="B58" s="26"/>
      <c r="C58" s="27"/>
      <c r="D58" s="21"/>
      <c r="E58" s="21" t="str">
        <f ca="1">IFERROR(__xludf.DUMMYFUNCTION("IF(LEN(C58)=0,"""",QUERY(Archive!C:C,""Select COUNT(C) WHERE lower(C) contains '""&amp;LOWER(C58)&amp;""' LABEL COUNT(C) ''""))"),"")</f>
        <v/>
      </c>
      <c r="F58" s="41"/>
      <c r="G58" s="42"/>
      <c r="H58" s="10"/>
      <c r="I58" s="10"/>
      <c r="J58" s="10"/>
      <c r="K58" s="10"/>
      <c r="L58" s="10"/>
    </row>
    <row r="59" spans="1:12" ht="16.5" customHeight="1" x14ac:dyDescent="0.2">
      <c r="A59" s="10"/>
      <c r="B59" s="26"/>
      <c r="C59" s="27"/>
      <c r="D59" s="21"/>
      <c r="E59" s="21" t="str">
        <f ca="1">IFERROR(__xludf.DUMMYFUNCTION("IF(LEN(C59)=0,"""",QUERY(Archive!C:C,""Select COUNT(C) WHERE lower(C) contains '""&amp;LOWER(C59)&amp;""' LABEL COUNT(C) ''""))"),"")</f>
        <v/>
      </c>
      <c r="F59" s="41"/>
      <c r="G59" s="42"/>
      <c r="H59" s="10"/>
      <c r="I59" s="10"/>
      <c r="J59" s="10"/>
      <c r="K59" s="10"/>
      <c r="L59" s="10"/>
    </row>
    <row r="60" spans="1:12" ht="16.5" customHeight="1" x14ac:dyDescent="0.2">
      <c r="A60" s="10"/>
      <c r="B60" s="26"/>
      <c r="C60" s="27"/>
      <c r="D60" s="21"/>
      <c r="E60" s="21" t="str">
        <f ca="1">IFERROR(__xludf.DUMMYFUNCTION("IF(LEN(C60)=0,"""",QUERY(Archive!C:C,""Select COUNT(C) WHERE lower(C) contains '""&amp;LOWER(C60)&amp;""' LABEL COUNT(C) ''""))"),"")</f>
        <v/>
      </c>
      <c r="F60" s="41"/>
      <c r="G60" s="42"/>
      <c r="H60" s="10"/>
      <c r="I60" s="10"/>
      <c r="J60" s="10"/>
      <c r="K60" s="10"/>
      <c r="L60" s="10"/>
    </row>
    <row r="61" spans="1:12" ht="16.5" customHeight="1" x14ac:dyDescent="0.2">
      <c r="A61" s="10"/>
      <c r="B61" s="26"/>
      <c r="C61" s="27"/>
      <c r="D61" s="21"/>
      <c r="E61" s="21" t="str">
        <f ca="1">IFERROR(__xludf.DUMMYFUNCTION("IF(LEN(C61)=0,"""",QUERY(Archive!C:C,""Select COUNT(C) WHERE lower(C) contains '""&amp;LOWER(C61)&amp;""' LABEL COUNT(C) ''""))"),"")</f>
        <v/>
      </c>
      <c r="F61" s="41"/>
      <c r="G61" s="42"/>
      <c r="H61" s="10"/>
      <c r="I61" s="10"/>
      <c r="J61" s="10"/>
      <c r="K61" s="10"/>
      <c r="L61" s="10"/>
    </row>
    <row r="62" spans="1:12" ht="16.5" customHeight="1" x14ac:dyDescent="0.2">
      <c r="A62" s="10"/>
      <c r="B62" s="26"/>
      <c r="C62" s="27"/>
      <c r="D62" s="21"/>
      <c r="E62" s="21" t="str">
        <f ca="1">IFERROR(__xludf.DUMMYFUNCTION("IF(LEN(C62)=0,"""",QUERY(Archive!C:C,""Select COUNT(C) WHERE lower(C) contains '""&amp;LOWER(C62)&amp;""' LABEL COUNT(C) ''""))"),"")</f>
        <v/>
      </c>
      <c r="F62" s="41"/>
      <c r="G62" s="42"/>
      <c r="H62" s="10"/>
      <c r="I62" s="10"/>
      <c r="J62" s="10"/>
      <c r="K62" s="10"/>
      <c r="L62" s="10"/>
    </row>
    <row r="63" spans="1:12" ht="16.5" customHeight="1" x14ac:dyDescent="0.2">
      <c r="A63" s="10"/>
      <c r="B63" s="26"/>
      <c r="C63" s="27"/>
      <c r="D63" s="21"/>
      <c r="E63" s="21" t="str">
        <f ca="1">IFERROR(__xludf.DUMMYFUNCTION("IF(LEN(C63)=0,"""",QUERY(Archive!C:C,""Select COUNT(C) WHERE lower(C) contains '""&amp;LOWER(C63)&amp;""' LABEL COUNT(C) ''""))"),"")</f>
        <v/>
      </c>
      <c r="F63" s="41"/>
      <c r="G63" s="42"/>
      <c r="H63" s="10"/>
      <c r="I63" s="10"/>
      <c r="J63" s="10"/>
      <c r="K63" s="10"/>
      <c r="L63" s="10"/>
    </row>
    <row r="64" spans="1:12" ht="16.5" customHeight="1" x14ac:dyDescent="0.2">
      <c r="A64" s="10"/>
      <c r="B64" s="26"/>
      <c r="C64" s="27"/>
      <c r="D64" s="21"/>
      <c r="E64" s="21" t="str">
        <f ca="1">IFERROR(__xludf.DUMMYFUNCTION("IF(LEN(C64)=0,"""",QUERY(Archive!C:C,""Select COUNT(C) WHERE lower(C) contains '""&amp;LOWER(C64)&amp;""' LABEL COUNT(C) ''""))"),"")</f>
        <v/>
      </c>
      <c r="F64" s="41"/>
      <c r="G64" s="42"/>
      <c r="H64" s="10"/>
      <c r="I64" s="10"/>
      <c r="J64" s="10"/>
      <c r="K64" s="10"/>
      <c r="L64" s="10"/>
    </row>
    <row r="65" spans="1:12" ht="16.5" customHeight="1" x14ac:dyDescent="0.2">
      <c r="A65" s="10"/>
      <c r="B65" s="26"/>
      <c r="C65" s="27"/>
      <c r="D65" s="21"/>
      <c r="E65" s="21" t="str">
        <f ca="1">IFERROR(__xludf.DUMMYFUNCTION("IF(LEN(C65)=0,"""",QUERY(Archive!C:C,""Select COUNT(C) WHERE lower(C) contains '""&amp;LOWER(C65)&amp;""' LABEL COUNT(C) ''""))"),"")</f>
        <v/>
      </c>
      <c r="F65" s="41"/>
      <c r="G65" s="42"/>
      <c r="H65" s="10"/>
      <c r="I65" s="10"/>
      <c r="J65" s="10"/>
      <c r="K65" s="10"/>
      <c r="L65" s="10"/>
    </row>
    <row r="66" spans="1:12" ht="16.5" customHeight="1" x14ac:dyDescent="0.2">
      <c r="A66" s="10"/>
      <c r="B66" s="26"/>
      <c r="C66" s="27"/>
      <c r="D66" s="21"/>
      <c r="E66" s="21" t="str">
        <f ca="1">IFERROR(__xludf.DUMMYFUNCTION("IF(LEN(C66)=0,"""",QUERY(Archive!C:C,""Select COUNT(C) WHERE lower(C) contains '""&amp;LOWER(C66)&amp;""' LABEL COUNT(C) ''""))"),"")</f>
        <v/>
      </c>
      <c r="F66" s="41"/>
      <c r="G66" s="42"/>
      <c r="H66" s="10"/>
      <c r="I66" s="10"/>
      <c r="J66" s="10"/>
      <c r="K66" s="10"/>
      <c r="L66" s="10"/>
    </row>
    <row r="67" spans="1:12" ht="16.5" customHeight="1" x14ac:dyDescent="0.2">
      <c r="A67" s="10"/>
      <c r="B67" s="26"/>
      <c r="C67" s="27"/>
      <c r="D67" s="21"/>
      <c r="E67" s="21" t="str">
        <f ca="1">IFERROR(__xludf.DUMMYFUNCTION("IF(LEN(C67)=0,"""",QUERY(Archive!C:C,""Select COUNT(C) WHERE lower(C) contains '""&amp;LOWER(C67)&amp;""' LABEL COUNT(C) ''""))"),"")</f>
        <v/>
      </c>
      <c r="F67" s="41"/>
      <c r="G67" s="42"/>
      <c r="H67" s="10"/>
      <c r="I67" s="10"/>
      <c r="J67" s="10"/>
      <c r="K67" s="10"/>
      <c r="L67" s="10"/>
    </row>
    <row r="68" spans="1:12" ht="16.5" customHeight="1" x14ac:dyDescent="0.2">
      <c r="A68" s="10"/>
      <c r="B68" s="26"/>
      <c r="C68" s="27"/>
      <c r="D68" s="21"/>
      <c r="E68" s="21" t="str">
        <f ca="1">IFERROR(__xludf.DUMMYFUNCTION("IF(LEN(C68)=0,"""",QUERY(Archive!C:C,""Select COUNT(C) WHERE lower(C) contains '""&amp;LOWER(C68)&amp;""' LABEL COUNT(C) ''""))"),"")</f>
        <v/>
      </c>
      <c r="F68" s="41"/>
      <c r="G68" s="42"/>
      <c r="H68" s="10"/>
      <c r="I68" s="10"/>
      <c r="J68" s="10"/>
      <c r="K68" s="10"/>
      <c r="L68" s="10"/>
    </row>
    <row r="69" spans="1:12" ht="16.5" customHeight="1" x14ac:dyDescent="0.2">
      <c r="A69" s="10"/>
      <c r="B69" s="26"/>
      <c r="C69" s="27"/>
      <c r="D69" s="21"/>
      <c r="E69" s="21" t="str">
        <f ca="1">IFERROR(__xludf.DUMMYFUNCTION("IF(LEN(C69)=0,"""",QUERY(Archive!C:C,""Select COUNT(C) WHERE lower(C) contains '""&amp;LOWER(C69)&amp;""' LABEL COUNT(C) ''""))"),"")</f>
        <v/>
      </c>
      <c r="F69" s="41"/>
      <c r="G69" s="42"/>
      <c r="H69" s="10"/>
      <c r="I69" s="10"/>
      <c r="J69" s="10"/>
      <c r="K69" s="10"/>
      <c r="L69" s="10"/>
    </row>
    <row r="70" spans="1:12" ht="16.5" customHeight="1" x14ac:dyDescent="0.2">
      <c r="A70" s="10"/>
      <c r="B70" s="26"/>
      <c r="C70" s="27"/>
      <c r="D70" s="21"/>
      <c r="E70" s="21" t="str">
        <f ca="1">IFERROR(__xludf.DUMMYFUNCTION("IF(LEN(C70)=0,"""",QUERY(Archive!C:C,""Select COUNT(C) WHERE lower(C) contains '""&amp;LOWER(C70)&amp;""' LABEL COUNT(C) ''""))"),"")</f>
        <v/>
      </c>
      <c r="F70" s="41"/>
      <c r="G70" s="42"/>
      <c r="H70" s="10"/>
      <c r="I70" s="10"/>
      <c r="J70" s="10"/>
      <c r="K70" s="10"/>
      <c r="L70" s="10"/>
    </row>
    <row r="71" spans="1:12" ht="16.5" customHeight="1" x14ac:dyDescent="0.2">
      <c r="A71" s="10"/>
      <c r="B71" s="26"/>
      <c r="C71" s="27"/>
      <c r="D71" s="21"/>
      <c r="E71" s="21" t="str">
        <f ca="1">IFERROR(__xludf.DUMMYFUNCTION("IF(LEN(C71)=0,"""",QUERY(Archive!C:C,""Select COUNT(C) WHERE lower(C) contains '""&amp;LOWER(C71)&amp;""' LABEL COUNT(C) ''""))"),"")</f>
        <v/>
      </c>
      <c r="F71" s="41"/>
      <c r="G71" s="42"/>
      <c r="H71" s="10"/>
      <c r="I71" s="10"/>
      <c r="J71" s="10"/>
      <c r="K71" s="10"/>
      <c r="L71" s="10"/>
    </row>
    <row r="72" spans="1:12" ht="16.5" customHeight="1" x14ac:dyDescent="0.2">
      <c r="A72" s="10"/>
      <c r="B72" s="26"/>
      <c r="C72" s="27"/>
      <c r="D72" s="21"/>
      <c r="E72" s="21" t="str">
        <f ca="1">IFERROR(__xludf.DUMMYFUNCTION("IF(LEN(C72)=0,"""",QUERY(Archive!C:C,""Select COUNT(C) WHERE lower(C) contains '""&amp;LOWER(C72)&amp;""' LABEL COUNT(C) ''""))"),"")</f>
        <v/>
      </c>
      <c r="F72" s="41"/>
      <c r="G72" s="42"/>
      <c r="H72" s="10"/>
      <c r="I72" s="10"/>
      <c r="J72" s="10"/>
      <c r="K72" s="10"/>
      <c r="L72" s="10"/>
    </row>
    <row r="73" spans="1:12" ht="16.5" customHeight="1" x14ac:dyDescent="0.2">
      <c r="A73" s="10"/>
      <c r="B73" s="26"/>
      <c r="C73" s="27"/>
      <c r="D73" s="21"/>
      <c r="E73" s="21" t="str">
        <f ca="1">IFERROR(__xludf.DUMMYFUNCTION("IF(LEN(C73)=0,"""",QUERY(Archive!C:C,""Select COUNT(C) WHERE lower(C) contains '""&amp;LOWER(C73)&amp;""' LABEL COUNT(C) ''""))"),"")</f>
        <v/>
      </c>
      <c r="F73" s="41"/>
      <c r="G73" s="42"/>
      <c r="H73" s="10"/>
      <c r="I73" s="10"/>
      <c r="J73" s="10"/>
      <c r="K73" s="10"/>
      <c r="L73" s="10"/>
    </row>
    <row r="74" spans="1:12" ht="16.5" customHeight="1" x14ac:dyDescent="0.2">
      <c r="A74" s="10"/>
      <c r="B74" s="26"/>
      <c r="C74" s="27"/>
      <c r="D74" s="21"/>
      <c r="E74" s="21" t="str">
        <f ca="1">IFERROR(__xludf.DUMMYFUNCTION("IF(LEN(C74)=0,"""",QUERY(Archive!C:C,""Select COUNT(C) WHERE lower(C) contains '""&amp;LOWER(C74)&amp;""' LABEL COUNT(C) ''""))"),"")</f>
        <v/>
      </c>
      <c r="F74" s="41"/>
      <c r="G74" s="42"/>
      <c r="H74" s="10"/>
      <c r="I74" s="10"/>
      <c r="J74" s="10"/>
      <c r="K74" s="10"/>
      <c r="L74" s="10"/>
    </row>
    <row r="75" spans="1:12" ht="16.5" customHeight="1" x14ac:dyDescent="0.2">
      <c r="A75" s="10"/>
      <c r="B75" s="26"/>
      <c r="C75" s="27"/>
      <c r="D75" s="21"/>
      <c r="E75" s="21" t="str">
        <f ca="1">IFERROR(__xludf.DUMMYFUNCTION("IF(LEN(C75)=0,"""",QUERY(Archive!C:C,""Select COUNT(C) WHERE lower(C) contains '""&amp;LOWER(C75)&amp;""' LABEL COUNT(C) ''""))"),"")</f>
        <v/>
      </c>
      <c r="F75" s="41"/>
      <c r="G75" s="42"/>
      <c r="H75" s="10"/>
      <c r="I75" s="10"/>
      <c r="J75" s="10"/>
      <c r="K75" s="10"/>
      <c r="L75" s="10"/>
    </row>
    <row r="76" spans="1:12" ht="16.5" customHeight="1" x14ac:dyDescent="0.2">
      <c r="A76" s="10"/>
      <c r="B76" s="26"/>
      <c r="C76" s="27"/>
      <c r="D76" s="21"/>
      <c r="E76" s="21" t="str">
        <f ca="1">IFERROR(__xludf.DUMMYFUNCTION("IF(LEN(C76)=0,"""",QUERY(Archive!C:C,""Select COUNT(C) WHERE lower(C) contains '""&amp;LOWER(C76)&amp;""' LABEL COUNT(C) ''""))"),"")</f>
        <v/>
      </c>
      <c r="F76" s="41"/>
      <c r="G76" s="42"/>
      <c r="H76" s="10"/>
      <c r="I76" s="10"/>
      <c r="J76" s="10"/>
      <c r="K76" s="10"/>
      <c r="L76" s="10"/>
    </row>
    <row r="77" spans="1:12" ht="16.5" customHeight="1" x14ac:dyDescent="0.2">
      <c r="A77" s="10"/>
      <c r="B77" s="26"/>
      <c r="C77" s="27"/>
      <c r="D77" s="21"/>
      <c r="E77" s="21" t="str">
        <f ca="1">IFERROR(__xludf.DUMMYFUNCTION("IF(LEN(C77)=0,"""",QUERY(Archive!C:C,""Select COUNT(C) WHERE lower(C) contains '""&amp;LOWER(C77)&amp;""' LABEL COUNT(C) ''""))"),"")</f>
        <v/>
      </c>
      <c r="F77" s="41"/>
      <c r="G77" s="42"/>
      <c r="H77" s="10"/>
      <c r="I77" s="10"/>
      <c r="J77" s="10"/>
      <c r="K77" s="10"/>
      <c r="L77" s="10"/>
    </row>
    <row r="78" spans="1:12" ht="16.5" customHeight="1" x14ac:dyDescent="0.2">
      <c r="A78" s="10"/>
      <c r="B78" s="26"/>
      <c r="C78" s="27"/>
      <c r="D78" s="21"/>
      <c r="E78" s="21" t="str">
        <f ca="1">IFERROR(__xludf.DUMMYFUNCTION("IF(LEN(C78)=0,"""",QUERY(Archive!C:C,""Select COUNT(C) WHERE lower(C) contains '""&amp;LOWER(C78)&amp;""' LABEL COUNT(C) ''""))"),"")</f>
        <v/>
      </c>
      <c r="F78" s="41"/>
      <c r="G78" s="42"/>
      <c r="H78" s="10"/>
      <c r="I78" s="10"/>
      <c r="J78" s="10"/>
      <c r="K78" s="10"/>
      <c r="L78" s="10"/>
    </row>
    <row r="79" spans="1:12" ht="16.5" customHeight="1" x14ac:dyDescent="0.2">
      <c r="A79" s="10"/>
      <c r="B79" s="26"/>
      <c r="C79" s="27"/>
      <c r="D79" s="21"/>
      <c r="E79" s="21" t="str">
        <f ca="1">IFERROR(__xludf.DUMMYFUNCTION("IF(LEN(C79)=0,"""",QUERY(Archive!C:C,""Select COUNT(C) WHERE lower(C) contains '""&amp;LOWER(C79)&amp;""' LABEL COUNT(C) ''""))"),"")</f>
        <v/>
      </c>
      <c r="F79" s="41"/>
      <c r="G79" s="42"/>
      <c r="H79" s="10"/>
      <c r="I79" s="10"/>
      <c r="J79" s="10"/>
      <c r="K79" s="10"/>
      <c r="L79" s="10"/>
    </row>
    <row r="80" spans="1:12" ht="16.5" customHeight="1" x14ac:dyDescent="0.2">
      <c r="A80" s="10"/>
      <c r="B80" s="26"/>
      <c r="C80" s="27"/>
      <c r="D80" s="21"/>
      <c r="E80" s="21" t="str">
        <f ca="1">IFERROR(__xludf.DUMMYFUNCTION("IF(LEN(C80)=0,"""",QUERY(Archive!C:C,""Select COUNT(C) WHERE lower(C) contains '""&amp;LOWER(C80)&amp;""' LABEL COUNT(C) ''""))"),"")</f>
        <v/>
      </c>
      <c r="F80" s="41"/>
      <c r="G80" s="42"/>
      <c r="H80" s="10"/>
      <c r="I80" s="10"/>
      <c r="J80" s="10"/>
      <c r="K80" s="10"/>
      <c r="L80" s="10"/>
    </row>
    <row r="81" spans="1:12" ht="16.5" customHeight="1" x14ac:dyDescent="0.2">
      <c r="A81" s="10"/>
      <c r="B81" s="26"/>
      <c r="C81" s="27"/>
      <c r="D81" s="21"/>
      <c r="E81" s="21" t="str">
        <f ca="1">IFERROR(__xludf.DUMMYFUNCTION("IF(LEN(C81)=0,"""",QUERY(Archive!C:C,""Select COUNT(C) WHERE lower(C) contains '""&amp;LOWER(C81)&amp;""' LABEL COUNT(C) ''""))"),"")</f>
        <v/>
      </c>
      <c r="F81" s="41"/>
      <c r="G81" s="42"/>
      <c r="H81" s="10"/>
      <c r="I81" s="10"/>
      <c r="J81" s="10"/>
      <c r="K81" s="10"/>
      <c r="L81" s="10"/>
    </row>
    <row r="82" spans="1:12" ht="16.5" customHeight="1" x14ac:dyDescent="0.2">
      <c r="A82" s="10"/>
      <c r="B82" s="26"/>
      <c r="C82" s="27"/>
      <c r="D82" s="21"/>
      <c r="E82" s="21" t="str">
        <f ca="1">IFERROR(__xludf.DUMMYFUNCTION("IF(LEN(C82)=0,"""",QUERY(Archive!C:C,""Select COUNT(C) WHERE lower(C) contains '""&amp;LOWER(C82)&amp;""' LABEL COUNT(C) ''""))"),"")</f>
        <v/>
      </c>
      <c r="F82" s="41"/>
      <c r="G82" s="42"/>
      <c r="H82" s="10"/>
      <c r="I82" s="10"/>
      <c r="J82" s="10"/>
      <c r="K82" s="10"/>
      <c r="L82" s="10"/>
    </row>
    <row r="83" spans="1:12" ht="16.5" customHeight="1" x14ac:dyDescent="0.2">
      <c r="A83" s="10"/>
      <c r="B83" s="26"/>
      <c r="C83" s="27"/>
      <c r="D83" s="21"/>
      <c r="E83" s="21" t="str">
        <f ca="1">IFERROR(__xludf.DUMMYFUNCTION("IF(LEN(C83)=0,"""",QUERY(Archive!C:C,""Select COUNT(C) WHERE lower(C) contains '""&amp;LOWER(C83)&amp;""' LABEL COUNT(C) ''""))"),"")</f>
        <v/>
      </c>
      <c r="F83" s="41"/>
      <c r="G83" s="42"/>
      <c r="H83" s="10"/>
      <c r="I83" s="10"/>
      <c r="J83" s="10"/>
      <c r="K83" s="10"/>
      <c r="L83" s="10"/>
    </row>
    <row r="84" spans="1:12" ht="16.5" customHeight="1" x14ac:dyDescent="0.2">
      <c r="A84" s="10"/>
      <c r="B84" s="26"/>
      <c r="C84" s="27"/>
      <c r="D84" s="21"/>
      <c r="E84" s="21" t="str">
        <f ca="1">IFERROR(__xludf.DUMMYFUNCTION("IF(LEN(C84)=0,"""",QUERY(Archive!C:C,""Select COUNT(C) WHERE lower(C) contains '""&amp;LOWER(C84)&amp;""' LABEL COUNT(C) ''""))"),"")</f>
        <v/>
      </c>
      <c r="F84" s="41"/>
      <c r="G84" s="42"/>
      <c r="H84" s="10"/>
      <c r="I84" s="10"/>
      <c r="J84" s="10"/>
      <c r="K84" s="10"/>
      <c r="L84" s="10"/>
    </row>
    <row r="85" spans="1:12" ht="16.5" customHeight="1" x14ac:dyDescent="0.2">
      <c r="A85" s="10"/>
      <c r="B85" s="26"/>
      <c r="C85" s="27"/>
      <c r="D85" s="21"/>
      <c r="E85" s="21" t="str">
        <f ca="1">IFERROR(__xludf.DUMMYFUNCTION("IF(LEN(C85)=0,"""",QUERY(Archive!C:C,""Select COUNT(C) WHERE lower(C) contains '""&amp;LOWER(C85)&amp;""' LABEL COUNT(C) ''""))"),"")</f>
        <v/>
      </c>
      <c r="F85" s="41"/>
      <c r="G85" s="42"/>
      <c r="H85" s="10"/>
      <c r="I85" s="10"/>
      <c r="J85" s="10"/>
      <c r="K85" s="10"/>
      <c r="L85" s="10"/>
    </row>
    <row r="86" spans="1:12" ht="16.5" customHeight="1" x14ac:dyDescent="0.2">
      <c r="A86" s="10"/>
      <c r="B86" s="26"/>
      <c r="C86" s="27"/>
      <c r="D86" s="21"/>
      <c r="E86" s="21" t="str">
        <f ca="1">IFERROR(__xludf.DUMMYFUNCTION("IF(LEN(C86)=0,"""",QUERY(Archive!C:C,""Select COUNT(C) WHERE lower(C) contains '""&amp;LOWER(C86)&amp;""' LABEL COUNT(C) ''""))"),"")</f>
        <v/>
      </c>
      <c r="F86" s="41"/>
      <c r="G86" s="42"/>
      <c r="H86" s="10"/>
      <c r="I86" s="10"/>
      <c r="J86" s="10"/>
      <c r="K86" s="10"/>
      <c r="L86" s="10"/>
    </row>
    <row r="87" spans="1:12" ht="16.5" customHeight="1" x14ac:dyDescent="0.2">
      <c r="A87" s="10"/>
      <c r="B87" s="26"/>
      <c r="C87" s="27"/>
      <c r="D87" s="21"/>
      <c r="E87" s="21" t="str">
        <f ca="1">IFERROR(__xludf.DUMMYFUNCTION("IF(LEN(C87)=0,"""",QUERY(Archive!C:C,""Select COUNT(C) WHERE lower(C) contains '""&amp;LOWER(C87)&amp;""' LABEL COUNT(C) ''""))"),"")</f>
        <v/>
      </c>
      <c r="F87" s="41"/>
      <c r="G87" s="42"/>
      <c r="H87" s="10"/>
      <c r="I87" s="10"/>
      <c r="J87" s="10"/>
      <c r="K87" s="10"/>
      <c r="L87" s="10"/>
    </row>
    <row r="88" spans="1:12" ht="16.5" customHeight="1" x14ac:dyDescent="0.2">
      <c r="A88" s="10"/>
      <c r="B88" s="26"/>
      <c r="C88" s="27"/>
      <c r="D88" s="21"/>
      <c r="E88" s="21" t="str">
        <f ca="1">IFERROR(__xludf.DUMMYFUNCTION("IF(LEN(C88)=0,"""",QUERY(Archive!C:C,""Select COUNT(C) WHERE lower(C) contains '""&amp;LOWER(C88)&amp;""' LABEL COUNT(C) ''""))"),"")</f>
        <v/>
      </c>
      <c r="F88" s="41"/>
      <c r="G88" s="42"/>
      <c r="H88" s="10"/>
      <c r="I88" s="10"/>
      <c r="J88" s="10"/>
      <c r="K88" s="10"/>
      <c r="L88" s="10"/>
    </row>
    <row r="89" spans="1:12" ht="16.5" customHeight="1" x14ac:dyDescent="0.2">
      <c r="A89" s="10"/>
      <c r="B89" s="26"/>
      <c r="C89" s="27"/>
      <c r="D89" s="21"/>
      <c r="E89" s="21" t="str">
        <f ca="1">IFERROR(__xludf.DUMMYFUNCTION("IF(LEN(C89)=0,"""",QUERY(Archive!C:C,""Select COUNT(C) WHERE lower(C) contains '""&amp;LOWER(C89)&amp;""' LABEL COUNT(C) ''""))"),"")</f>
        <v/>
      </c>
      <c r="F89" s="41"/>
      <c r="G89" s="42"/>
      <c r="H89" s="10"/>
      <c r="I89" s="10"/>
      <c r="J89" s="10"/>
      <c r="K89" s="10"/>
      <c r="L89" s="10"/>
    </row>
    <row r="90" spans="1:12" ht="16.5" customHeight="1" x14ac:dyDescent="0.2">
      <c r="A90" s="10"/>
      <c r="B90" s="26"/>
      <c r="C90" s="27"/>
      <c r="D90" s="21"/>
      <c r="E90" s="21" t="str">
        <f ca="1">IFERROR(__xludf.DUMMYFUNCTION("IF(LEN(C90)=0,"""",QUERY(Archive!C:C,""Select COUNT(C) WHERE lower(C) contains '""&amp;LOWER(C90)&amp;""' LABEL COUNT(C) ''""))"),"")</f>
        <v/>
      </c>
      <c r="F90" s="41"/>
      <c r="G90" s="42"/>
      <c r="H90" s="10"/>
      <c r="I90" s="10"/>
      <c r="J90" s="10"/>
      <c r="K90" s="10"/>
      <c r="L90" s="10"/>
    </row>
    <row r="91" spans="1:12" ht="16.5" customHeight="1" x14ac:dyDescent="0.2">
      <c r="A91" s="10"/>
      <c r="B91" s="26"/>
      <c r="C91" s="27"/>
      <c r="D91" s="21"/>
      <c r="E91" s="21" t="str">
        <f ca="1">IFERROR(__xludf.DUMMYFUNCTION("IF(LEN(C91)=0,"""",QUERY(Archive!C:C,""Select COUNT(C) WHERE lower(C) contains '""&amp;LOWER(C91)&amp;""' LABEL COUNT(C) ''""))"),"")</f>
        <v/>
      </c>
      <c r="F91" s="41"/>
      <c r="G91" s="42"/>
      <c r="H91" s="10"/>
      <c r="I91" s="10"/>
      <c r="J91" s="10"/>
      <c r="K91" s="10"/>
      <c r="L91" s="10"/>
    </row>
    <row r="92" spans="1:12" ht="16.5" customHeight="1" x14ac:dyDescent="0.2">
      <c r="A92" s="10"/>
      <c r="B92" s="26"/>
      <c r="C92" s="27"/>
      <c r="D92" s="21"/>
      <c r="E92" s="21" t="str">
        <f ca="1">IFERROR(__xludf.DUMMYFUNCTION("IF(LEN(C92)=0,"""",QUERY(Archive!C:C,""Select COUNT(C) WHERE lower(C) contains '""&amp;LOWER(C92)&amp;""' LABEL COUNT(C) ''""))"),"")</f>
        <v/>
      </c>
      <c r="F92" s="41"/>
      <c r="G92" s="42"/>
      <c r="H92" s="10"/>
      <c r="I92" s="10"/>
      <c r="J92" s="10"/>
      <c r="K92" s="10"/>
      <c r="L92" s="10"/>
    </row>
    <row r="93" spans="1:12" ht="16.5" customHeight="1" x14ac:dyDescent="0.2">
      <c r="A93" s="10"/>
      <c r="B93" s="26"/>
      <c r="C93" s="27"/>
      <c r="D93" s="21"/>
      <c r="E93" s="21" t="str">
        <f ca="1">IFERROR(__xludf.DUMMYFUNCTION("IF(LEN(C93)=0,"""",QUERY(Archive!C:C,""Select COUNT(C) WHERE lower(C) contains '""&amp;LOWER(C93)&amp;""' LABEL COUNT(C) ''""))"),"")</f>
        <v/>
      </c>
      <c r="F93" s="41"/>
      <c r="G93" s="42"/>
      <c r="H93" s="10"/>
      <c r="I93" s="10"/>
      <c r="J93" s="10"/>
      <c r="K93" s="10"/>
      <c r="L93" s="10"/>
    </row>
    <row r="94" spans="1:12" ht="16.5" customHeight="1" x14ac:dyDescent="0.2">
      <c r="A94" s="10"/>
      <c r="B94" s="26"/>
      <c r="C94" s="27"/>
      <c r="D94" s="21"/>
      <c r="E94" s="21" t="str">
        <f ca="1">IFERROR(__xludf.DUMMYFUNCTION("IF(LEN(C94)=0,"""",QUERY(Archive!C:C,""Select COUNT(C) WHERE lower(C) contains '""&amp;LOWER(C94)&amp;""' LABEL COUNT(C) ''""))"),"")</f>
        <v/>
      </c>
      <c r="F94" s="41"/>
      <c r="G94" s="42"/>
      <c r="H94" s="10"/>
      <c r="I94" s="10"/>
      <c r="J94" s="10"/>
      <c r="K94" s="10"/>
      <c r="L94" s="10"/>
    </row>
    <row r="95" spans="1:12" ht="16.5" customHeight="1" x14ac:dyDescent="0.2">
      <c r="A95" s="10"/>
      <c r="B95" s="26"/>
      <c r="C95" s="27"/>
      <c r="D95" s="21"/>
      <c r="E95" s="21" t="str">
        <f ca="1">IFERROR(__xludf.DUMMYFUNCTION("IF(LEN(C95)=0,"""",QUERY(Archive!C:C,""Select COUNT(C) WHERE lower(C) contains '""&amp;LOWER(C95)&amp;""' LABEL COUNT(C) ''""))"),"")</f>
        <v/>
      </c>
      <c r="F95" s="41"/>
      <c r="G95" s="42"/>
      <c r="H95" s="10"/>
      <c r="I95" s="10"/>
      <c r="J95" s="10"/>
      <c r="K95" s="10"/>
      <c r="L95" s="10"/>
    </row>
    <row r="96" spans="1:12" ht="16.5" customHeight="1" x14ac:dyDescent="0.2">
      <c r="A96" s="10"/>
      <c r="B96" s="26"/>
      <c r="C96" s="27"/>
      <c r="D96" s="21"/>
      <c r="E96" s="21" t="str">
        <f ca="1">IFERROR(__xludf.DUMMYFUNCTION("IF(LEN(C96)=0,"""",QUERY(Archive!C:C,""Select COUNT(C) WHERE lower(C) contains '""&amp;LOWER(C96)&amp;""' LABEL COUNT(C) ''""))"),"")</f>
        <v/>
      </c>
      <c r="F96" s="41"/>
      <c r="G96" s="42"/>
      <c r="H96" s="10"/>
      <c r="I96" s="10"/>
      <c r="J96" s="10"/>
      <c r="K96" s="10"/>
      <c r="L96" s="10"/>
    </row>
    <row r="97" spans="1:12" ht="16.5" customHeight="1" x14ac:dyDescent="0.2">
      <c r="A97" s="10"/>
      <c r="B97" s="26"/>
      <c r="C97" s="27"/>
      <c r="D97" s="21"/>
      <c r="E97" s="21" t="str">
        <f ca="1">IFERROR(__xludf.DUMMYFUNCTION("IF(LEN(C97)=0,"""",QUERY(Archive!C:C,""Select COUNT(C) WHERE lower(C) contains '""&amp;LOWER(C97)&amp;""' LABEL COUNT(C) ''""))"),"")</f>
        <v/>
      </c>
      <c r="F97" s="41"/>
      <c r="G97" s="42"/>
      <c r="H97" s="10"/>
      <c r="I97" s="10"/>
      <c r="J97" s="10"/>
      <c r="K97" s="10"/>
      <c r="L97" s="10"/>
    </row>
    <row r="98" spans="1:12" ht="16.5" customHeight="1" x14ac:dyDescent="0.2">
      <c r="A98" s="10"/>
      <c r="B98" s="26"/>
      <c r="C98" s="27"/>
      <c r="D98" s="21"/>
      <c r="E98" s="21" t="str">
        <f ca="1">IFERROR(__xludf.DUMMYFUNCTION("IF(LEN(C98)=0,"""",QUERY(Archive!C:C,""Select COUNT(C) WHERE lower(C) contains '""&amp;LOWER(C98)&amp;""' LABEL COUNT(C) ''""))"),"")</f>
        <v/>
      </c>
      <c r="F98" s="41"/>
      <c r="G98" s="42"/>
      <c r="H98" s="10"/>
      <c r="I98" s="10"/>
      <c r="J98" s="10"/>
      <c r="K98" s="10"/>
      <c r="L98" s="10"/>
    </row>
    <row r="99" spans="1:12" ht="16.5" customHeight="1" x14ac:dyDescent="0.2">
      <c r="A99" s="10"/>
      <c r="B99" s="26"/>
      <c r="C99" s="27"/>
      <c r="D99" s="21"/>
      <c r="E99" s="21" t="str">
        <f ca="1">IFERROR(__xludf.DUMMYFUNCTION("IF(LEN(C99)=0,"""",QUERY(Archive!C:C,""Select COUNT(C) WHERE lower(C) contains '""&amp;LOWER(C99)&amp;""' LABEL COUNT(C) ''""))"),"")</f>
        <v/>
      </c>
      <c r="F99" s="41"/>
      <c r="G99" s="42"/>
      <c r="H99" s="10"/>
      <c r="I99" s="10"/>
      <c r="J99" s="10"/>
      <c r="K99" s="10"/>
      <c r="L99" s="10"/>
    </row>
    <row r="100" spans="1:12" ht="16.5" customHeight="1" x14ac:dyDescent="0.2">
      <c r="A100" s="10"/>
      <c r="B100" s="26"/>
      <c r="C100" s="27"/>
      <c r="D100" s="21"/>
      <c r="E100" s="21" t="str">
        <f ca="1">IFERROR(__xludf.DUMMYFUNCTION("IF(LEN(C100)=0,"""",QUERY(Archive!C:C,""Select COUNT(C) WHERE lower(C) contains '""&amp;LOWER(C100)&amp;""' LABEL COUNT(C) ''""))"),"")</f>
        <v/>
      </c>
      <c r="F100" s="41"/>
      <c r="G100" s="42"/>
      <c r="H100" s="10"/>
      <c r="I100" s="10"/>
      <c r="J100" s="10"/>
      <c r="K100" s="10"/>
      <c r="L100" s="10"/>
    </row>
    <row r="101" spans="1:12" ht="16.5" customHeight="1" x14ac:dyDescent="0.2">
      <c r="A101" s="10"/>
      <c r="B101" s="26"/>
      <c r="C101" s="27"/>
      <c r="D101" s="21"/>
      <c r="E101" s="21" t="str">
        <f ca="1">IFERROR(__xludf.DUMMYFUNCTION("IF(LEN(C101)=0,"""",QUERY(Archive!C:C,""Select COUNT(C) WHERE lower(C) contains '""&amp;LOWER(C101)&amp;""' LABEL COUNT(C) ''""))"),"")</f>
        <v/>
      </c>
      <c r="F101" s="41"/>
      <c r="G101" s="42"/>
      <c r="H101" s="10"/>
      <c r="I101" s="10"/>
      <c r="J101" s="10"/>
      <c r="K101" s="10"/>
      <c r="L101" s="10"/>
    </row>
    <row r="102" spans="1:12" ht="16.5" customHeight="1" x14ac:dyDescent="0.2">
      <c r="A102" s="10"/>
      <c r="B102" s="26"/>
      <c r="C102" s="27"/>
      <c r="D102" s="21"/>
      <c r="E102" s="21" t="str">
        <f ca="1">IFERROR(__xludf.DUMMYFUNCTION("IF(LEN(C102)=0,"""",QUERY(Archive!C:C,""Select COUNT(C) WHERE lower(C) contains '""&amp;LOWER(C102)&amp;""' LABEL COUNT(C) ''""))"),"")</f>
        <v/>
      </c>
      <c r="F102" s="41"/>
      <c r="G102" s="42"/>
      <c r="H102" s="10"/>
      <c r="I102" s="10"/>
      <c r="J102" s="10"/>
      <c r="K102" s="10"/>
      <c r="L102" s="10"/>
    </row>
    <row r="103" spans="1:12" ht="16.5" customHeight="1" x14ac:dyDescent="0.2">
      <c r="A103" s="10"/>
      <c r="B103" s="26"/>
      <c r="C103" s="27"/>
      <c r="D103" s="21"/>
      <c r="E103" s="21" t="str">
        <f ca="1">IFERROR(__xludf.DUMMYFUNCTION("IF(LEN(C103)=0,"""",QUERY(Archive!C:C,""Select COUNT(C) WHERE lower(C) contains '""&amp;LOWER(C103)&amp;""' LABEL COUNT(C) ''""))"),"")</f>
        <v/>
      </c>
      <c r="F103" s="41"/>
      <c r="G103" s="42"/>
      <c r="H103" s="10"/>
      <c r="I103" s="10"/>
      <c r="J103" s="10"/>
      <c r="K103" s="10"/>
      <c r="L103" s="10"/>
    </row>
    <row r="104" spans="1:12" ht="16.5" customHeight="1" x14ac:dyDescent="0.2">
      <c r="A104" s="10"/>
      <c r="B104" s="26"/>
      <c r="C104" s="27"/>
      <c r="D104" s="21"/>
      <c r="E104" s="21" t="str">
        <f ca="1">IFERROR(__xludf.DUMMYFUNCTION("IF(LEN(C104)=0,"""",QUERY(Archive!C:C,""Select COUNT(C) WHERE lower(C) contains '""&amp;LOWER(C104)&amp;""' LABEL COUNT(C) ''""))"),"")</f>
        <v/>
      </c>
      <c r="F104" s="41"/>
      <c r="G104" s="42"/>
      <c r="H104" s="10"/>
      <c r="I104" s="10"/>
      <c r="J104" s="10"/>
      <c r="K104" s="10"/>
      <c r="L104" s="10"/>
    </row>
    <row r="105" spans="1:12" ht="16.5" customHeight="1" x14ac:dyDescent="0.2">
      <c r="A105" s="10"/>
      <c r="B105" s="26"/>
      <c r="C105" s="27"/>
      <c r="D105" s="21"/>
      <c r="E105" s="21" t="str">
        <f ca="1">IFERROR(__xludf.DUMMYFUNCTION("IF(LEN(C105)=0,"""",QUERY(Archive!C:C,""Select COUNT(C) WHERE lower(C) contains '""&amp;LOWER(C105)&amp;""' LABEL COUNT(C) ''""))"),"")</f>
        <v/>
      </c>
      <c r="F105" s="41"/>
      <c r="G105" s="42"/>
      <c r="H105" s="10"/>
      <c r="I105" s="10"/>
      <c r="J105" s="10"/>
      <c r="K105" s="10"/>
      <c r="L105" s="10"/>
    </row>
    <row r="106" spans="1:12" ht="16.5" customHeight="1" x14ac:dyDescent="0.2">
      <c r="A106" s="10"/>
      <c r="B106" s="26"/>
      <c r="C106" s="27"/>
      <c r="D106" s="21"/>
      <c r="E106" s="21" t="str">
        <f ca="1">IFERROR(__xludf.DUMMYFUNCTION("IF(LEN(C106)=0,"""",QUERY(Archive!C:C,""Select COUNT(C) WHERE lower(C) contains '""&amp;LOWER(C106)&amp;""' LABEL COUNT(C) ''""))"),"")</f>
        <v/>
      </c>
      <c r="F106" s="41"/>
      <c r="G106" s="42"/>
      <c r="H106" s="10"/>
      <c r="I106" s="10"/>
      <c r="J106" s="10"/>
      <c r="K106" s="10"/>
      <c r="L106" s="10"/>
    </row>
    <row r="107" spans="1:12" ht="16.5" customHeight="1" x14ac:dyDescent="0.2">
      <c r="A107" s="10"/>
      <c r="B107" s="26"/>
      <c r="C107" s="27"/>
      <c r="D107" s="21"/>
      <c r="E107" s="21" t="str">
        <f ca="1">IFERROR(__xludf.DUMMYFUNCTION("IF(LEN(C107)=0,"""",QUERY(Archive!C:C,""Select COUNT(C) WHERE lower(C) contains '""&amp;LOWER(C107)&amp;""' LABEL COUNT(C) ''""))"),"")</f>
        <v/>
      </c>
      <c r="F107" s="41"/>
      <c r="G107" s="42"/>
      <c r="H107" s="10"/>
      <c r="I107" s="10"/>
      <c r="J107" s="10"/>
      <c r="K107" s="10"/>
      <c r="L107" s="10"/>
    </row>
    <row r="108" spans="1:12" ht="16.5" customHeight="1" x14ac:dyDescent="0.2">
      <c r="A108" s="10"/>
      <c r="B108" s="26"/>
      <c r="C108" s="27"/>
      <c r="D108" s="21"/>
      <c r="E108" s="21" t="str">
        <f ca="1">IFERROR(__xludf.DUMMYFUNCTION("IF(LEN(C108)=0,"""",QUERY(Archive!C:C,""Select COUNT(C) WHERE lower(C) contains '""&amp;LOWER(C108)&amp;""' LABEL COUNT(C) ''""))"),"")</f>
        <v/>
      </c>
      <c r="F108" s="41"/>
      <c r="G108" s="42"/>
      <c r="H108" s="10"/>
      <c r="I108" s="10"/>
      <c r="J108" s="10"/>
      <c r="K108" s="10"/>
      <c r="L108" s="10"/>
    </row>
    <row r="109" spans="1:12" ht="16.5" customHeight="1" x14ac:dyDescent="0.2">
      <c r="A109" s="10"/>
      <c r="B109" s="26"/>
      <c r="C109" s="27"/>
      <c r="D109" s="21"/>
      <c r="E109" s="21" t="str">
        <f ca="1">IFERROR(__xludf.DUMMYFUNCTION("IF(LEN(C109)=0,"""",QUERY(Archive!C:C,""Select COUNT(C) WHERE lower(C) contains '""&amp;LOWER(C109)&amp;""' LABEL COUNT(C) ''""))"),"")</f>
        <v/>
      </c>
      <c r="F109" s="41"/>
      <c r="G109" s="42"/>
      <c r="H109" s="10"/>
      <c r="I109" s="10"/>
      <c r="J109" s="10"/>
      <c r="K109" s="10"/>
      <c r="L109" s="10"/>
    </row>
    <row r="110" spans="1:12" ht="16.5" customHeight="1" x14ac:dyDescent="0.2">
      <c r="A110" s="10"/>
      <c r="B110" s="26"/>
      <c r="C110" s="27"/>
      <c r="D110" s="21"/>
      <c r="E110" s="21" t="str">
        <f ca="1">IFERROR(__xludf.DUMMYFUNCTION("IF(LEN(C110)=0,"""",QUERY(Archive!C:C,""Select COUNT(C) WHERE lower(C) contains '""&amp;LOWER(C110)&amp;""' LABEL COUNT(C) ''""))"),"")</f>
        <v/>
      </c>
      <c r="F110" s="41"/>
      <c r="G110" s="42"/>
      <c r="H110" s="10"/>
      <c r="I110" s="10"/>
      <c r="J110" s="10"/>
      <c r="K110" s="10"/>
      <c r="L110" s="10"/>
    </row>
    <row r="111" spans="1:12" ht="16.5" customHeight="1" x14ac:dyDescent="0.2">
      <c r="A111" s="10"/>
      <c r="B111" s="26"/>
      <c r="C111" s="27"/>
      <c r="D111" s="21"/>
      <c r="E111" s="21" t="str">
        <f ca="1">IFERROR(__xludf.DUMMYFUNCTION("IF(LEN(C111)=0,"""",QUERY(Archive!C:C,""Select COUNT(C) WHERE lower(C) contains '""&amp;LOWER(C111)&amp;""' LABEL COUNT(C) ''""))"),"")</f>
        <v/>
      </c>
      <c r="F111" s="41"/>
      <c r="G111" s="42"/>
      <c r="H111" s="10"/>
      <c r="I111" s="10"/>
      <c r="J111" s="10"/>
      <c r="K111" s="10"/>
      <c r="L111" s="10"/>
    </row>
    <row r="112" spans="1:12" ht="16.5" customHeight="1" x14ac:dyDescent="0.2">
      <c r="A112" s="10"/>
      <c r="B112" s="26"/>
      <c r="C112" s="27"/>
      <c r="D112" s="21"/>
      <c r="E112" s="21" t="str">
        <f ca="1">IFERROR(__xludf.DUMMYFUNCTION("IF(LEN(C112)=0,"""",QUERY(Archive!C:C,""Select COUNT(C) WHERE lower(C) contains '""&amp;LOWER(C112)&amp;""' LABEL COUNT(C) ''""))"),"")</f>
        <v/>
      </c>
      <c r="F112" s="41"/>
      <c r="G112" s="42"/>
      <c r="H112" s="10"/>
      <c r="I112" s="10"/>
      <c r="J112" s="10"/>
      <c r="K112" s="10"/>
      <c r="L112" s="10"/>
    </row>
    <row r="113" spans="1:12" ht="16.5" customHeight="1" x14ac:dyDescent="0.2">
      <c r="A113" s="10"/>
      <c r="B113" s="26"/>
      <c r="C113" s="27"/>
      <c r="D113" s="21"/>
      <c r="E113" s="21" t="str">
        <f ca="1">IFERROR(__xludf.DUMMYFUNCTION("IF(LEN(C113)=0,"""",QUERY(Archive!C:C,""Select COUNT(C) WHERE lower(C) contains '""&amp;LOWER(C113)&amp;""' LABEL COUNT(C) ''""))"),"")</f>
        <v/>
      </c>
      <c r="F113" s="41"/>
      <c r="G113" s="42"/>
      <c r="H113" s="10"/>
      <c r="I113" s="10"/>
      <c r="J113" s="10"/>
      <c r="K113" s="10"/>
      <c r="L113" s="10"/>
    </row>
    <row r="114" spans="1:12" ht="16.5" customHeight="1" x14ac:dyDescent="0.2">
      <c r="A114" s="10"/>
      <c r="B114" s="26"/>
      <c r="C114" s="27"/>
      <c r="D114" s="21"/>
      <c r="E114" s="21" t="str">
        <f ca="1">IFERROR(__xludf.DUMMYFUNCTION("IF(LEN(C114)=0,"""",QUERY(Archive!C:C,""Select COUNT(C) WHERE lower(C) contains '""&amp;LOWER(C114)&amp;""' LABEL COUNT(C) ''""))"),"")</f>
        <v/>
      </c>
      <c r="F114" s="41"/>
      <c r="G114" s="42"/>
      <c r="H114" s="10"/>
      <c r="I114" s="10"/>
      <c r="J114" s="10"/>
      <c r="K114" s="10"/>
      <c r="L114" s="10"/>
    </row>
    <row r="115" spans="1:12" ht="16.5" customHeight="1" x14ac:dyDescent="0.2">
      <c r="A115" s="10"/>
      <c r="B115" s="26"/>
      <c r="C115" s="27"/>
      <c r="D115" s="21"/>
      <c r="E115" s="21" t="str">
        <f ca="1">IFERROR(__xludf.DUMMYFUNCTION("IF(LEN(C115)=0,"""",QUERY(Archive!C:C,""Select COUNT(C) WHERE lower(C) contains '""&amp;LOWER(C115)&amp;""' LABEL COUNT(C) ''""))"),"")</f>
        <v/>
      </c>
      <c r="F115" s="41"/>
      <c r="G115" s="42"/>
      <c r="H115" s="10"/>
      <c r="I115" s="10"/>
      <c r="J115" s="10"/>
      <c r="K115" s="10"/>
      <c r="L115" s="10"/>
    </row>
    <row r="116" spans="1:12" ht="16.5" customHeight="1" x14ac:dyDescent="0.2">
      <c r="A116" s="10"/>
      <c r="B116" s="26"/>
      <c r="C116" s="27"/>
      <c r="D116" s="21"/>
      <c r="E116" s="21" t="str">
        <f ca="1">IFERROR(__xludf.DUMMYFUNCTION("IF(LEN(C116)=0,"""",QUERY(Archive!C:C,""Select COUNT(C) WHERE lower(C) contains '""&amp;LOWER(C116)&amp;""' LABEL COUNT(C) ''""))"),"")</f>
        <v/>
      </c>
      <c r="F116" s="41"/>
      <c r="G116" s="42"/>
      <c r="H116" s="10"/>
      <c r="I116" s="10"/>
      <c r="J116" s="10"/>
      <c r="K116" s="10"/>
      <c r="L116" s="10"/>
    </row>
    <row r="117" spans="1:12" ht="16.5" customHeight="1" x14ac:dyDescent="0.2">
      <c r="A117" s="10"/>
      <c r="B117" s="26"/>
      <c r="C117" s="27"/>
      <c r="D117" s="21"/>
      <c r="E117" s="21" t="str">
        <f ca="1">IFERROR(__xludf.DUMMYFUNCTION("IF(LEN(C117)=0,"""",QUERY(Archive!C:C,""Select COUNT(C) WHERE lower(C) contains '""&amp;LOWER(C117)&amp;""' LABEL COUNT(C) ''""))"),"")</f>
        <v/>
      </c>
      <c r="F117" s="41"/>
      <c r="G117" s="42"/>
      <c r="H117" s="10"/>
      <c r="I117" s="10"/>
      <c r="J117" s="10"/>
      <c r="K117" s="10"/>
      <c r="L117" s="10"/>
    </row>
    <row r="118" spans="1:12" ht="16.5" customHeight="1" x14ac:dyDescent="0.2">
      <c r="A118" s="10"/>
      <c r="B118" s="26"/>
      <c r="C118" s="27"/>
      <c r="D118" s="21"/>
      <c r="E118" s="21" t="str">
        <f ca="1">IFERROR(__xludf.DUMMYFUNCTION("IF(LEN(C118)=0,"""",QUERY(Archive!C:C,""Select COUNT(C) WHERE lower(C) contains '""&amp;LOWER(C118)&amp;""' LABEL COUNT(C) ''""))"),"")</f>
        <v/>
      </c>
      <c r="F118" s="41"/>
      <c r="G118" s="42"/>
      <c r="H118" s="10"/>
      <c r="I118" s="10"/>
      <c r="J118" s="10"/>
      <c r="K118" s="10"/>
      <c r="L118" s="10"/>
    </row>
    <row r="119" spans="1:12" ht="16.5" customHeight="1" x14ac:dyDescent="0.2">
      <c r="A119" s="10"/>
      <c r="B119" s="26"/>
      <c r="C119" s="27"/>
      <c r="D119" s="21"/>
      <c r="E119" s="21" t="str">
        <f ca="1">IFERROR(__xludf.DUMMYFUNCTION("IF(LEN(C119)=0,"""",QUERY(Archive!C:C,""Select COUNT(C) WHERE lower(C) contains '""&amp;LOWER(C119)&amp;""' LABEL COUNT(C) ''""))"),"")</f>
        <v/>
      </c>
      <c r="F119" s="41"/>
      <c r="G119" s="42"/>
      <c r="H119" s="10"/>
      <c r="I119" s="10"/>
      <c r="J119" s="10"/>
      <c r="K119" s="10"/>
      <c r="L119" s="10"/>
    </row>
    <row r="120" spans="1:12" ht="16.5" customHeight="1" x14ac:dyDescent="0.2">
      <c r="A120" s="10"/>
      <c r="B120" s="26"/>
      <c r="C120" s="27"/>
      <c r="D120" s="21"/>
      <c r="E120" s="21" t="str">
        <f ca="1">IFERROR(__xludf.DUMMYFUNCTION("IF(LEN(C120)=0,"""",QUERY(Archive!C:C,""Select COUNT(C) WHERE lower(C) contains '""&amp;LOWER(C120)&amp;""' LABEL COUNT(C) ''""))"),"")</f>
        <v/>
      </c>
      <c r="F120" s="41"/>
      <c r="G120" s="42"/>
      <c r="H120" s="10"/>
      <c r="I120" s="10"/>
      <c r="J120" s="10"/>
      <c r="K120" s="10"/>
      <c r="L120" s="10"/>
    </row>
    <row r="121" spans="1:12" ht="16.5" customHeight="1" x14ac:dyDescent="0.2">
      <c r="A121" s="10"/>
      <c r="B121" s="26"/>
      <c r="C121" s="27"/>
      <c r="D121" s="21"/>
      <c r="E121" s="21" t="str">
        <f ca="1">IFERROR(__xludf.DUMMYFUNCTION("IF(LEN(C121)=0,"""",QUERY(Archive!C:C,""Select COUNT(C) WHERE lower(C) contains '""&amp;LOWER(C121)&amp;""' LABEL COUNT(C) ''""))"),"")</f>
        <v/>
      </c>
      <c r="F121" s="41"/>
      <c r="G121" s="42"/>
      <c r="H121" s="10"/>
      <c r="I121" s="10"/>
      <c r="J121" s="10"/>
      <c r="K121" s="10"/>
      <c r="L121" s="10"/>
    </row>
    <row r="122" spans="1:12" ht="16.5" customHeight="1" x14ac:dyDescent="0.2">
      <c r="A122" s="10"/>
      <c r="B122" s="26"/>
      <c r="C122" s="27"/>
      <c r="D122" s="21"/>
      <c r="E122" s="21" t="str">
        <f ca="1">IFERROR(__xludf.DUMMYFUNCTION("IF(LEN(C122)=0,"""",QUERY(Archive!C:C,""Select COUNT(C) WHERE lower(C) contains '""&amp;LOWER(C122)&amp;""' LABEL COUNT(C) ''""))"),"")</f>
        <v/>
      </c>
      <c r="F122" s="41"/>
      <c r="G122" s="42"/>
      <c r="H122" s="10"/>
      <c r="I122" s="10"/>
      <c r="J122" s="10"/>
      <c r="K122" s="10"/>
      <c r="L122" s="10"/>
    </row>
    <row r="123" spans="1:12" ht="16.5" customHeight="1" x14ac:dyDescent="0.2">
      <c r="A123" s="10"/>
      <c r="B123" s="26"/>
      <c r="C123" s="27"/>
      <c r="D123" s="21"/>
      <c r="E123" s="21" t="str">
        <f ca="1">IFERROR(__xludf.DUMMYFUNCTION("IF(LEN(C123)=0,"""",QUERY(Archive!C:C,""Select COUNT(C) WHERE lower(C) contains '""&amp;LOWER(C123)&amp;""' LABEL COUNT(C) ''""))"),"")</f>
        <v/>
      </c>
      <c r="F123" s="41"/>
      <c r="G123" s="42"/>
      <c r="H123" s="10"/>
      <c r="I123" s="10"/>
      <c r="J123" s="10"/>
      <c r="K123" s="10"/>
      <c r="L123" s="10"/>
    </row>
    <row r="124" spans="1:12" ht="16.5" customHeight="1" x14ac:dyDescent="0.2">
      <c r="A124" s="10"/>
      <c r="B124" s="26"/>
      <c r="C124" s="27"/>
      <c r="D124" s="21"/>
      <c r="E124" s="21" t="str">
        <f ca="1">IFERROR(__xludf.DUMMYFUNCTION("IF(LEN(C124)=0,"""",QUERY(Archive!C:C,""Select COUNT(C) WHERE lower(C) contains '""&amp;LOWER(C124)&amp;""' LABEL COUNT(C) ''""))"),"")</f>
        <v/>
      </c>
      <c r="F124" s="41"/>
      <c r="G124" s="42"/>
      <c r="H124" s="10"/>
      <c r="I124" s="10"/>
      <c r="J124" s="10"/>
      <c r="K124" s="10"/>
      <c r="L124" s="10"/>
    </row>
    <row r="125" spans="1:12" ht="16.5" customHeight="1" x14ac:dyDescent="0.2">
      <c r="A125" s="10"/>
      <c r="B125" s="26"/>
      <c r="C125" s="27"/>
      <c r="D125" s="21"/>
      <c r="E125" s="21" t="str">
        <f ca="1">IFERROR(__xludf.DUMMYFUNCTION("IF(LEN(C125)=0,"""",QUERY(Archive!C:C,""Select COUNT(C) WHERE lower(C) contains '""&amp;LOWER(C125)&amp;""' LABEL COUNT(C) ''""))"),"")</f>
        <v/>
      </c>
      <c r="F125" s="41"/>
      <c r="G125" s="42"/>
      <c r="H125" s="10"/>
      <c r="I125" s="10"/>
      <c r="J125" s="10"/>
      <c r="K125" s="10"/>
      <c r="L125" s="10"/>
    </row>
    <row r="126" spans="1:12" ht="16.5" customHeight="1" x14ac:dyDescent="0.2">
      <c r="A126" s="10"/>
      <c r="B126" s="26"/>
      <c r="C126" s="27"/>
      <c r="D126" s="21"/>
      <c r="E126" s="21" t="str">
        <f ca="1">IFERROR(__xludf.DUMMYFUNCTION("IF(LEN(C126)=0,"""",QUERY(Archive!C:C,""Select COUNT(C) WHERE lower(C) contains '""&amp;LOWER(C126)&amp;""' LABEL COUNT(C) ''""))"),"")</f>
        <v/>
      </c>
      <c r="F126" s="41"/>
      <c r="G126" s="42"/>
      <c r="H126" s="10"/>
      <c r="I126" s="10"/>
      <c r="J126" s="10"/>
      <c r="K126" s="10"/>
      <c r="L126" s="10"/>
    </row>
    <row r="127" spans="1:12" ht="16.5" customHeight="1" x14ac:dyDescent="0.2">
      <c r="A127" s="10"/>
      <c r="B127" s="26"/>
      <c r="C127" s="27"/>
      <c r="D127" s="21"/>
      <c r="E127" s="21" t="str">
        <f ca="1">IFERROR(__xludf.DUMMYFUNCTION("IF(LEN(C127)=0,"""",QUERY(Archive!C:C,""Select COUNT(C) WHERE lower(C) contains '""&amp;LOWER(C127)&amp;""' LABEL COUNT(C) ''""))"),"")</f>
        <v/>
      </c>
      <c r="F127" s="41"/>
      <c r="G127" s="42"/>
      <c r="H127" s="10"/>
      <c r="I127" s="10"/>
      <c r="J127" s="10"/>
      <c r="K127" s="10"/>
      <c r="L127" s="10"/>
    </row>
    <row r="128" spans="1:12" ht="16.5" customHeight="1" x14ac:dyDescent="0.2">
      <c r="A128" s="10"/>
      <c r="B128" s="26"/>
      <c r="C128" s="27"/>
      <c r="D128" s="21"/>
      <c r="E128" s="21" t="str">
        <f ca="1">IFERROR(__xludf.DUMMYFUNCTION("IF(LEN(C128)=0,"""",QUERY(Archive!C:C,""Select COUNT(C) WHERE lower(C) contains '""&amp;LOWER(C128)&amp;""' LABEL COUNT(C) ''""))"),"")</f>
        <v/>
      </c>
      <c r="F128" s="41"/>
      <c r="G128" s="42"/>
      <c r="H128" s="10"/>
      <c r="I128" s="10"/>
      <c r="J128" s="10"/>
      <c r="K128" s="10"/>
      <c r="L128" s="10"/>
    </row>
    <row r="129" spans="1:12" ht="16.5" customHeight="1" x14ac:dyDescent="0.2">
      <c r="A129" s="10"/>
      <c r="B129" s="26"/>
      <c r="C129" s="27"/>
      <c r="D129" s="21"/>
      <c r="E129" s="21" t="str">
        <f ca="1">IFERROR(__xludf.DUMMYFUNCTION("IF(LEN(C129)=0,"""",QUERY(Archive!C:C,""Select COUNT(C) WHERE lower(C) contains '""&amp;LOWER(C129)&amp;""' LABEL COUNT(C) ''""))"),"")</f>
        <v/>
      </c>
      <c r="F129" s="41"/>
      <c r="G129" s="42"/>
      <c r="H129" s="10"/>
      <c r="I129" s="10"/>
      <c r="J129" s="10"/>
      <c r="K129" s="10"/>
      <c r="L129" s="10"/>
    </row>
    <row r="130" spans="1:12" ht="16.5" customHeight="1" x14ac:dyDescent="0.2">
      <c r="A130" s="10"/>
      <c r="B130" s="26"/>
      <c r="C130" s="27"/>
      <c r="D130" s="21"/>
      <c r="E130" s="21" t="str">
        <f ca="1">IFERROR(__xludf.DUMMYFUNCTION("IF(LEN(C130)=0,"""",QUERY(Archive!C:C,""Select COUNT(C) WHERE lower(C) contains '""&amp;LOWER(C130)&amp;""' LABEL COUNT(C) ''""))"),"")</f>
        <v/>
      </c>
      <c r="F130" s="41"/>
      <c r="G130" s="42"/>
      <c r="H130" s="10"/>
      <c r="I130" s="10"/>
      <c r="J130" s="10"/>
      <c r="K130" s="10"/>
      <c r="L130" s="10"/>
    </row>
    <row r="131" spans="1:12" ht="16.5" customHeight="1" x14ac:dyDescent="0.2">
      <c r="A131" s="10"/>
      <c r="B131" s="26"/>
      <c r="C131" s="27"/>
      <c r="D131" s="21"/>
      <c r="E131" s="21" t="str">
        <f ca="1">IFERROR(__xludf.DUMMYFUNCTION("IF(LEN(C131)=0,"""",QUERY(Archive!C:C,""Select COUNT(C) WHERE lower(C) contains '""&amp;LOWER(C131)&amp;""' LABEL COUNT(C) ''""))"),"")</f>
        <v/>
      </c>
      <c r="F131" s="41"/>
      <c r="G131" s="42"/>
      <c r="H131" s="10"/>
      <c r="I131" s="10"/>
      <c r="J131" s="10"/>
      <c r="K131" s="10"/>
      <c r="L131" s="10"/>
    </row>
    <row r="132" spans="1:12" ht="16.5" customHeight="1" x14ac:dyDescent="0.2">
      <c r="A132" s="10"/>
      <c r="B132" s="26"/>
      <c r="C132" s="27"/>
      <c r="D132" s="21"/>
      <c r="E132" s="21" t="str">
        <f ca="1">IFERROR(__xludf.DUMMYFUNCTION("IF(LEN(C132)=0,"""",QUERY(Archive!C:C,""Select COUNT(C) WHERE lower(C) contains '""&amp;LOWER(C132)&amp;""' LABEL COUNT(C) ''""))"),"")</f>
        <v/>
      </c>
      <c r="F132" s="41"/>
      <c r="G132" s="42"/>
      <c r="H132" s="10"/>
      <c r="I132" s="10"/>
      <c r="J132" s="10"/>
      <c r="K132" s="10"/>
      <c r="L132" s="10"/>
    </row>
    <row r="133" spans="1:12" ht="16.5" customHeight="1" x14ac:dyDescent="0.2">
      <c r="A133" s="10"/>
      <c r="B133" s="26"/>
      <c r="C133" s="27"/>
      <c r="D133" s="21"/>
      <c r="E133" s="21" t="str">
        <f ca="1">IFERROR(__xludf.DUMMYFUNCTION("IF(LEN(C133)=0,"""",QUERY(Archive!C:C,""Select COUNT(C) WHERE lower(C) contains '""&amp;LOWER(C133)&amp;""' LABEL COUNT(C) ''""))"),"")</f>
        <v/>
      </c>
      <c r="F133" s="41"/>
      <c r="G133" s="42"/>
      <c r="H133" s="10"/>
      <c r="I133" s="10"/>
      <c r="J133" s="10"/>
      <c r="K133" s="10"/>
      <c r="L133" s="10"/>
    </row>
    <row r="134" spans="1:12" ht="16.5" customHeight="1" x14ac:dyDescent="0.2">
      <c r="A134" s="10"/>
      <c r="B134" s="26"/>
      <c r="C134" s="27"/>
      <c r="D134" s="21"/>
      <c r="E134" s="21" t="str">
        <f ca="1">IFERROR(__xludf.DUMMYFUNCTION("IF(LEN(C134)=0,"""",QUERY(Archive!C:C,""Select COUNT(C) WHERE lower(C) contains '""&amp;LOWER(C134)&amp;""' LABEL COUNT(C) ''""))"),"")</f>
        <v/>
      </c>
      <c r="F134" s="41"/>
      <c r="G134" s="42"/>
      <c r="H134" s="10"/>
      <c r="I134" s="10"/>
      <c r="J134" s="10"/>
      <c r="K134" s="10"/>
      <c r="L134" s="10"/>
    </row>
    <row r="135" spans="1:12" ht="16.5" customHeight="1" x14ac:dyDescent="0.2">
      <c r="A135" s="10"/>
      <c r="B135" s="26"/>
      <c r="C135" s="27"/>
      <c r="D135" s="21"/>
      <c r="E135" s="21" t="str">
        <f ca="1">IFERROR(__xludf.DUMMYFUNCTION("IF(LEN(C135)=0,"""",QUERY(Archive!C:C,""Select COUNT(C) WHERE lower(C) contains '""&amp;LOWER(C135)&amp;""' LABEL COUNT(C) ''""))"),"")</f>
        <v/>
      </c>
      <c r="F135" s="41"/>
      <c r="G135" s="42"/>
      <c r="H135" s="10"/>
      <c r="I135" s="10"/>
      <c r="J135" s="10"/>
      <c r="K135" s="10"/>
      <c r="L135" s="10"/>
    </row>
    <row r="136" spans="1:12" ht="16.5" customHeight="1" x14ac:dyDescent="0.2">
      <c r="A136" s="10"/>
      <c r="B136" s="26"/>
      <c r="C136" s="27"/>
      <c r="D136" s="21"/>
      <c r="E136" s="21" t="str">
        <f ca="1">IFERROR(__xludf.DUMMYFUNCTION("IF(LEN(C136)=0,"""",QUERY(Archive!C:C,""Select COUNT(C) WHERE lower(C) contains '""&amp;LOWER(C136)&amp;""' LABEL COUNT(C) ''""))"),"")</f>
        <v/>
      </c>
      <c r="F136" s="41"/>
      <c r="G136" s="42"/>
      <c r="H136" s="10"/>
      <c r="I136" s="10"/>
      <c r="J136" s="10"/>
      <c r="K136" s="10"/>
      <c r="L136" s="10"/>
    </row>
    <row r="137" spans="1:12" ht="16.5" customHeight="1" x14ac:dyDescent="0.2">
      <c r="A137" s="10"/>
      <c r="B137" s="26"/>
      <c r="C137" s="27"/>
      <c r="D137" s="21"/>
      <c r="E137" s="21" t="str">
        <f ca="1">IFERROR(__xludf.DUMMYFUNCTION("IF(LEN(C137)=0,"""",QUERY(Archive!C:C,""Select COUNT(C) WHERE lower(C) contains '""&amp;LOWER(C137)&amp;""' LABEL COUNT(C) ''""))"),"")</f>
        <v/>
      </c>
      <c r="F137" s="41"/>
      <c r="G137" s="42"/>
      <c r="H137" s="10"/>
      <c r="I137" s="10"/>
      <c r="J137" s="10"/>
      <c r="K137" s="10"/>
      <c r="L137" s="10"/>
    </row>
    <row r="138" spans="1:12" ht="16.5" customHeight="1" x14ac:dyDescent="0.2">
      <c r="A138" s="10"/>
      <c r="B138" s="26"/>
      <c r="C138" s="27"/>
      <c r="D138" s="21"/>
      <c r="E138" s="21" t="str">
        <f ca="1">IFERROR(__xludf.DUMMYFUNCTION("IF(LEN(C138)=0,"""",QUERY(Archive!C:C,""Select COUNT(C) WHERE lower(C) contains '""&amp;LOWER(C138)&amp;""' LABEL COUNT(C) ''""))"),"")</f>
        <v/>
      </c>
      <c r="F138" s="41"/>
      <c r="G138" s="42"/>
      <c r="H138" s="10"/>
      <c r="I138" s="10"/>
      <c r="J138" s="10"/>
      <c r="K138" s="10"/>
      <c r="L138" s="10"/>
    </row>
    <row r="139" spans="1:12" ht="16.5" customHeight="1" x14ac:dyDescent="0.2">
      <c r="A139" s="10"/>
      <c r="B139" s="26"/>
      <c r="C139" s="27"/>
      <c r="D139" s="21"/>
      <c r="E139" s="21" t="str">
        <f ca="1">IFERROR(__xludf.DUMMYFUNCTION("IF(LEN(C139)=0,"""",QUERY(Archive!C:C,""Select COUNT(C) WHERE lower(C) contains '""&amp;LOWER(C139)&amp;""' LABEL COUNT(C) ''""))"),"")</f>
        <v/>
      </c>
      <c r="F139" s="41"/>
      <c r="G139" s="42"/>
      <c r="H139" s="10"/>
      <c r="I139" s="10"/>
      <c r="J139" s="10"/>
      <c r="K139" s="10"/>
      <c r="L139" s="10"/>
    </row>
    <row r="140" spans="1:12" ht="16.5" customHeight="1" x14ac:dyDescent="0.2">
      <c r="A140" s="10"/>
      <c r="B140" s="26"/>
      <c r="C140" s="27"/>
      <c r="D140" s="21"/>
      <c r="E140" s="21" t="str">
        <f ca="1">IFERROR(__xludf.DUMMYFUNCTION("IF(LEN(C140)=0,"""",QUERY(Archive!C:C,""Select COUNT(C) WHERE lower(C) contains '""&amp;LOWER(C140)&amp;""' LABEL COUNT(C) ''""))"),"")</f>
        <v/>
      </c>
      <c r="F140" s="41"/>
      <c r="G140" s="42"/>
      <c r="H140" s="10"/>
      <c r="I140" s="10"/>
      <c r="J140" s="10"/>
      <c r="K140" s="10"/>
      <c r="L140" s="10"/>
    </row>
    <row r="141" spans="1:12" ht="16.5" customHeight="1" x14ac:dyDescent="0.2">
      <c r="A141" s="10"/>
      <c r="B141" s="26"/>
      <c r="C141" s="27"/>
      <c r="D141" s="21"/>
      <c r="E141" s="21" t="str">
        <f ca="1">IFERROR(__xludf.DUMMYFUNCTION("IF(LEN(C141)=0,"""",QUERY(Archive!C:C,""Select COUNT(C) WHERE lower(C) contains '""&amp;LOWER(C141)&amp;""' LABEL COUNT(C) ''""))"),"")</f>
        <v/>
      </c>
      <c r="F141" s="41"/>
      <c r="G141" s="42"/>
      <c r="H141" s="10"/>
      <c r="I141" s="10"/>
      <c r="J141" s="10"/>
      <c r="K141" s="10"/>
      <c r="L141" s="10"/>
    </row>
    <row r="142" spans="1:12" ht="16.5" customHeight="1" x14ac:dyDescent="0.2">
      <c r="A142" s="10"/>
      <c r="B142" s="26"/>
      <c r="C142" s="27"/>
      <c r="D142" s="21"/>
      <c r="E142" s="21" t="str">
        <f ca="1">IFERROR(__xludf.DUMMYFUNCTION("IF(LEN(C142)=0,"""",QUERY(Archive!C:C,""Select COUNT(C) WHERE lower(C) contains '""&amp;LOWER(C142)&amp;""' LABEL COUNT(C) ''""))"),"")</f>
        <v/>
      </c>
      <c r="F142" s="41"/>
      <c r="G142" s="42"/>
      <c r="H142" s="10"/>
      <c r="I142" s="10"/>
      <c r="J142" s="10"/>
      <c r="K142" s="10"/>
      <c r="L142" s="10"/>
    </row>
    <row r="143" spans="1:12" ht="16.5" customHeight="1" x14ac:dyDescent="0.2">
      <c r="A143" s="10"/>
      <c r="B143" s="26"/>
      <c r="C143" s="27"/>
      <c r="D143" s="21"/>
      <c r="E143" s="21" t="str">
        <f ca="1">IFERROR(__xludf.DUMMYFUNCTION("IF(LEN(C143)=0,"""",QUERY(Archive!C:C,""Select COUNT(C) WHERE lower(C) contains '""&amp;LOWER(C143)&amp;""' LABEL COUNT(C) ''""))"),"")</f>
        <v/>
      </c>
      <c r="F143" s="41"/>
      <c r="G143" s="42"/>
      <c r="H143" s="10"/>
      <c r="I143" s="10"/>
      <c r="J143" s="10"/>
      <c r="K143" s="10"/>
      <c r="L143" s="10"/>
    </row>
    <row r="144" spans="1:12" ht="16.5" customHeight="1" x14ac:dyDescent="0.2">
      <c r="A144" s="10"/>
      <c r="B144" s="26"/>
      <c r="C144" s="27"/>
      <c r="D144" s="21"/>
      <c r="E144" s="21" t="str">
        <f ca="1">IFERROR(__xludf.DUMMYFUNCTION("IF(LEN(C144)=0,"""",QUERY(Archive!C:C,""Select COUNT(C) WHERE lower(C) contains '""&amp;LOWER(C144)&amp;""' LABEL COUNT(C) ''""))"),"")</f>
        <v/>
      </c>
      <c r="F144" s="41"/>
      <c r="G144" s="42"/>
      <c r="H144" s="10"/>
      <c r="I144" s="10"/>
      <c r="J144" s="10"/>
      <c r="K144" s="10"/>
      <c r="L144" s="10"/>
    </row>
    <row r="145" spans="1:12" ht="16.5" customHeight="1" x14ac:dyDescent="0.2">
      <c r="A145" s="10"/>
      <c r="B145" s="26"/>
      <c r="C145" s="27"/>
      <c r="D145" s="21"/>
      <c r="E145" s="21" t="str">
        <f ca="1">IFERROR(__xludf.DUMMYFUNCTION("IF(LEN(C145)=0,"""",QUERY(Archive!C:C,""Select COUNT(C) WHERE lower(C) contains '""&amp;LOWER(C145)&amp;""' LABEL COUNT(C) ''""))"),"")</f>
        <v/>
      </c>
      <c r="F145" s="41"/>
      <c r="G145" s="42"/>
      <c r="H145" s="10"/>
      <c r="I145" s="10"/>
      <c r="J145" s="10"/>
      <c r="K145" s="10"/>
      <c r="L145" s="10"/>
    </row>
    <row r="146" spans="1:12" ht="16.5" customHeight="1" x14ac:dyDescent="0.2">
      <c r="A146" s="10"/>
      <c r="B146" s="26"/>
      <c r="C146" s="27"/>
      <c r="D146" s="21"/>
      <c r="E146" s="43"/>
      <c r="F146" s="41"/>
      <c r="G146" s="42"/>
      <c r="H146" s="10"/>
      <c r="I146" s="10"/>
      <c r="J146" s="10"/>
      <c r="K146" s="10"/>
      <c r="L146" s="10"/>
    </row>
    <row r="147" spans="1:12" ht="16.5" customHeight="1" x14ac:dyDescent="0.2">
      <c r="A147" s="10"/>
      <c r="B147" s="26"/>
      <c r="C147" s="27"/>
      <c r="D147" s="21"/>
      <c r="E147" s="43"/>
      <c r="F147" s="41"/>
      <c r="G147" s="42"/>
      <c r="H147" s="10"/>
      <c r="I147" s="10"/>
      <c r="J147" s="10"/>
      <c r="K147" s="10"/>
      <c r="L147" s="10"/>
    </row>
    <row r="148" spans="1:12" ht="16.5" customHeight="1" x14ac:dyDescent="0.2">
      <c r="A148" s="10"/>
      <c r="B148" s="26"/>
      <c r="C148" s="27"/>
      <c r="D148" s="21"/>
      <c r="E148" s="43"/>
      <c r="F148" s="41"/>
      <c r="G148" s="42"/>
      <c r="H148" s="10"/>
      <c r="I148" s="10"/>
      <c r="J148" s="10"/>
      <c r="K148" s="10"/>
      <c r="L148" s="10"/>
    </row>
    <row r="149" spans="1:12" ht="16.5" customHeight="1" x14ac:dyDescent="0.2">
      <c r="A149" s="10"/>
      <c r="B149" s="26"/>
      <c r="C149" s="27"/>
      <c r="D149" s="21"/>
      <c r="E149" s="43"/>
      <c r="F149" s="41"/>
      <c r="G149" s="42"/>
      <c r="H149" s="10"/>
      <c r="I149" s="10"/>
      <c r="J149" s="10"/>
      <c r="K149" s="10"/>
      <c r="L149" s="10"/>
    </row>
    <row r="150" spans="1:12" ht="16.5" customHeight="1" x14ac:dyDescent="0.2">
      <c r="A150" s="10"/>
      <c r="B150" s="26"/>
      <c r="C150" s="27"/>
      <c r="D150" s="21"/>
      <c r="E150" s="43"/>
      <c r="F150" s="41"/>
      <c r="G150" s="42"/>
      <c r="H150" s="10"/>
      <c r="I150" s="10"/>
      <c r="J150" s="10"/>
      <c r="K150" s="10"/>
      <c r="L150" s="10"/>
    </row>
    <row r="151" spans="1:12" ht="16.5" customHeight="1" x14ac:dyDescent="0.2">
      <c r="A151" s="10"/>
      <c r="B151" s="26"/>
      <c r="C151" s="27"/>
      <c r="D151" s="21"/>
      <c r="E151" s="43"/>
      <c r="F151" s="41"/>
      <c r="G151" s="42"/>
      <c r="H151" s="10"/>
      <c r="I151" s="10"/>
      <c r="J151" s="10"/>
      <c r="K151" s="10"/>
      <c r="L151" s="10"/>
    </row>
    <row r="152" spans="1:12" ht="16.5" customHeight="1" x14ac:dyDescent="0.2">
      <c r="A152" s="10"/>
      <c r="B152" s="26"/>
      <c r="C152" s="27"/>
      <c r="D152" s="21"/>
      <c r="E152" s="43"/>
      <c r="F152" s="41"/>
      <c r="G152" s="42"/>
      <c r="H152" s="10"/>
      <c r="I152" s="10"/>
      <c r="J152" s="10"/>
      <c r="K152" s="10"/>
      <c r="L152" s="10"/>
    </row>
    <row r="153" spans="1:12" ht="16.5" customHeight="1" x14ac:dyDescent="0.2">
      <c r="A153" s="10"/>
      <c r="B153" s="26"/>
      <c r="C153" s="27"/>
      <c r="D153" s="21"/>
      <c r="E153" s="43"/>
      <c r="F153" s="41"/>
      <c r="G153" s="42"/>
      <c r="H153" s="10"/>
      <c r="I153" s="10"/>
      <c r="J153" s="10"/>
      <c r="K153" s="10"/>
      <c r="L153" s="10"/>
    </row>
    <row r="154" spans="1:12" ht="16.5" customHeight="1" x14ac:dyDescent="0.2">
      <c r="A154" s="10"/>
      <c r="B154" s="26"/>
      <c r="C154" s="27"/>
      <c r="D154" s="21"/>
      <c r="E154" s="43"/>
      <c r="F154" s="41"/>
      <c r="G154" s="42"/>
      <c r="H154" s="10"/>
      <c r="I154" s="10"/>
      <c r="J154" s="10"/>
      <c r="K154" s="10"/>
      <c r="L154" s="10"/>
    </row>
    <row r="155" spans="1:12" ht="16.5" customHeight="1" x14ac:dyDescent="0.2">
      <c r="A155" s="10"/>
      <c r="B155" s="26"/>
      <c r="C155" s="27"/>
      <c r="D155" s="21"/>
      <c r="E155" s="43"/>
      <c r="F155" s="41"/>
      <c r="G155" s="42"/>
      <c r="H155" s="10"/>
      <c r="I155" s="10"/>
      <c r="J155" s="10"/>
      <c r="K155" s="10"/>
      <c r="L155" s="10"/>
    </row>
    <row r="156" spans="1:12" ht="16.5" customHeight="1" x14ac:dyDescent="0.2">
      <c r="A156" s="10"/>
      <c r="B156" s="26"/>
      <c r="C156" s="27"/>
      <c r="D156" s="21"/>
      <c r="E156" s="43"/>
      <c r="F156" s="41"/>
      <c r="G156" s="42"/>
      <c r="H156" s="10"/>
      <c r="I156" s="10"/>
      <c r="J156" s="10"/>
      <c r="K156" s="10"/>
      <c r="L156" s="10"/>
    </row>
    <row r="157" spans="1:12" ht="16.5" customHeight="1" x14ac:dyDescent="0.2">
      <c r="A157" s="10"/>
      <c r="B157" s="26"/>
      <c r="C157" s="27"/>
      <c r="D157" s="21"/>
      <c r="E157" s="43"/>
      <c r="F157" s="41"/>
      <c r="G157" s="42"/>
      <c r="H157" s="10"/>
      <c r="I157" s="10"/>
      <c r="J157" s="10"/>
      <c r="K157" s="10"/>
      <c r="L157" s="10"/>
    </row>
    <row r="158" spans="1:12" ht="16.5" customHeight="1" x14ac:dyDescent="0.2">
      <c r="A158" s="10"/>
      <c r="B158" s="26"/>
      <c r="C158" s="27"/>
      <c r="D158" s="21"/>
      <c r="E158" s="43"/>
      <c r="F158" s="41"/>
      <c r="G158" s="42"/>
      <c r="H158" s="10"/>
      <c r="I158" s="10"/>
      <c r="J158" s="10"/>
      <c r="K158" s="10"/>
      <c r="L158" s="10"/>
    </row>
    <row r="159" spans="1:12" ht="16.5" customHeight="1" x14ac:dyDescent="0.2">
      <c r="A159" s="10"/>
      <c r="B159" s="26"/>
      <c r="C159" s="27"/>
      <c r="D159" s="21"/>
      <c r="E159" s="43"/>
      <c r="F159" s="41"/>
      <c r="G159" s="42"/>
      <c r="H159" s="10"/>
      <c r="I159" s="10"/>
      <c r="J159" s="10"/>
      <c r="K159" s="10"/>
      <c r="L159" s="10"/>
    </row>
    <row r="160" spans="1:12" ht="16.5" customHeight="1" x14ac:dyDescent="0.2">
      <c r="A160" s="10"/>
      <c r="B160" s="26"/>
      <c r="C160" s="27"/>
      <c r="D160" s="21"/>
      <c r="E160" s="43"/>
      <c r="F160" s="41"/>
      <c r="G160" s="42"/>
      <c r="H160" s="10"/>
      <c r="I160" s="10"/>
      <c r="J160" s="10"/>
      <c r="K160" s="10"/>
      <c r="L160" s="10"/>
    </row>
    <row r="161" spans="1:12" ht="16.5" customHeight="1" x14ac:dyDescent="0.2">
      <c r="A161" s="10"/>
      <c r="B161" s="26"/>
      <c r="C161" s="27"/>
      <c r="D161" s="21"/>
      <c r="E161" s="43"/>
      <c r="F161" s="41"/>
      <c r="G161" s="42"/>
      <c r="H161" s="10"/>
      <c r="I161" s="10"/>
      <c r="J161" s="10"/>
      <c r="K161" s="10"/>
      <c r="L161" s="10"/>
    </row>
    <row r="162" spans="1:12" ht="16.5" customHeight="1" x14ac:dyDescent="0.2">
      <c r="A162" s="10"/>
      <c r="B162" s="26"/>
      <c r="C162" s="27"/>
      <c r="D162" s="21"/>
      <c r="E162" s="43"/>
      <c r="F162" s="41"/>
      <c r="G162" s="42"/>
      <c r="H162" s="10"/>
      <c r="I162" s="10"/>
      <c r="J162" s="10"/>
      <c r="K162" s="10"/>
      <c r="L162" s="10"/>
    </row>
    <row r="163" spans="1:12" ht="16.5" customHeight="1" x14ac:dyDescent="0.2">
      <c r="A163" s="10"/>
      <c r="B163" s="26"/>
      <c r="C163" s="27"/>
      <c r="D163" s="21"/>
      <c r="E163" s="43"/>
      <c r="F163" s="41"/>
      <c r="G163" s="42"/>
      <c r="H163" s="10"/>
      <c r="I163" s="10"/>
      <c r="J163" s="10"/>
      <c r="K163" s="10"/>
      <c r="L163" s="10"/>
    </row>
    <row r="164" spans="1:12" ht="16.5" customHeight="1" x14ac:dyDescent="0.2">
      <c r="A164" s="10"/>
      <c r="B164" s="26"/>
      <c r="C164" s="27"/>
      <c r="D164" s="21"/>
      <c r="E164" s="43"/>
      <c r="F164" s="41"/>
      <c r="G164" s="42"/>
      <c r="H164" s="10"/>
      <c r="I164" s="10"/>
      <c r="J164" s="10"/>
      <c r="K164" s="10"/>
      <c r="L164" s="10"/>
    </row>
    <row r="165" spans="1:12" ht="16.5" customHeight="1" x14ac:dyDescent="0.2">
      <c r="A165" s="10"/>
      <c r="B165" s="26"/>
      <c r="C165" s="27"/>
      <c r="D165" s="21"/>
      <c r="E165" s="43"/>
      <c r="F165" s="41"/>
      <c r="G165" s="42"/>
      <c r="H165" s="10"/>
      <c r="I165" s="10"/>
      <c r="J165" s="10"/>
      <c r="K165" s="10"/>
      <c r="L165" s="10"/>
    </row>
    <row r="166" spans="1:12" ht="16.5" customHeight="1" x14ac:dyDescent="0.2">
      <c r="A166" s="10"/>
      <c r="B166" s="26"/>
      <c r="C166" s="27"/>
      <c r="D166" s="21"/>
      <c r="E166" s="43"/>
      <c r="F166" s="41"/>
      <c r="G166" s="42"/>
      <c r="H166" s="10"/>
      <c r="I166" s="10"/>
      <c r="J166" s="10"/>
      <c r="K166" s="10"/>
      <c r="L166" s="10"/>
    </row>
    <row r="167" spans="1:12" ht="16.5" customHeight="1" x14ac:dyDescent="0.2">
      <c r="A167" s="10"/>
      <c r="B167" s="26"/>
      <c r="C167" s="27"/>
      <c r="D167" s="21"/>
      <c r="E167" s="43"/>
      <c r="F167" s="41"/>
      <c r="G167" s="42"/>
      <c r="H167" s="10"/>
      <c r="I167" s="10"/>
      <c r="J167" s="10"/>
      <c r="K167" s="10"/>
      <c r="L167" s="10"/>
    </row>
    <row r="168" spans="1:12" ht="16.5" customHeight="1" x14ac:dyDescent="0.2">
      <c r="A168" s="10"/>
      <c r="B168" s="26"/>
      <c r="C168" s="27"/>
      <c r="D168" s="21"/>
      <c r="E168" s="43"/>
      <c r="F168" s="41"/>
      <c r="G168" s="42"/>
      <c r="H168" s="10"/>
      <c r="I168" s="10"/>
      <c r="J168" s="10"/>
      <c r="K168" s="10"/>
      <c r="L168" s="10"/>
    </row>
    <row r="169" spans="1:12" ht="16.5" customHeight="1" x14ac:dyDescent="0.2">
      <c r="A169" s="10"/>
      <c r="B169" s="26"/>
      <c r="C169" s="27"/>
      <c r="D169" s="21"/>
      <c r="E169" s="43"/>
      <c r="F169" s="41"/>
      <c r="G169" s="42"/>
      <c r="H169" s="10"/>
      <c r="I169" s="10"/>
      <c r="J169" s="10"/>
      <c r="K169" s="10"/>
      <c r="L169" s="10"/>
    </row>
    <row r="170" spans="1:12" ht="16.5" customHeight="1" x14ac:dyDescent="0.2">
      <c r="A170" s="10"/>
      <c r="B170" s="26"/>
      <c r="C170" s="27"/>
      <c r="D170" s="21"/>
      <c r="E170" s="43"/>
      <c r="F170" s="41"/>
      <c r="G170" s="42"/>
      <c r="H170" s="10"/>
      <c r="I170" s="10"/>
      <c r="J170" s="10"/>
      <c r="K170" s="10"/>
      <c r="L170" s="10"/>
    </row>
    <row r="171" spans="1:12" ht="16.5" customHeight="1" x14ac:dyDescent="0.2">
      <c r="A171" s="10"/>
      <c r="B171" s="26"/>
      <c r="C171" s="27"/>
      <c r="D171" s="21"/>
      <c r="E171" s="43"/>
      <c r="F171" s="41"/>
      <c r="G171" s="42"/>
      <c r="H171" s="10"/>
      <c r="I171" s="10"/>
      <c r="J171" s="10"/>
      <c r="K171" s="10"/>
      <c r="L171" s="10"/>
    </row>
    <row r="172" spans="1:12" ht="16.5" customHeight="1" x14ac:dyDescent="0.2">
      <c r="A172" s="10"/>
      <c r="B172" s="26"/>
      <c r="C172" s="27"/>
      <c r="D172" s="21"/>
      <c r="E172" s="43"/>
      <c r="F172" s="41"/>
      <c r="G172" s="42"/>
      <c r="H172" s="10"/>
      <c r="I172" s="10"/>
      <c r="J172" s="10"/>
      <c r="K172" s="10"/>
      <c r="L172" s="10"/>
    </row>
    <row r="173" spans="1:12" ht="16.5" customHeight="1" x14ac:dyDescent="0.2">
      <c r="A173" s="10"/>
      <c r="B173" s="26"/>
      <c r="C173" s="27"/>
      <c r="D173" s="21"/>
      <c r="E173" s="43"/>
      <c r="F173" s="41"/>
      <c r="G173" s="42"/>
      <c r="H173" s="10"/>
      <c r="I173" s="10"/>
      <c r="J173" s="10"/>
      <c r="K173" s="10"/>
      <c r="L173" s="10"/>
    </row>
    <row r="174" spans="1:12" ht="16.5" customHeight="1" x14ac:dyDescent="0.2">
      <c r="A174" s="10"/>
      <c r="B174" s="26"/>
      <c r="C174" s="27"/>
      <c r="D174" s="21"/>
      <c r="E174" s="43"/>
      <c r="F174" s="41"/>
      <c r="G174" s="42"/>
      <c r="H174" s="10"/>
      <c r="I174" s="10"/>
      <c r="J174" s="10"/>
      <c r="K174" s="10"/>
      <c r="L174" s="10"/>
    </row>
    <row r="175" spans="1:12" ht="16.5" customHeight="1" x14ac:dyDescent="0.2">
      <c r="A175" s="10"/>
      <c r="B175" s="26"/>
      <c r="C175" s="27"/>
      <c r="D175" s="21"/>
      <c r="E175" s="43"/>
      <c r="F175" s="41"/>
      <c r="G175" s="42"/>
      <c r="H175" s="10"/>
      <c r="I175" s="10"/>
      <c r="J175" s="10"/>
      <c r="K175" s="10"/>
      <c r="L175" s="10"/>
    </row>
    <row r="176" spans="1:12" ht="16.5" customHeight="1" x14ac:dyDescent="0.2">
      <c r="A176" s="10"/>
      <c r="B176" s="26"/>
      <c r="C176" s="27"/>
      <c r="D176" s="21"/>
      <c r="E176" s="43"/>
      <c r="F176" s="41"/>
      <c r="G176" s="42"/>
      <c r="H176" s="10"/>
      <c r="I176" s="10"/>
      <c r="J176" s="10"/>
      <c r="K176" s="10"/>
      <c r="L176" s="10"/>
    </row>
    <row r="177" spans="1:12" ht="16.5" customHeight="1" x14ac:dyDescent="0.2">
      <c r="A177" s="10"/>
      <c r="B177" s="26"/>
      <c r="C177" s="27"/>
      <c r="D177" s="21"/>
      <c r="E177" s="43"/>
      <c r="F177" s="41"/>
      <c r="G177" s="42"/>
      <c r="H177" s="10"/>
      <c r="I177" s="10"/>
      <c r="J177" s="10"/>
      <c r="K177" s="10"/>
      <c r="L177" s="10"/>
    </row>
    <row r="178" spans="1:12" ht="16.5" customHeight="1" x14ac:dyDescent="0.2">
      <c r="A178" s="10"/>
      <c r="B178" s="26"/>
      <c r="C178" s="27"/>
      <c r="D178" s="21"/>
      <c r="E178" s="43"/>
      <c r="F178" s="41"/>
      <c r="G178" s="42"/>
      <c r="H178" s="10"/>
      <c r="I178" s="10"/>
      <c r="J178" s="10"/>
      <c r="K178" s="10"/>
      <c r="L178" s="10"/>
    </row>
    <row r="179" spans="1:12" ht="16.5" customHeight="1" x14ac:dyDescent="0.2">
      <c r="A179" s="10"/>
      <c r="B179" s="26"/>
      <c r="C179" s="27"/>
      <c r="D179" s="21"/>
      <c r="E179" s="43"/>
      <c r="F179" s="41"/>
      <c r="G179" s="42"/>
      <c r="H179" s="10"/>
      <c r="I179" s="10"/>
      <c r="J179" s="10"/>
      <c r="K179" s="10"/>
      <c r="L179" s="10"/>
    </row>
    <row r="180" spans="1:12" ht="16.5" customHeight="1" x14ac:dyDescent="0.2">
      <c r="A180" s="10"/>
      <c r="B180" s="26"/>
      <c r="C180" s="27"/>
      <c r="D180" s="21"/>
      <c r="E180" s="43"/>
      <c r="F180" s="41"/>
      <c r="G180" s="42"/>
      <c r="H180" s="10"/>
      <c r="I180" s="10"/>
      <c r="J180" s="10"/>
      <c r="K180" s="10"/>
      <c r="L180" s="10"/>
    </row>
    <row r="181" spans="1:12" ht="16.5" customHeight="1" x14ac:dyDescent="0.2">
      <c r="A181" s="10"/>
      <c r="B181" s="26"/>
      <c r="C181" s="27"/>
      <c r="D181" s="21"/>
      <c r="E181" s="43"/>
      <c r="F181" s="41"/>
      <c r="G181" s="42"/>
      <c r="H181" s="10"/>
      <c r="I181" s="10"/>
      <c r="J181" s="10"/>
      <c r="K181" s="10"/>
      <c r="L181" s="10"/>
    </row>
    <row r="182" spans="1:12" ht="16.5" customHeight="1" x14ac:dyDescent="0.2">
      <c r="A182" s="10"/>
      <c r="B182" s="26"/>
      <c r="C182" s="27"/>
      <c r="D182" s="21"/>
      <c r="E182" s="43"/>
      <c r="F182" s="41"/>
      <c r="G182" s="42"/>
      <c r="H182" s="10"/>
      <c r="I182" s="10"/>
      <c r="J182" s="10"/>
      <c r="K182" s="10"/>
      <c r="L182" s="10"/>
    </row>
    <row r="183" spans="1:12" ht="16.5" customHeight="1" x14ac:dyDescent="0.2">
      <c r="A183" s="10"/>
      <c r="B183" s="26"/>
      <c r="C183" s="27"/>
      <c r="D183" s="21"/>
      <c r="E183" s="43"/>
      <c r="F183" s="41"/>
      <c r="G183" s="42"/>
      <c r="H183" s="10"/>
      <c r="I183" s="10"/>
      <c r="J183" s="10"/>
      <c r="K183" s="10"/>
      <c r="L183" s="10"/>
    </row>
    <row r="184" spans="1:12" ht="16.5" customHeight="1" x14ac:dyDescent="0.2">
      <c r="A184" s="10"/>
      <c r="B184" s="26"/>
      <c r="C184" s="27"/>
      <c r="D184" s="21"/>
      <c r="E184" s="43"/>
      <c r="F184" s="41"/>
      <c r="G184" s="42"/>
      <c r="H184" s="10"/>
      <c r="I184" s="10"/>
      <c r="J184" s="10"/>
      <c r="K184" s="10"/>
      <c r="L184" s="10"/>
    </row>
    <row r="185" spans="1:12" ht="16.5" customHeight="1" x14ac:dyDescent="0.2">
      <c r="A185" s="10"/>
      <c r="B185" s="26"/>
      <c r="C185" s="27"/>
      <c r="D185" s="21"/>
      <c r="E185" s="43"/>
      <c r="F185" s="41"/>
      <c r="G185" s="42"/>
      <c r="H185" s="10"/>
      <c r="I185" s="10"/>
      <c r="J185" s="10"/>
      <c r="K185" s="10"/>
      <c r="L185" s="10"/>
    </row>
    <row r="186" spans="1:12" ht="16.5" customHeight="1" x14ac:dyDescent="0.2">
      <c r="A186" s="10"/>
      <c r="B186" s="26"/>
      <c r="C186" s="27"/>
      <c r="D186" s="21"/>
      <c r="E186" s="43"/>
      <c r="F186" s="41"/>
      <c r="G186" s="42"/>
      <c r="H186" s="10"/>
      <c r="I186" s="10"/>
      <c r="J186" s="10"/>
      <c r="K186" s="10"/>
      <c r="L186" s="10"/>
    </row>
    <row r="187" spans="1:12" ht="16.5" customHeight="1" x14ac:dyDescent="0.2">
      <c r="A187" s="10"/>
      <c r="B187" s="26"/>
      <c r="C187" s="27"/>
      <c r="D187" s="21"/>
      <c r="E187" s="43"/>
      <c r="F187" s="41"/>
      <c r="G187" s="42"/>
      <c r="H187" s="10"/>
      <c r="I187" s="10"/>
      <c r="J187" s="10"/>
      <c r="K187" s="10"/>
      <c r="L187" s="10"/>
    </row>
    <row r="188" spans="1:12" ht="16.5" customHeight="1" x14ac:dyDescent="0.2">
      <c r="A188" s="10"/>
      <c r="B188" s="26"/>
      <c r="C188" s="27"/>
      <c r="D188" s="21"/>
      <c r="E188" s="43"/>
      <c r="F188" s="41"/>
      <c r="G188" s="42"/>
      <c r="H188" s="10"/>
      <c r="I188" s="10"/>
      <c r="J188" s="10"/>
      <c r="K188" s="10"/>
      <c r="L188" s="10"/>
    </row>
    <row r="189" spans="1:12" ht="16.5" customHeight="1" x14ac:dyDescent="0.2">
      <c r="A189" s="10"/>
      <c r="B189" s="26"/>
      <c r="C189" s="27"/>
      <c r="D189" s="21"/>
      <c r="E189" s="43"/>
      <c r="F189" s="41"/>
      <c r="G189" s="42"/>
      <c r="H189" s="10"/>
      <c r="I189" s="10"/>
      <c r="J189" s="10"/>
      <c r="K189" s="10"/>
      <c r="L189" s="10"/>
    </row>
    <row r="190" spans="1:12" ht="16.5" customHeight="1" x14ac:dyDescent="0.2">
      <c r="A190" s="10"/>
      <c r="B190" s="26"/>
      <c r="C190" s="27"/>
      <c r="D190" s="21"/>
      <c r="E190" s="43"/>
      <c r="F190" s="41"/>
      <c r="G190" s="42"/>
      <c r="H190" s="10"/>
      <c r="I190" s="10"/>
      <c r="J190" s="10"/>
      <c r="K190" s="10"/>
      <c r="L190" s="10"/>
    </row>
    <row r="191" spans="1:12" ht="16.5" customHeight="1" x14ac:dyDescent="0.2">
      <c r="A191" s="10"/>
      <c r="B191" s="26"/>
      <c r="C191" s="27"/>
      <c r="D191" s="21"/>
      <c r="E191" s="43"/>
      <c r="F191" s="41"/>
      <c r="G191" s="42"/>
      <c r="H191" s="10"/>
      <c r="I191" s="10"/>
      <c r="J191" s="10"/>
      <c r="K191" s="10"/>
      <c r="L191" s="10"/>
    </row>
    <row r="192" spans="1:12" ht="16.5" customHeight="1" x14ac:dyDescent="0.2">
      <c r="A192" s="10"/>
      <c r="B192" s="26"/>
      <c r="C192" s="27"/>
      <c r="D192" s="21"/>
      <c r="E192" s="43"/>
      <c r="F192" s="41"/>
      <c r="G192" s="42"/>
      <c r="H192" s="10"/>
      <c r="I192" s="10"/>
      <c r="J192" s="10"/>
      <c r="K192" s="10"/>
      <c r="L192" s="10"/>
    </row>
    <row r="193" spans="1:12" ht="16.5" customHeight="1" x14ac:dyDescent="0.2">
      <c r="A193" s="10"/>
      <c r="B193" s="26"/>
      <c r="C193" s="27"/>
      <c r="D193" s="21"/>
      <c r="E193" s="43"/>
      <c r="F193" s="41"/>
      <c r="G193" s="42"/>
      <c r="H193" s="10"/>
      <c r="I193" s="10"/>
      <c r="J193" s="10"/>
      <c r="K193" s="10"/>
      <c r="L193" s="10"/>
    </row>
    <row r="194" spans="1:12" ht="16.5" customHeight="1" x14ac:dyDescent="0.2">
      <c r="A194" s="10"/>
      <c r="B194" s="26"/>
      <c r="C194" s="27"/>
      <c r="D194" s="21"/>
      <c r="E194" s="43"/>
      <c r="F194" s="41"/>
      <c r="G194" s="42"/>
      <c r="H194" s="10"/>
      <c r="I194" s="10"/>
      <c r="J194" s="10"/>
      <c r="K194" s="10"/>
      <c r="L194" s="10"/>
    </row>
    <row r="195" spans="1:12" ht="16.5" customHeight="1" x14ac:dyDescent="0.2">
      <c r="A195" s="10"/>
      <c r="B195" s="26"/>
      <c r="C195" s="27"/>
      <c r="D195" s="21"/>
      <c r="E195" s="43"/>
      <c r="F195" s="41"/>
      <c r="G195" s="42"/>
      <c r="H195" s="10"/>
      <c r="I195" s="10"/>
      <c r="J195" s="10"/>
      <c r="K195" s="10"/>
      <c r="L195" s="10"/>
    </row>
    <row r="196" spans="1:12" ht="16.5" customHeight="1" x14ac:dyDescent="0.2">
      <c r="A196" s="10"/>
      <c r="B196" s="26"/>
      <c r="C196" s="27"/>
      <c r="D196" s="21"/>
      <c r="E196" s="43"/>
      <c r="F196" s="41"/>
      <c r="G196" s="42"/>
      <c r="H196" s="10"/>
      <c r="I196" s="10"/>
      <c r="J196" s="10"/>
      <c r="K196" s="10"/>
      <c r="L196" s="10"/>
    </row>
    <row r="197" spans="1:12" ht="16.5" customHeight="1" x14ac:dyDescent="0.2">
      <c r="A197" s="10"/>
      <c r="B197" s="26"/>
      <c r="C197" s="27"/>
      <c r="D197" s="21"/>
      <c r="E197" s="43"/>
      <c r="F197" s="41"/>
      <c r="G197" s="42"/>
      <c r="H197" s="10"/>
      <c r="I197" s="10"/>
      <c r="J197" s="10"/>
      <c r="K197" s="10"/>
      <c r="L197" s="10"/>
    </row>
    <row r="198" spans="1:12" ht="16.5" customHeight="1" x14ac:dyDescent="0.2">
      <c r="A198" s="10"/>
      <c r="B198" s="26"/>
      <c r="C198" s="27"/>
      <c r="D198" s="21"/>
      <c r="E198" s="43"/>
      <c r="F198" s="41"/>
      <c r="G198" s="42"/>
      <c r="H198" s="10"/>
      <c r="I198" s="10"/>
      <c r="J198" s="10"/>
      <c r="K198" s="10"/>
      <c r="L198" s="10"/>
    </row>
    <row r="199" spans="1:12" ht="16.5" customHeight="1" x14ac:dyDescent="0.2">
      <c r="A199" s="10"/>
      <c r="B199" s="26"/>
      <c r="C199" s="27"/>
      <c r="D199" s="21"/>
      <c r="E199" s="43"/>
      <c r="F199" s="41"/>
      <c r="G199" s="42"/>
      <c r="H199" s="10"/>
      <c r="I199" s="10"/>
      <c r="J199" s="10"/>
      <c r="K199" s="10"/>
      <c r="L199" s="10"/>
    </row>
    <row r="200" spans="1:12" ht="16.5" customHeight="1" x14ac:dyDescent="0.2">
      <c r="A200" s="10"/>
      <c r="B200" s="26"/>
      <c r="C200" s="27"/>
      <c r="D200" s="21"/>
      <c r="E200" s="43"/>
      <c r="F200" s="41"/>
      <c r="G200" s="42"/>
      <c r="H200" s="10"/>
      <c r="I200" s="10"/>
      <c r="J200" s="10"/>
      <c r="K200" s="10"/>
      <c r="L200" s="10"/>
    </row>
    <row r="201" spans="1:12" ht="16.5" customHeight="1" x14ac:dyDescent="0.2">
      <c r="A201" s="10"/>
      <c r="B201" s="26"/>
      <c r="C201" s="27"/>
      <c r="D201" s="21"/>
      <c r="E201" s="43"/>
      <c r="F201" s="41"/>
      <c r="G201" s="42"/>
      <c r="H201" s="10"/>
      <c r="I201" s="10"/>
      <c r="J201" s="10"/>
      <c r="K201" s="10"/>
      <c r="L201" s="10"/>
    </row>
    <row r="202" spans="1:12" ht="16.5" customHeight="1" x14ac:dyDescent="0.2">
      <c r="A202" s="10"/>
      <c r="B202" s="26"/>
      <c r="C202" s="27"/>
      <c r="D202" s="21"/>
      <c r="E202" s="43"/>
      <c r="F202" s="41"/>
      <c r="G202" s="42"/>
      <c r="H202" s="10"/>
      <c r="I202" s="10"/>
      <c r="J202" s="10"/>
      <c r="K202" s="10"/>
      <c r="L202" s="10"/>
    </row>
    <row r="203" spans="1:12" ht="16.5" customHeight="1" x14ac:dyDescent="0.2">
      <c r="A203" s="10"/>
      <c r="B203" s="26"/>
      <c r="C203" s="27"/>
      <c r="D203" s="21"/>
      <c r="E203" s="43"/>
      <c r="F203" s="41"/>
      <c r="G203" s="42"/>
      <c r="H203" s="10"/>
      <c r="I203" s="10"/>
      <c r="J203" s="10"/>
      <c r="K203" s="10"/>
      <c r="L203" s="10"/>
    </row>
    <row r="204" spans="1:12" ht="16.5" customHeight="1" x14ac:dyDescent="0.2">
      <c r="A204" s="10"/>
      <c r="B204" s="26"/>
      <c r="C204" s="27"/>
      <c r="D204" s="21"/>
      <c r="E204" s="43"/>
      <c r="F204" s="41"/>
      <c r="G204" s="42"/>
      <c r="H204" s="10"/>
      <c r="I204" s="10"/>
      <c r="J204" s="10"/>
      <c r="K204" s="10"/>
      <c r="L204" s="10"/>
    </row>
    <row r="205" spans="1:12" ht="16.5" customHeight="1" x14ac:dyDescent="0.2">
      <c r="A205" s="10"/>
      <c r="B205" s="26"/>
      <c r="C205" s="27"/>
      <c r="D205" s="21"/>
      <c r="E205" s="43"/>
      <c r="F205" s="41"/>
      <c r="G205" s="42"/>
      <c r="H205" s="10"/>
      <c r="I205" s="10"/>
      <c r="J205" s="10"/>
      <c r="K205" s="10"/>
      <c r="L205" s="10"/>
    </row>
    <row r="206" spans="1:12" ht="16.5" customHeight="1" x14ac:dyDescent="0.2">
      <c r="A206" s="10"/>
      <c r="B206" s="26"/>
      <c r="C206" s="27"/>
      <c r="D206" s="21"/>
      <c r="E206" s="43"/>
      <c r="F206" s="41"/>
      <c r="G206" s="42"/>
      <c r="H206" s="10"/>
      <c r="I206" s="10"/>
      <c r="J206" s="10"/>
      <c r="K206" s="10"/>
      <c r="L206" s="10"/>
    </row>
    <row r="207" spans="1:12" ht="16.5" customHeight="1" x14ac:dyDescent="0.2">
      <c r="A207" s="10"/>
      <c r="B207" s="26"/>
      <c r="C207" s="27"/>
      <c r="D207" s="21"/>
      <c r="E207" s="43"/>
      <c r="F207" s="41"/>
      <c r="G207" s="42"/>
      <c r="H207" s="10"/>
      <c r="I207" s="10"/>
      <c r="J207" s="10"/>
      <c r="K207" s="10"/>
      <c r="L207" s="10"/>
    </row>
    <row r="208" spans="1:12" ht="16.5" customHeight="1" x14ac:dyDescent="0.2">
      <c r="A208" s="10"/>
      <c r="B208" s="26"/>
      <c r="C208" s="27"/>
      <c r="D208" s="21"/>
      <c r="E208" s="43"/>
      <c r="F208" s="41"/>
      <c r="G208" s="42"/>
      <c r="H208" s="10"/>
      <c r="I208" s="10"/>
      <c r="J208" s="10"/>
      <c r="K208" s="10"/>
      <c r="L208" s="10"/>
    </row>
    <row r="209" spans="1:12" ht="16.5" customHeight="1" x14ac:dyDescent="0.2">
      <c r="A209" s="10"/>
      <c r="B209" s="26"/>
      <c r="C209" s="27"/>
      <c r="D209" s="21"/>
      <c r="E209" s="43"/>
      <c r="F209" s="41"/>
      <c r="G209" s="42"/>
      <c r="H209" s="10"/>
      <c r="I209" s="10"/>
      <c r="J209" s="10"/>
      <c r="K209" s="10"/>
      <c r="L209" s="10"/>
    </row>
    <row r="210" spans="1:12" ht="16.5" customHeight="1" x14ac:dyDescent="0.2">
      <c r="A210" s="10"/>
      <c r="B210" s="26"/>
      <c r="C210" s="27"/>
      <c r="D210" s="21"/>
      <c r="E210" s="43"/>
      <c r="F210" s="41"/>
      <c r="G210" s="42"/>
      <c r="H210" s="10"/>
      <c r="I210" s="10"/>
      <c r="J210" s="10"/>
      <c r="K210" s="10"/>
      <c r="L210" s="10"/>
    </row>
    <row r="211" spans="1:12" ht="16.5" customHeight="1" x14ac:dyDescent="0.2">
      <c r="A211" s="10"/>
      <c r="B211" s="26"/>
      <c r="C211" s="27"/>
      <c r="D211" s="21"/>
      <c r="E211" s="43"/>
      <c r="F211" s="41"/>
      <c r="G211" s="42"/>
      <c r="H211" s="10"/>
      <c r="I211" s="10"/>
      <c r="J211" s="10"/>
      <c r="K211" s="10"/>
      <c r="L211" s="10"/>
    </row>
    <row r="212" spans="1:12" ht="16.5" customHeight="1" x14ac:dyDescent="0.2">
      <c r="A212" s="10"/>
      <c r="B212" s="26"/>
      <c r="C212" s="27"/>
      <c r="D212" s="21"/>
      <c r="E212" s="43"/>
      <c r="F212" s="41"/>
      <c r="G212" s="42"/>
      <c r="H212" s="10"/>
      <c r="I212" s="10"/>
      <c r="J212" s="10"/>
      <c r="K212" s="10"/>
      <c r="L212" s="10"/>
    </row>
    <row r="213" spans="1:12" ht="16.5" customHeight="1" x14ac:dyDescent="0.2">
      <c r="A213" s="10"/>
      <c r="B213" s="26"/>
      <c r="C213" s="27"/>
      <c r="D213" s="21"/>
      <c r="E213" s="43"/>
      <c r="F213" s="41"/>
      <c r="G213" s="42"/>
      <c r="H213" s="10"/>
      <c r="I213" s="10"/>
      <c r="J213" s="10"/>
      <c r="K213" s="10"/>
      <c r="L213" s="10"/>
    </row>
    <row r="214" spans="1:12" ht="16.5" customHeight="1" x14ac:dyDescent="0.2">
      <c r="A214" s="10"/>
      <c r="B214" s="26"/>
      <c r="C214" s="27"/>
      <c r="D214" s="21"/>
      <c r="E214" s="43"/>
      <c r="F214" s="41"/>
      <c r="G214" s="42"/>
      <c r="H214" s="10"/>
      <c r="I214" s="10"/>
      <c r="J214" s="10"/>
      <c r="K214" s="10"/>
      <c r="L214" s="10"/>
    </row>
    <row r="215" spans="1:12" ht="16.5" customHeight="1" x14ac:dyDescent="0.2">
      <c r="A215" s="10"/>
      <c r="B215" s="26"/>
      <c r="C215" s="27"/>
      <c r="D215" s="21"/>
      <c r="E215" s="43"/>
      <c r="F215" s="41"/>
      <c r="G215" s="42"/>
      <c r="H215" s="10"/>
      <c r="I215" s="10"/>
      <c r="J215" s="10"/>
      <c r="K215" s="10"/>
      <c r="L215" s="10"/>
    </row>
    <row r="216" spans="1:12" ht="16.5" customHeight="1" x14ac:dyDescent="0.2">
      <c r="A216" s="10"/>
      <c r="B216" s="26"/>
      <c r="C216" s="27"/>
      <c r="D216" s="21"/>
      <c r="E216" s="43"/>
      <c r="F216" s="41"/>
      <c r="G216" s="42"/>
      <c r="H216" s="10"/>
      <c r="I216" s="10"/>
      <c r="J216" s="10"/>
      <c r="K216" s="10"/>
      <c r="L216" s="10"/>
    </row>
    <row r="217" spans="1:12" ht="16.5" customHeight="1" x14ac:dyDescent="0.2">
      <c r="A217" s="10"/>
      <c r="B217" s="26"/>
      <c r="C217" s="27"/>
      <c r="D217" s="21"/>
      <c r="E217" s="43"/>
      <c r="F217" s="41"/>
      <c r="G217" s="42"/>
      <c r="H217" s="10"/>
      <c r="I217" s="10"/>
      <c r="J217" s="10"/>
      <c r="K217" s="10"/>
      <c r="L217" s="10"/>
    </row>
    <row r="218" spans="1:12" ht="16.5" customHeight="1" x14ac:dyDescent="0.2">
      <c r="A218" s="10"/>
      <c r="B218" s="26"/>
      <c r="C218" s="27"/>
      <c r="D218" s="21"/>
      <c r="E218" s="43"/>
      <c r="F218" s="41"/>
      <c r="G218" s="42"/>
      <c r="H218" s="10"/>
      <c r="I218" s="10"/>
      <c r="J218" s="10"/>
      <c r="K218" s="10"/>
      <c r="L218" s="10"/>
    </row>
    <row r="219" spans="1:12" ht="16.5" customHeight="1" x14ac:dyDescent="0.2">
      <c r="A219" s="10"/>
      <c r="B219" s="26"/>
      <c r="C219" s="27"/>
      <c r="D219" s="21"/>
      <c r="E219" s="43"/>
      <c r="F219" s="41"/>
      <c r="G219" s="42"/>
      <c r="H219" s="10"/>
      <c r="I219" s="10"/>
      <c r="J219" s="10"/>
      <c r="K219" s="10"/>
      <c r="L219" s="10"/>
    </row>
    <row r="220" spans="1:12" ht="16.5" customHeight="1" x14ac:dyDescent="0.2">
      <c r="A220" s="10"/>
      <c r="B220" s="26"/>
      <c r="C220" s="27"/>
      <c r="D220" s="21"/>
      <c r="E220" s="43"/>
      <c r="F220" s="41"/>
      <c r="G220" s="42"/>
      <c r="H220" s="10"/>
      <c r="I220" s="10"/>
      <c r="J220" s="10"/>
      <c r="K220" s="10"/>
      <c r="L220" s="10"/>
    </row>
    <row r="221" spans="1:12" ht="16.5" customHeight="1" x14ac:dyDescent="0.2">
      <c r="A221" s="10"/>
      <c r="B221" s="26"/>
      <c r="C221" s="27"/>
      <c r="D221" s="21"/>
      <c r="E221" s="43"/>
      <c r="F221" s="41"/>
      <c r="G221" s="42"/>
      <c r="H221" s="10"/>
      <c r="I221" s="10"/>
      <c r="J221" s="10"/>
      <c r="K221" s="10"/>
      <c r="L221" s="10"/>
    </row>
    <row r="222" spans="1:12" ht="16.5" customHeight="1" x14ac:dyDescent="0.2">
      <c r="A222" s="10"/>
      <c r="B222" s="26"/>
      <c r="C222" s="27"/>
      <c r="D222" s="21"/>
      <c r="E222" s="43"/>
      <c r="F222" s="41"/>
      <c r="G222" s="42"/>
      <c r="H222" s="10"/>
      <c r="I222" s="10"/>
      <c r="J222" s="10"/>
      <c r="K222" s="10"/>
      <c r="L222" s="10"/>
    </row>
    <row r="223" spans="1:12" ht="16.5" customHeight="1" x14ac:dyDescent="0.2">
      <c r="A223" s="10"/>
      <c r="B223" s="26"/>
      <c r="C223" s="27"/>
      <c r="D223" s="21"/>
      <c r="E223" s="43"/>
      <c r="F223" s="41"/>
      <c r="G223" s="42"/>
      <c r="H223" s="10"/>
      <c r="I223" s="10"/>
      <c r="J223" s="10"/>
      <c r="K223" s="10"/>
      <c r="L223" s="10"/>
    </row>
    <row r="224" spans="1:12" ht="16.5" customHeight="1" x14ac:dyDescent="0.2">
      <c r="A224" s="10"/>
      <c r="B224" s="26"/>
      <c r="C224" s="27"/>
      <c r="D224" s="21"/>
      <c r="E224" s="43"/>
      <c r="F224" s="41"/>
      <c r="G224" s="42"/>
      <c r="H224" s="10"/>
      <c r="I224" s="10"/>
      <c r="J224" s="10"/>
      <c r="K224" s="10"/>
      <c r="L224" s="10"/>
    </row>
    <row r="225" spans="1:12" ht="16.5" customHeight="1" x14ac:dyDescent="0.2">
      <c r="A225" s="10"/>
      <c r="B225" s="26"/>
      <c r="C225" s="27"/>
      <c r="D225" s="21"/>
      <c r="E225" s="43"/>
      <c r="F225" s="41"/>
      <c r="G225" s="42"/>
      <c r="H225" s="10"/>
      <c r="I225" s="10"/>
      <c r="J225" s="10"/>
      <c r="K225" s="10"/>
      <c r="L225" s="10"/>
    </row>
    <row r="226" spans="1:12" ht="16.5" customHeight="1" x14ac:dyDescent="0.2">
      <c r="A226" s="10"/>
      <c r="B226" s="26"/>
      <c r="C226" s="27"/>
      <c r="D226" s="21"/>
      <c r="E226" s="43"/>
      <c r="F226" s="41"/>
      <c r="G226" s="42"/>
      <c r="H226" s="10"/>
      <c r="I226" s="10"/>
      <c r="J226" s="10"/>
      <c r="K226" s="10"/>
      <c r="L226" s="10"/>
    </row>
    <row r="227" spans="1:12" ht="16.5" customHeight="1" x14ac:dyDescent="0.2">
      <c r="A227" s="10"/>
      <c r="B227" s="26"/>
      <c r="C227" s="27"/>
      <c r="D227" s="21"/>
      <c r="E227" s="43"/>
      <c r="F227" s="41"/>
      <c r="G227" s="42"/>
      <c r="H227" s="10"/>
      <c r="I227" s="10"/>
      <c r="J227" s="10"/>
      <c r="K227" s="10"/>
      <c r="L227" s="10"/>
    </row>
    <row r="228" spans="1:12" ht="16.5" customHeight="1" x14ac:dyDescent="0.2">
      <c r="A228" s="10"/>
      <c r="B228" s="26"/>
      <c r="C228" s="27"/>
      <c r="D228" s="21"/>
      <c r="E228" s="43"/>
      <c r="F228" s="41"/>
      <c r="G228" s="42"/>
      <c r="H228" s="10"/>
      <c r="I228" s="10"/>
      <c r="J228" s="10"/>
      <c r="K228" s="10"/>
      <c r="L228" s="10"/>
    </row>
    <row r="229" spans="1:12" ht="16.5" customHeight="1" x14ac:dyDescent="0.2">
      <c r="A229" s="10"/>
      <c r="B229" s="26"/>
      <c r="C229" s="27"/>
      <c r="D229" s="21"/>
      <c r="E229" s="43"/>
      <c r="F229" s="41"/>
      <c r="G229" s="42"/>
      <c r="H229" s="10"/>
      <c r="I229" s="10"/>
      <c r="J229" s="10"/>
      <c r="K229" s="10"/>
      <c r="L229" s="10"/>
    </row>
    <row r="230" spans="1:12" ht="16.5" customHeight="1" x14ac:dyDescent="0.2">
      <c r="A230" s="10"/>
      <c r="B230" s="26"/>
      <c r="C230" s="27"/>
      <c r="D230" s="21"/>
      <c r="E230" s="43"/>
      <c r="F230" s="41"/>
      <c r="G230" s="42"/>
      <c r="H230" s="10"/>
      <c r="I230" s="10"/>
      <c r="J230" s="10"/>
      <c r="K230" s="10"/>
      <c r="L230" s="10"/>
    </row>
    <row r="231" spans="1:12" ht="16.5" customHeight="1" x14ac:dyDescent="0.2">
      <c r="A231" s="10"/>
      <c r="B231" s="26"/>
      <c r="C231" s="27"/>
      <c r="D231" s="21"/>
      <c r="E231" s="43"/>
      <c r="F231" s="41"/>
      <c r="G231" s="42"/>
      <c r="H231" s="10"/>
      <c r="I231" s="10"/>
      <c r="J231" s="10"/>
      <c r="K231" s="10"/>
      <c r="L231" s="10"/>
    </row>
    <row r="232" spans="1:12" ht="16.5" customHeight="1" x14ac:dyDescent="0.2">
      <c r="A232" s="10"/>
      <c r="B232" s="26"/>
      <c r="C232" s="27"/>
      <c r="D232" s="21"/>
      <c r="E232" s="43"/>
      <c r="F232" s="41"/>
      <c r="G232" s="42"/>
      <c r="H232" s="10"/>
      <c r="I232" s="10"/>
      <c r="J232" s="10"/>
      <c r="K232" s="10"/>
      <c r="L232" s="10"/>
    </row>
    <row r="233" spans="1:12" ht="16.5" customHeight="1" x14ac:dyDescent="0.2">
      <c r="A233" s="10"/>
      <c r="B233" s="26"/>
      <c r="C233" s="27"/>
      <c r="D233" s="21"/>
      <c r="E233" s="43"/>
      <c r="F233" s="41"/>
      <c r="G233" s="42"/>
      <c r="H233" s="10"/>
      <c r="I233" s="10"/>
      <c r="J233" s="10"/>
      <c r="K233" s="10"/>
      <c r="L233" s="10"/>
    </row>
    <row r="234" spans="1:12" ht="16.5" customHeight="1" x14ac:dyDescent="0.2">
      <c r="A234" s="10"/>
      <c r="B234" s="26"/>
      <c r="C234" s="27"/>
      <c r="D234" s="21"/>
      <c r="E234" s="43"/>
      <c r="F234" s="41"/>
      <c r="G234" s="42"/>
      <c r="H234" s="10"/>
      <c r="I234" s="10"/>
      <c r="J234" s="10"/>
      <c r="K234" s="10"/>
      <c r="L234" s="10"/>
    </row>
    <row r="235" spans="1:12" ht="16.5" customHeight="1" x14ac:dyDescent="0.2">
      <c r="A235" s="10"/>
      <c r="B235" s="26"/>
      <c r="C235" s="27"/>
      <c r="D235" s="21"/>
      <c r="E235" s="43"/>
      <c r="F235" s="41"/>
      <c r="G235" s="42"/>
      <c r="H235" s="10"/>
      <c r="I235" s="10"/>
      <c r="J235" s="10"/>
      <c r="K235" s="10"/>
      <c r="L235" s="10"/>
    </row>
    <row r="236" spans="1:12" ht="16.5" customHeight="1" x14ac:dyDescent="0.2">
      <c r="A236" s="10"/>
      <c r="B236" s="26"/>
      <c r="C236" s="27"/>
      <c r="D236" s="21"/>
      <c r="E236" s="43"/>
      <c r="F236" s="41"/>
      <c r="G236" s="42"/>
      <c r="H236" s="10"/>
      <c r="I236" s="10"/>
      <c r="J236" s="10"/>
      <c r="K236" s="10"/>
      <c r="L236" s="10"/>
    </row>
    <row r="237" spans="1:12" ht="16.5" customHeight="1" x14ac:dyDescent="0.2">
      <c r="A237" s="10"/>
      <c r="B237" s="26"/>
      <c r="C237" s="27"/>
      <c r="D237" s="21"/>
      <c r="E237" s="43"/>
      <c r="F237" s="41"/>
      <c r="G237" s="42"/>
      <c r="H237" s="10"/>
      <c r="I237" s="10"/>
      <c r="J237" s="10"/>
      <c r="K237" s="10"/>
      <c r="L237" s="10"/>
    </row>
    <row r="238" spans="1:12" ht="16.5" customHeight="1" x14ac:dyDescent="0.2">
      <c r="A238" s="10"/>
      <c r="B238" s="26"/>
      <c r="C238" s="27"/>
      <c r="D238" s="21"/>
      <c r="E238" s="43"/>
      <c r="F238" s="41"/>
      <c r="G238" s="42"/>
      <c r="H238" s="10"/>
      <c r="I238" s="10"/>
      <c r="J238" s="10"/>
      <c r="K238" s="10"/>
      <c r="L238" s="10"/>
    </row>
    <row r="239" spans="1:12" ht="16.5" customHeight="1" x14ac:dyDescent="0.2">
      <c r="A239" s="10"/>
      <c r="B239" s="26"/>
      <c r="C239" s="27"/>
      <c r="D239" s="21"/>
      <c r="E239" s="43"/>
      <c r="F239" s="41"/>
      <c r="G239" s="42"/>
      <c r="H239" s="10"/>
      <c r="I239" s="10"/>
      <c r="J239" s="10"/>
      <c r="K239" s="10"/>
      <c r="L239" s="10"/>
    </row>
    <row r="240" spans="1:12" ht="16.5" customHeight="1" x14ac:dyDescent="0.2">
      <c r="A240" s="10"/>
      <c r="B240" s="26"/>
      <c r="C240" s="27"/>
      <c r="D240" s="21"/>
      <c r="E240" s="43"/>
      <c r="F240" s="41"/>
      <c r="G240" s="42"/>
      <c r="H240" s="10"/>
      <c r="I240" s="10"/>
      <c r="J240" s="10"/>
      <c r="K240" s="10"/>
      <c r="L240" s="10"/>
    </row>
    <row r="241" spans="1:12" ht="16.5" customHeight="1" x14ac:dyDescent="0.2">
      <c r="A241" s="10"/>
      <c r="B241" s="26"/>
      <c r="C241" s="27"/>
      <c r="D241" s="21"/>
      <c r="E241" s="43"/>
      <c r="F241" s="41"/>
      <c r="G241" s="42"/>
      <c r="H241" s="10"/>
      <c r="I241" s="10"/>
      <c r="J241" s="10"/>
      <c r="K241" s="10"/>
      <c r="L241" s="10"/>
    </row>
    <row r="242" spans="1:12" ht="16.5" customHeight="1" x14ac:dyDescent="0.2">
      <c r="A242" s="10"/>
      <c r="B242" s="26"/>
      <c r="C242" s="27"/>
      <c r="D242" s="21"/>
      <c r="E242" s="43"/>
      <c r="F242" s="41"/>
      <c r="G242" s="42"/>
      <c r="H242" s="10"/>
      <c r="I242" s="10"/>
      <c r="J242" s="10"/>
      <c r="K242" s="10"/>
      <c r="L242" s="10"/>
    </row>
    <row r="243" spans="1:12" ht="16.5" customHeight="1" x14ac:dyDescent="0.2">
      <c r="A243" s="10"/>
      <c r="B243" s="26"/>
      <c r="C243" s="27"/>
      <c r="D243" s="21"/>
      <c r="E243" s="43"/>
      <c r="F243" s="41"/>
      <c r="G243" s="42"/>
      <c r="H243" s="10"/>
      <c r="I243" s="10"/>
      <c r="J243" s="10"/>
      <c r="K243" s="10"/>
      <c r="L243" s="10"/>
    </row>
    <row r="244" spans="1:12" ht="16.5" customHeight="1" x14ac:dyDescent="0.2">
      <c r="A244" s="10"/>
      <c r="B244" s="26"/>
      <c r="C244" s="27"/>
      <c r="D244" s="21"/>
      <c r="E244" s="43"/>
      <c r="F244" s="41"/>
      <c r="G244" s="42"/>
      <c r="H244" s="10"/>
      <c r="I244" s="10"/>
      <c r="J244" s="10"/>
      <c r="K244" s="10"/>
      <c r="L244" s="10"/>
    </row>
    <row r="245" spans="1:12" ht="16.5" customHeight="1" x14ac:dyDescent="0.2">
      <c r="A245" s="10"/>
      <c r="B245" s="26"/>
      <c r="C245" s="27"/>
      <c r="D245" s="21"/>
      <c r="E245" s="43"/>
      <c r="F245" s="41"/>
      <c r="G245" s="42"/>
      <c r="H245" s="10"/>
      <c r="I245" s="10"/>
      <c r="J245" s="10"/>
      <c r="K245" s="10"/>
      <c r="L245" s="10"/>
    </row>
    <row r="246" spans="1:12" ht="16.5" customHeight="1" x14ac:dyDescent="0.2">
      <c r="A246" s="10"/>
      <c r="B246" s="26"/>
      <c r="C246" s="27"/>
      <c r="D246" s="21"/>
      <c r="E246" s="43"/>
      <c r="F246" s="41"/>
      <c r="G246" s="42"/>
      <c r="H246" s="10"/>
      <c r="I246" s="10"/>
      <c r="J246" s="10"/>
      <c r="K246" s="10"/>
      <c r="L246" s="10"/>
    </row>
    <row r="247" spans="1:12" ht="16.5" customHeight="1" x14ac:dyDescent="0.2">
      <c r="A247" s="10"/>
      <c r="B247" s="26"/>
      <c r="C247" s="27"/>
      <c r="D247" s="21"/>
      <c r="E247" s="43"/>
      <c r="F247" s="41"/>
      <c r="G247" s="42"/>
      <c r="H247" s="10"/>
      <c r="I247" s="10"/>
      <c r="J247" s="10"/>
      <c r="K247" s="10"/>
      <c r="L247" s="10"/>
    </row>
    <row r="248" spans="1:12" ht="16.5" customHeight="1" x14ac:dyDescent="0.2">
      <c r="A248" s="10"/>
      <c r="B248" s="26"/>
      <c r="C248" s="27"/>
      <c r="D248" s="21"/>
      <c r="E248" s="43"/>
      <c r="F248" s="41"/>
      <c r="G248" s="42"/>
      <c r="H248" s="10"/>
      <c r="I248" s="10"/>
      <c r="J248" s="10"/>
      <c r="K248" s="10"/>
      <c r="L248" s="10"/>
    </row>
    <row r="249" spans="1:12" ht="16.5" customHeight="1" x14ac:dyDescent="0.2">
      <c r="A249" s="10"/>
      <c r="B249" s="26"/>
      <c r="C249" s="27"/>
      <c r="D249" s="21"/>
      <c r="E249" s="43"/>
      <c r="F249" s="41"/>
      <c r="G249" s="42"/>
      <c r="H249" s="10"/>
      <c r="I249" s="10"/>
      <c r="J249" s="10"/>
      <c r="K249" s="10"/>
      <c r="L249" s="10"/>
    </row>
    <row r="250" spans="1:12" ht="16.5" customHeight="1" x14ac:dyDescent="0.2">
      <c r="A250" s="10"/>
      <c r="B250" s="26"/>
      <c r="C250" s="27"/>
      <c r="D250" s="21"/>
      <c r="E250" s="43"/>
      <c r="F250" s="41"/>
      <c r="G250" s="42"/>
      <c r="H250" s="10"/>
      <c r="I250" s="10"/>
      <c r="J250" s="10"/>
      <c r="K250" s="10"/>
      <c r="L250" s="10"/>
    </row>
    <row r="251" spans="1:12" ht="16.5" customHeight="1" x14ac:dyDescent="0.2">
      <c r="A251" s="10"/>
      <c r="B251" s="26"/>
      <c r="C251" s="27"/>
      <c r="D251" s="21"/>
      <c r="E251" s="43"/>
      <c r="F251" s="41"/>
      <c r="G251" s="42"/>
      <c r="H251" s="10"/>
      <c r="I251" s="10"/>
      <c r="J251" s="10"/>
      <c r="K251" s="10"/>
      <c r="L251" s="10"/>
    </row>
    <row r="252" spans="1:12" ht="16.5" customHeight="1" x14ac:dyDescent="0.2">
      <c r="A252" s="10"/>
      <c r="B252" s="26"/>
      <c r="C252" s="27"/>
      <c r="D252" s="21"/>
      <c r="E252" s="43"/>
      <c r="F252" s="41"/>
      <c r="G252" s="42"/>
      <c r="H252" s="10"/>
      <c r="I252" s="10"/>
      <c r="J252" s="10"/>
      <c r="K252" s="10"/>
      <c r="L252" s="10"/>
    </row>
    <row r="253" spans="1:12" ht="16.5" customHeight="1" x14ac:dyDescent="0.2">
      <c r="A253" s="10"/>
      <c r="B253" s="26"/>
      <c r="C253" s="27"/>
      <c r="D253" s="21"/>
      <c r="E253" s="43"/>
      <c r="F253" s="41"/>
      <c r="G253" s="42"/>
      <c r="H253" s="10"/>
      <c r="I253" s="10"/>
      <c r="J253" s="10"/>
      <c r="K253" s="10"/>
      <c r="L253" s="10"/>
    </row>
    <row r="254" spans="1:12" ht="16.5" customHeight="1" x14ac:dyDescent="0.2">
      <c r="A254" s="10"/>
      <c r="B254" s="26"/>
      <c r="C254" s="27"/>
      <c r="D254" s="21"/>
      <c r="E254" s="43"/>
      <c r="F254" s="41"/>
      <c r="G254" s="42"/>
      <c r="H254" s="10"/>
      <c r="I254" s="10"/>
      <c r="J254" s="10"/>
      <c r="K254" s="10"/>
      <c r="L254" s="10"/>
    </row>
    <row r="255" spans="1:12" ht="16.5" customHeight="1" x14ac:dyDescent="0.2">
      <c r="A255" s="10"/>
      <c r="B255" s="26"/>
      <c r="C255" s="27"/>
      <c r="D255" s="21"/>
      <c r="E255" s="43"/>
      <c r="F255" s="41"/>
      <c r="G255" s="42"/>
      <c r="H255" s="10"/>
      <c r="I255" s="10"/>
      <c r="J255" s="10"/>
      <c r="K255" s="10"/>
      <c r="L255" s="10"/>
    </row>
    <row r="256" spans="1:12" ht="16.5" customHeight="1" x14ac:dyDescent="0.2">
      <c r="A256" s="10"/>
      <c r="B256" s="26"/>
      <c r="C256" s="27"/>
      <c r="D256" s="21"/>
      <c r="E256" s="43"/>
      <c r="F256" s="41"/>
      <c r="G256" s="42"/>
      <c r="H256" s="10"/>
      <c r="I256" s="10"/>
      <c r="J256" s="10"/>
      <c r="K256" s="10"/>
      <c r="L256" s="10"/>
    </row>
    <row r="257" spans="1:12" ht="16.5" customHeight="1" x14ac:dyDescent="0.2">
      <c r="A257" s="10"/>
      <c r="B257" s="26"/>
      <c r="C257" s="27"/>
      <c r="D257" s="21"/>
      <c r="E257" s="43"/>
      <c r="F257" s="41"/>
      <c r="G257" s="42"/>
      <c r="H257" s="10"/>
      <c r="I257" s="10"/>
      <c r="J257" s="10"/>
      <c r="K257" s="10"/>
      <c r="L257" s="10"/>
    </row>
    <row r="258" spans="1:12" ht="16.5" customHeight="1" x14ac:dyDescent="0.2">
      <c r="A258" s="10"/>
      <c r="B258" s="26"/>
      <c r="C258" s="27"/>
      <c r="D258" s="21"/>
      <c r="E258" s="43"/>
      <c r="F258" s="41"/>
      <c r="G258" s="42"/>
      <c r="H258" s="10"/>
      <c r="I258" s="10"/>
      <c r="J258" s="10"/>
      <c r="K258" s="10"/>
      <c r="L258" s="10"/>
    </row>
    <row r="259" spans="1:12" ht="16.5" customHeight="1" x14ac:dyDescent="0.2">
      <c r="A259" s="10"/>
      <c r="B259" s="26"/>
      <c r="C259" s="27"/>
      <c r="D259" s="21"/>
      <c r="E259" s="43"/>
      <c r="F259" s="41"/>
      <c r="G259" s="42"/>
      <c r="H259" s="10"/>
      <c r="I259" s="10"/>
      <c r="J259" s="10"/>
      <c r="K259" s="10"/>
      <c r="L259" s="10"/>
    </row>
    <row r="260" spans="1:12" ht="16.5" customHeight="1" x14ac:dyDescent="0.2">
      <c r="A260" s="10"/>
      <c r="B260" s="26"/>
      <c r="C260" s="27"/>
      <c r="D260" s="21"/>
      <c r="E260" s="43"/>
      <c r="F260" s="41"/>
      <c r="G260" s="42"/>
      <c r="H260" s="10"/>
      <c r="I260" s="10"/>
      <c r="J260" s="10"/>
      <c r="K260" s="10"/>
      <c r="L260" s="10"/>
    </row>
    <row r="261" spans="1:12" ht="16.5" customHeight="1" x14ac:dyDescent="0.2">
      <c r="A261" s="10"/>
      <c r="B261" s="26"/>
      <c r="C261" s="27"/>
      <c r="D261" s="21"/>
      <c r="E261" s="43"/>
      <c r="F261" s="41"/>
      <c r="G261" s="42"/>
      <c r="H261" s="10"/>
      <c r="I261" s="10"/>
      <c r="J261" s="10"/>
      <c r="K261" s="10"/>
      <c r="L261" s="10"/>
    </row>
    <row r="262" spans="1:12" ht="16.5" customHeight="1" x14ac:dyDescent="0.2">
      <c r="A262" s="10"/>
      <c r="B262" s="26"/>
      <c r="C262" s="27"/>
      <c r="D262" s="21"/>
      <c r="E262" s="43"/>
      <c r="F262" s="41"/>
      <c r="G262" s="42"/>
      <c r="H262" s="10"/>
      <c r="I262" s="10"/>
      <c r="J262" s="10"/>
      <c r="K262" s="10"/>
      <c r="L262" s="10"/>
    </row>
    <row r="263" spans="1:12" ht="16.5" customHeight="1" x14ac:dyDescent="0.2">
      <c r="A263" s="10"/>
      <c r="B263" s="26"/>
      <c r="C263" s="27"/>
      <c r="D263" s="21"/>
      <c r="E263" s="43"/>
      <c r="F263" s="41"/>
      <c r="G263" s="42"/>
      <c r="H263" s="10"/>
      <c r="I263" s="10"/>
      <c r="J263" s="10"/>
      <c r="K263" s="10"/>
      <c r="L263" s="10"/>
    </row>
    <row r="264" spans="1:12" ht="16.5" customHeight="1" x14ac:dyDescent="0.2">
      <c r="A264" s="10"/>
      <c r="B264" s="26"/>
      <c r="C264" s="27"/>
      <c r="D264" s="21"/>
      <c r="E264" s="43"/>
      <c r="F264" s="41"/>
      <c r="G264" s="42"/>
      <c r="H264" s="10"/>
      <c r="I264" s="10"/>
      <c r="J264" s="10"/>
      <c r="K264" s="10"/>
      <c r="L264" s="10"/>
    </row>
    <row r="265" spans="1:12" ht="16.5" customHeight="1" x14ac:dyDescent="0.2">
      <c r="A265" s="10"/>
      <c r="B265" s="26"/>
      <c r="C265" s="27"/>
      <c r="D265" s="21"/>
      <c r="E265" s="43"/>
      <c r="F265" s="41"/>
      <c r="G265" s="42"/>
      <c r="H265" s="10"/>
      <c r="I265" s="10"/>
      <c r="J265" s="10"/>
      <c r="K265" s="10"/>
      <c r="L265" s="10"/>
    </row>
    <row r="266" spans="1:12" ht="16.5" customHeight="1" x14ac:dyDescent="0.2">
      <c r="A266" s="10"/>
      <c r="B266" s="26"/>
      <c r="C266" s="27"/>
      <c r="D266" s="21"/>
      <c r="E266" s="43"/>
      <c r="F266" s="41"/>
      <c r="G266" s="42"/>
      <c r="H266" s="10"/>
      <c r="I266" s="10"/>
      <c r="J266" s="10"/>
      <c r="K266" s="10"/>
      <c r="L266" s="10"/>
    </row>
    <row r="267" spans="1:12" ht="16.5" customHeight="1" x14ac:dyDescent="0.2">
      <c r="A267" s="10"/>
      <c r="B267" s="26"/>
      <c r="C267" s="27"/>
      <c r="D267" s="21"/>
      <c r="E267" s="43"/>
      <c r="F267" s="41"/>
      <c r="G267" s="42"/>
      <c r="H267" s="10"/>
      <c r="I267" s="10"/>
      <c r="J267" s="10"/>
      <c r="K267" s="10"/>
      <c r="L267" s="10"/>
    </row>
    <row r="268" spans="1:12" ht="16.5" customHeight="1" x14ac:dyDescent="0.2">
      <c r="A268" s="10"/>
      <c r="B268" s="26"/>
      <c r="C268" s="27"/>
      <c r="D268" s="21"/>
      <c r="E268" s="43"/>
      <c r="F268" s="41"/>
      <c r="G268" s="42"/>
      <c r="H268" s="10"/>
      <c r="I268" s="10"/>
      <c r="J268" s="10"/>
      <c r="K268" s="10"/>
      <c r="L268" s="10"/>
    </row>
    <row r="269" spans="1:12" ht="16.5" customHeight="1" x14ac:dyDescent="0.2">
      <c r="A269" s="10"/>
      <c r="B269" s="26"/>
      <c r="C269" s="27"/>
      <c r="D269" s="21"/>
      <c r="E269" s="43"/>
      <c r="F269" s="41"/>
      <c r="G269" s="42"/>
      <c r="H269" s="10"/>
      <c r="I269" s="10"/>
      <c r="J269" s="10"/>
      <c r="K269" s="10"/>
      <c r="L269" s="10"/>
    </row>
    <row r="270" spans="1:12" ht="16.5" customHeight="1" x14ac:dyDescent="0.2">
      <c r="A270" s="10"/>
      <c r="B270" s="26"/>
      <c r="C270" s="27"/>
      <c r="D270" s="21"/>
      <c r="E270" s="43"/>
      <c r="F270" s="41"/>
      <c r="G270" s="42"/>
      <c r="H270" s="10"/>
      <c r="I270" s="10"/>
      <c r="J270" s="10"/>
      <c r="K270" s="10"/>
      <c r="L270" s="10"/>
    </row>
    <row r="271" spans="1:12" ht="16.5" customHeight="1" x14ac:dyDescent="0.2">
      <c r="A271" s="10"/>
      <c r="B271" s="26"/>
      <c r="C271" s="27"/>
      <c r="D271" s="21"/>
      <c r="E271" s="43"/>
      <c r="F271" s="41"/>
      <c r="G271" s="42"/>
      <c r="H271" s="10"/>
      <c r="I271" s="10"/>
      <c r="J271" s="10"/>
      <c r="K271" s="10"/>
      <c r="L271" s="10"/>
    </row>
    <row r="272" spans="1:12" ht="16.5" customHeight="1" x14ac:dyDescent="0.2">
      <c r="A272" s="10"/>
      <c r="B272" s="26"/>
      <c r="C272" s="27"/>
      <c r="D272" s="21"/>
      <c r="E272" s="43"/>
      <c r="F272" s="41"/>
      <c r="G272" s="42"/>
      <c r="H272" s="10"/>
      <c r="I272" s="10"/>
      <c r="J272" s="10"/>
      <c r="K272" s="10"/>
      <c r="L272" s="10"/>
    </row>
    <row r="273" spans="1:12" ht="16.5" customHeight="1" x14ac:dyDescent="0.2">
      <c r="A273" s="10"/>
      <c r="B273" s="26"/>
      <c r="C273" s="27"/>
      <c r="D273" s="21"/>
      <c r="E273" s="43"/>
      <c r="F273" s="41"/>
      <c r="G273" s="42"/>
      <c r="H273" s="10"/>
      <c r="I273" s="10"/>
      <c r="J273" s="10"/>
      <c r="K273" s="10"/>
      <c r="L273" s="10"/>
    </row>
    <row r="274" spans="1:12" ht="16.5" customHeight="1" x14ac:dyDescent="0.2">
      <c r="A274" s="10"/>
      <c r="B274" s="26"/>
      <c r="C274" s="27"/>
      <c r="D274" s="21"/>
      <c r="E274" s="43"/>
      <c r="F274" s="41"/>
      <c r="G274" s="42"/>
      <c r="H274" s="10"/>
      <c r="I274" s="10"/>
      <c r="J274" s="10"/>
      <c r="K274" s="10"/>
      <c r="L274" s="10"/>
    </row>
    <row r="275" spans="1:12" ht="16.5" customHeight="1" x14ac:dyDescent="0.2">
      <c r="A275" s="10"/>
      <c r="B275" s="26"/>
      <c r="C275" s="27"/>
      <c r="D275" s="21"/>
      <c r="E275" s="43"/>
      <c r="F275" s="41"/>
      <c r="G275" s="42"/>
      <c r="H275" s="10"/>
      <c r="I275" s="10"/>
      <c r="J275" s="10"/>
      <c r="K275" s="10"/>
      <c r="L275" s="10"/>
    </row>
    <row r="276" spans="1:12" ht="16.5" customHeight="1" x14ac:dyDescent="0.2">
      <c r="A276" s="10"/>
      <c r="B276" s="26"/>
      <c r="C276" s="27"/>
      <c r="D276" s="21"/>
      <c r="E276" s="43"/>
      <c r="F276" s="41"/>
      <c r="G276" s="42"/>
      <c r="H276" s="10"/>
      <c r="I276" s="10"/>
      <c r="J276" s="10"/>
      <c r="K276" s="10"/>
      <c r="L276" s="10"/>
    </row>
    <row r="277" spans="1:12" ht="16.5" customHeight="1" x14ac:dyDescent="0.2">
      <c r="A277" s="10"/>
      <c r="B277" s="26"/>
      <c r="C277" s="27"/>
      <c r="D277" s="21"/>
      <c r="E277" s="43"/>
      <c r="F277" s="41"/>
      <c r="G277" s="42"/>
      <c r="H277" s="10"/>
      <c r="I277" s="10"/>
      <c r="J277" s="10"/>
      <c r="K277" s="10"/>
      <c r="L277" s="10"/>
    </row>
    <row r="278" spans="1:12" ht="16.5" customHeight="1" x14ac:dyDescent="0.2">
      <c r="A278" s="10"/>
      <c r="B278" s="26"/>
      <c r="C278" s="27"/>
      <c r="D278" s="21"/>
      <c r="E278" s="43"/>
      <c r="F278" s="41"/>
      <c r="G278" s="42"/>
      <c r="H278" s="10"/>
      <c r="I278" s="10"/>
      <c r="J278" s="10"/>
      <c r="K278" s="10"/>
      <c r="L278" s="10"/>
    </row>
    <row r="279" spans="1:12" ht="16.5" customHeight="1" x14ac:dyDescent="0.2">
      <c r="A279" s="10"/>
      <c r="B279" s="26"/>
      <c r="C279" s="27"/>
      <c r="D279" s="21"/>
      <c r="E279" s="43"/>
      <c r="F279" s="41"/>
      <c r="G279" s="42"/>
      <c r="H279" s="10"/>
      <c r="I279" s="10"/>
      <c r="J279" s="10"/>
      <c r="K279" s="10"/>
      <c r="L279" s="10"/>
    </row>
    <row r="280" spans="1:12" ht="16.5" customHeight="1" x14ac:dyDescent="0.2">
      <c r="A280" s="10"/>
      <c r="B280" s="26"/>
      <c r="C280" s="27"/>
      <c r="D280" s="21"/>
      <c r="E280" s="43"/>
      <c r="F280" s="41"/>
      <c r="G280" s="42"/>
      <c r="H280" s="10"/>
      <c r="I280" s="10"/>
      <c r="J280" s="10"/>
      <c r="K280" s="10"/>
      <c r="L280" s="10"/>
    </row>
    <row r="281" spans="1:12" ht="16.5" customHeight="1" x14ac:dyDescent="0.2">
      <c r="A281" s="10"/>
      <c r="B281" s="26"/>
      <c r="C281" s="27"/>
      <c r="D281" s="21"/>
      <c r="E281" s="43"/>
      <c r="F281" s="41"/>
      <c r="G281" s="42"/>
      <c r="H281" s="10"/>
      <c r="I281" s="10"/>
      <c r="J281" s="10"/>
      <c r="K281" s="10"/>
      <c r="L281" s="10"/>
    </row>
    <row r="282" spans="1:12" ht="16.5" customHeight="1" x14ac:dyDescent="0.2">
      <c r="A282" s="10"/>
      <c r="B282" s="26"/>
      <c r="C282" s="27"/>
      <c r="D282" s="21"/>
      <c r="E282" s="43"/>
      <c r="F282" s="41"/>
      <c r="G282" s="42"/>
      <c r="H282" s="10"/>
      <c r="I282" s="10"/>
      <c r="J282" s="10"/>
      <c r="K282" s="10"/>
      <c r="L282" s="10"/>
    </row>
    <row r="283" spans="1:12" ht="16.5" customHeight="1" x14ac:dyDescent="0.2">
      <c r="A283" s="10"/>
      <c r="B283" s="26"/>
      <c r="C283" s="27"/>
      <c r="D283" s="21"/>
      <c r="E283" s="43"/>
      <c r="F283" s="41"/>
      <c r="G283" s="42"/>
      <c r="H283" s="10"/>
      <c r="I283" s="10"/>
      <c r="J283" s="10"/>
      <c r="K283" s="10"/>
      <c r="L283" s="10"/>
    </row>
    <row r="284" spans="1:12" ht="16.5" customHeight="1" x14ac:dyDescent="0.2">
      <c r="A284" s="10"/>
      <c r="B284" s="26"/>
      <c r="C284" s="27"/>
      <c r="D284" s="21"/>
      <c r="E284" s="43"/>
      <c r="F284" s="41"/>
      <c r="G284" s="42"/>
      <c r="H284" s="10"/>
      <c r="I284" s="10"/>
      <c r="J284" s="10"/>
      <c r="K284" s="10"/>
      <c r="L284" s="10"/>
    </row>
    <row r="285" spans="1:12" ht="16.5" customHeight="1" x14ac:dyDescent="0.2">
      <c r="A285" s="10"/>
      <c r="B285" s="26"/>
      <c r="C285" s="27"/>
      <c r="D285" s="21"/>
      <c r="E285" s="43"/>
      <c r="F285" s="41"/>
      <c r="G285" s="42"/>
      <c r="H285" s="10"/>
      <c r="I285" s="10"/>
      <c r="J285" s="10"/>
      <c r="K285" s="10"/>
      <c r="L285" s="10"/>
    </row>
    <row r="286" spans="1:12" ht="16.5" customHeight="1" x14ac:dyDescent="0.2">
      <c r="A286" s="10"/>
      <c r="B286" s="26"/>
      <c r="C286" s="27"/>
      <c r="D286" s="21"/>
      <c r="E286" s="43"/>
      <c r="F286" s="41"/>
      <c r="G286" s="42"/>
      <c r="H286" s="10"/>
      <c r="I286" s="10"/>
      <c r="J286" s="10"/>
      <c r="K286" s="10"/>
      <c r="L286" s="10"/>
    </row>
    <row r="287" spans="1:12" ht="16.5" customHeight="1" x14ac:dyDescent="0.2">
      <c r="A287" s="10"/>
      <c r="B287" s="26"/>
      <c r="C287" s="27"/>
      <c r="D287" s="21"/>
      <c r="E287" s="43"/>
      <c r="F287" s="41"/>
      <c r="G287" s="42"/>
      <c r="H287" s="10"/>
      <c r="I287" s="10"/>
      <c r="J287" s="10"/>
      <c r="K287" s="10"/>
      <c r="L287" s="10"/>
    </row>
    <row r="288" spans="1:12" ht="16.5" customHeight="1" x14ac:dyDescent="0.2">
      <c r="A288" s="10"/>
      <c r="B288" s="26"/>
      <c r="C288" s="27"/>
      <c r="D288" s="21"/>
      <c r="E288" s="43"/>
      <c r="F288" s="41"/>
      <c r="G288" s="42"/>
      <c r="H288" s="10"/>
      <c r="I288" s="10"/>
      <c r="J288" s="10"/>
      <c r="K288" s="10"/>
      <c r="L288" s="10"/>
    </row>
    <row r="289" spans="1:12" ht="16.5" customHeight="1" x14ac:dyDescent="0.2">
      <c r="A289" s="10"/>
      <c r="B289" s="26"/>
      <c r="C289" s="27"/>
      <c r="D289" s="21"/>
      <c r="E289" s="43"/>
      <c r="F289" s="41"/>
      <c r="G289" s="42"/>
      <c r="H289" s="10"/>
      <c r="I289" s="10"/>
      <c r="J289" s="10"/>
      <c r="K289" s="10"/>
      <c r="L289" s="10"/>
    </row>
    <row r="290" spans="1:12" ht="16.5" customHeight="1" x14ac:dyDescent="0.2">
      <c r="A290" s="10"/>
      <c r="B290" s="26"/>
      <c r="C290" s="27"/>
      <c r="D290" s="21"/>
      <c r="E290" s="43"/>
      <c r="F290" s="41"/>
      <c r="G290" s="42"/>
      <c r="H290" s="10"/>
      <c r="I290" s="10"/>
      <c r="J290" s="10"/>
      <c r="K290" s="10"/>
      <c r="L290" s="10"/>
    </row>
    <row r="291" spans="1:12" ht="16.5" customHeight="1" x14ac:dyDescent="0.2">
      <c r="A291" s="10"/>
      <c r="B291" s="26"/>
      <c r="C291" s="27"/>
      <c r="D291" s="21"/>
      <c r="E291" s="43"/>
      <c r="F291" s="41"/>
      <c r="G291" s="42"/>
      <c r="H291" s="10"/>
      <c r="I291" s="10"/>
      <c r="J291" s="10"/>
      <c r="K291" s="10"/>
      <c r="L291" s="10"/>
    </row>
    <row r="292" spans="1:12" ht="16.5" customHeight="1" x14ac:dyDescent="0.2">
      <c r="A292" s="10"/>
      <c r="B292" s="26"/>
      <c r="C292" s="27"/>
      <c r="D292" s="21"/>
      <c r="E292" s="43"/>
      <c r="F292" s="41"/>
      <c r="G292" s="42"/>
      <c r="H292" s="10"/>
      <c r="I292" s="10"/>
      <c r="J292" s="10"/>
      <c r="K292" s="10"/>
      <c r="L292" s="10"/>
    </row>
    <row r="293" spans="1:12" ht="16.5" customHeight="1" x14ac:dyDescent="0.2">
      <c r="A293" s="10"/>
      <c r="B293" s="26"/>
      <c r="C293" s="27"/>
      <c r="D293" s="21"/>
      <c r="E293" s="43"/>
      <c r="F293" s="41"/>
      <c r="G293" s="42"/>
      <c r="H293" s="10"/>
      <c r="I293" s="10"/>
      <c r="J293" s="10"/>
      <c r="K293" s="10"/>
      <c r="L293" s="10"/>
    </row>
    <row r="294" spans="1:12" ht="16.5" customHeight="1" x14ac:dyDescent="0.2">
      <c r="A294" s="10"/>
      <c r="B294" s="26"/>
      <c r="C294" s="27"/>
      <c r="D294" s="21"/>
      <c r="E294" s="43"/>
      <c r="F294" s="41"/>
      <c r="G294" s="42"/>
      <c r="H294" s="10"/>
      <c r="I294" s="10"/>
      <c r="J294" s="10"/>
      <c r="K294" s="10"/>
      <c r="L294" s="10"/>
    </row>
    <row r="295" spans="1:12" ht="16.5" customHeight="1" x14ac:dyDescent="0.2">
      <c r="A295" s="10"/>
      <c r="B295" s="26"/>
      <c r="C295" s="27"/>
      <c r="D295" s="21"/>
      <c r="E295" s="43"/>
      <c r="F295" s="41"/>
      <c r="G295" s="42"/>
      <c r="H295" s="10"/>
      <c r="I295" s="10"/>
      <c r="J295" s="10"/>
      <c r="K295" s="10"/>
      <c r="L295" s="10"/>
    </row>
    <row r="296" spans="1:12" ht="16.5" customHeight="1" x14ac:dyDescent="0.2">
      <c r="A296" s="10"/>
      <c r="B296" s="26"/>
      <c r="C296" s="27"/>
      <c r="D296" s="21"/>
      <c r="E296" s="43"/>
      <c r="F296" s="41"/>
      <c r="G296" s="42"/>
      <c r="H296" s="10"/>
      <c r="I296" s="10"/>
      <c r="J296" s="10"/>
      <c r="K296" s="10"/>
      <c r="L296" s="10"/>
    </row>
    <row r="297" spans="1:12" ht="16.5" customHeight="1" x14ac:dyDescent="0.2">
      <c r="A297" s="10"/>
      <c r="B297" s="26"/>
      <c r="C297" s="27"/>
      <c r="D297" s="21"/>
      <c r="E297" s="43"/>
      <c r="F297" s="41"/>
      <c r="G297" s="42"/>
      <c r="H297" s="10"/>
      <c r="I297" s="10"/>
      <c r="J297" s="10"/>
      <c r="K297" s="10"/>
      <c r="L297" s="10"/>
    </row>
    <row r="298" spans="1:12" ht="16.5" customHeight="1" x14ac:dyDescent="0.2">
      <c r="A298" s="10"/>
      <c r="B298" s="26"/>
      <c r="C298" s="27"/>
      <c r="D298" s="21"/>
      <c r="E298" s="43"/>
      <c r="F298" s="41"/>
      <c r="G298" s="42"/>
      <c r="H298" s="10"/>
      <c r="I298" s="10"/>
      <c r="J298" s="10"/>
      <c r="K298" s="10"/>
      <c r="L298" s="10"/>
    </row>
    <row r="299" spans="1:12" ht="16.5" customHeight="1" x14ac:dyDescent="0.2">
      <c r="A299" s="10"/>
      <c r="B299" s="26"/>
      <c r="C299" s="27"/>
      <c r="D299" s="21"/>
      <c r="E299" s="43"/>
      <c r="F299" s="41"/>
      <c r="G299" s="42"/>
      <c r="H299" s="10"/>
      <c r="I299" s="10"/>
      <c r="J299" s="10"/>
      <c r="K299" s="10"/>
      <c r="L299" s="10"/>
    </row>
    <row r="300" spans="1:12" ht="16.5" customHeight="1" x14ac:dyDescent="0.2">
      <c r="A300" s="10"/>
      <c r="B300" s="26"/>
      <c r="C300" s="27"/>
      <c r="D300" s="21"/>
      <c r="E300" s="43"/>
      <c r="F300" s="41"/>
      <c r="G300" s="42"/>
      <c r="H300" s="10"/>
      <c r="I300" s="10"/>
      <c r="J300" s="10"/>
      <c r="K300" s="10"/>
      <c r="L300" s="10"/>
    </row>
    <row r="301" spans="1:12" ht="16.5" customHeight="1" x14ac:dyDescent="0.2">
      <c r="A301" s="10"/>
      <c r="B301" s="26"/>
      <c r="C301" s="27"/>
      <c r="D301" s="21"/>
      <c r="E301" s="43"/>
      <c r="F301" s="41"/>
      <c r="G301" s="42"/>
      <c r="H301" s="10"/>
      <c r="I301" s="10"/>
      <c r="J301" s="10"/>
      <c r="K301" s="10"/>
      <c r="L301" s="10"/>
    </row>
    <row r="302" spans="1:12" ht="16.5" customHeight="1" x14ac:dyDescent="0.2">
      <c r="A302" s="10"/>
      <c r="B302" s="26"/>
      <c r="C302" s="27"/>
      <c r="D302" s="21"/>
      <c r="E302" s="43"/>
      <c r="F302" s="41"/>
      <c r="G302" s="42"/>
      <c r="H302" s="10"/>
      <c r="I302" s="10"/>
      <c r="J302" s="10"/>
      <c r="K302" s="10"/>
      <c r="L302" s="10"/>
    </row>
    <row r="303" spans="1:12" ht="16.5" customHeight="1" x14ac:dyDescent="0.2">
      <c r="A303" s="10"/>
      <c r="B303" s="26"/>
      <c r="C303" s="27"/>
      <c r="D303" s="21"/>
      <c r="E303" s="43"/>
      <c r="F303" s="41"/>
      <c r="G303" s="42"/>
      <c r="H303" s="10"/>
      <c r="I303" s="10"/>
      <c r="J303" s="10"/>
      <c r="K303" s="10"/>
      <c r="L303" s="10"/>
    </row>
    <row r="304" spans="1:12" ht="16.5" customHeight="1" x14ac:dyDescent="0.2">
      <c r="A304" s="10"/>
      <c r="B304" s="26"/>
      <c r="C304" s="27"/>
      <c r="D304" s="21"/>
      <c r="E304" s="43"/>
      <c r="F304" s="41"/>
      <c r="G304" s="42"/>
      <c r="H304" s="10"/>
      <c r="I304" s="10"/>
      <c r="J304" s="10"/>
      <c r="K304" s="10"/>
      <c r="L304" s="10"/>
    </row>
    <row r="305" spans="1:12" ht="16.5" customHeight="1" x14ac:dyDescent="0.2">
      <c r="A305" s="10"/>
      <c r="B305" s="26"/>
      <c r="C305" s="27"/>
      <c r="D305" s="21"/>
      <c r="E305" s="43"/>
      <c r="F305" s="41"/>
      <c r="G305" s="42"/>
      <c r="H305" s="10"/>
      <c r="I305" s="10"/>
      <c r="J305" s="10"/>
      <c r="K305" s="10"/>
      <c r="L305" s="10"/>
    </row>
    <row r="306" spans="1:12" ht="16.5" customHeight="1" x14ac:dyDescent="0.2">
      <c r="A306" s="10"/>
      <c r="B306" s="26"/>
      <c r="C306" s="27"/>
      <c r="D306" s="21"/>
      <c r="E306" s="43"/>
      <c r="F306" s="41"/>
      <c r="G306" s="42"/>
      <c r="H306" s="10"/>
      <c r="I306" s="10"/>
      <c r="J306" s="10"/>
      <c r="K306" s="10"/>
      <c r="L306" s="10"/>
    </row>
    <row r="307" spans="1:12" ht="16.5" customHeight="1" x14ac:dyDescent="0.2">
      <c r="A307" s="10"/>
      <c r="B307" s="26"/>
      <c r="C307" s="27"/>
      <c r="D307" s="21"/>
      <c r="E307" s="43"/>
      <c r="F307" s="41"/>
      <c r="G307" s="42"/>
      <c r="H307" s="10"/>
      <c r="I307" s="10"/>
      <c r="J307" s="10"/>
      <c r="K307" s="10"/>
      <c r="L307" s="10"/>
    </row>
    <row r="308" spans="1:12" ht="16.5" customHeight="1" x14ac:dyDescent="0.2">
      <c r="A308" s="10"/>
      <c r="B308" s="26"/>
      <c r="C308" s="27"/>
      <c r="D308" s="21"/>
      <c r="E308" s="43"/>
      <c r="F308" s="41"/>
      <c r="G308" s="42"/>
      <c r="H308" s="10"/>
      <c r="I308" s="10"/>
      <c r="J308" s="10"/>
      <c r="K308" s="10"/>
      <c r="L308" s="10"/>
    </row>
    <row r="309" spans="1:12" ht="16.5" customHeight="1" x14ac:dyDescent="0.2">
      <c r="A309" s="10"/>
      <c r="B309" s="26"/>
      <c r="C309" s="27"/>
      <c r="D309" s="21"/>
      <c r="E309" s="10"/>
      <c r="F309" s="41"/>
      <c r="G309" s="42"/>
      <c r="H309" s="10"/>
      <c r="I309" s="10"/>
      <c r="J309" s="10"/>
      <c r="K309" s="10"/>
      <c r="L309" s="10"/>
    </row>
    <row r="310" spans="1:12" ht="16.5" customHeight="1" x14ac:dyDescent="0.2">
      <c r="A310" s="10"/>
      <c r="B310" s="26"/>
      <c r="C310" s="27"/>
      <c r="D310" s="21"/>
      <c r="E310" s="10"/>
      <c r="F310" s="41"/>
      <c r="G310" s="42"/>
      <c r="H310" s="10"/>
      <c r="I310" s="10"/>
      <c r="J310" s="10"/>
      <c r="K310" s="10"/>
      <c r="L310" s="10"/>
    </row>
    <row r="311" spans="1:12" ht="16.5" customHeight="1" x14ac:dyDescent="0.2">
      <c r="A311" s="10"/>
      <c r="B311" s="26"/>
      <c r="C311" s="27"/>
      <c r="D311" s="21"/>
      <c r="E311" s="10"/>
      <c r="F311" s="41"/>
      <c r="G311" s="42"/>
      <c r="H311" s="10"/>
      <c r="I311" s="10"/>
      <c r="J311" s="10"/>
      <c r="K311" s="10"/>
      <c r="L311" s="10"/>
    </row>
    <row r="312" spans="1:12" ht="16.5" customHeight="1" x14ac:dyDescent="0.2">
      <c r="A312" s="10"/>
      <c r="B312" s="26"/>
      <c r="C312" s="27"/>
      <c r="D312" s="21"/>
      <c r="E312" s="10"/>
      <c r="F312" s="41"/>
      <c r="G312" s="42"/>
      <c r="H312" s="10"/>
      <c r="I312" s="10"/>
      <c r="J312" s="10"/>
      <c r="K312" s="10"/>
      <c r="L312" s="10"/>
    </row>
    <row r="313" spans="1:12" ht="16.5" customHeight="1" x14ac:dyDescent="0.2">
      <c r="A313" s="10"/>
      <c r="B313" s="26"/>
      <c r="C313" s="27"/>
      <c r="D313" s="21"/>
      <c r="E313" s="10"/>
      <c r="F313" s="41"/>
      <c r="G313" s="42"/>
      <c r="H313" s="10"/>
      <c r="I313" s="10"/>
      <c r="J313" s="10"/>
      <c r="K313" s="10"/>
      <c r="L313" s="10"/>
    </row>
    <row r="314" spans="1:12" ht="16.5" customHeight="1" x14ac:dyDescent="0.2">
      <c r="A314" s="10"/>
      <c r="B314" s="26"/>
      <c r="C314" s="27"/>
      <c r="D314" s="21"/>
      <c r="E314" s="10"/>
      <c r="F314" s="41"/>
      <c r="G314" s="42"/>
      <c r="H314" s="10"/>
      <c r="I314" s="10"/>
      <c r="J314" s="10"/>
      <c r="K314" s="10"/>
      <c r="L314" s="10"/>
    </row>
    <row r="315" spans="1:12" ht="16.5" customHeight="1" x14ac:dyDescent="0.2">
      <c r="A315" s="10"/>
      <c r="B315" s="26"/>
      <c r="C315" s="27"/>
      <c r="D315" s="21"/>
      <c r="E315" s="10"/>
      <c r="F315" s="41"/>
      <c r="G315" s="42"/>
      <c r="H315" s="10"/>
      <c r="I315" s="10"/>
      <c r="J315" s="10"/>
      <c r="K315" s="10"/>
      <c r="L315" s="10"/>
    </row>
    <row r="316" spans="1:12" ht="16.5" customHeight="1" x14ac:dyDescent="0.2">
      <c r="A316" s="10"/>
      <c r="B316" s="26"/>
      <c r="C316" s="27"/>
      <c r="D316" s="21"/>
      <c r="E316" s="10"/>
      <c r="F316" s="41"/>
      <c r="G316" s="42"/>
      <c r="H316" s="10"/>
      <c r="I316" s="10"/>
      <c r="J316" s="10"/>
      <c r="K316" s="10"/>
      <c r="L316" s="10"/>
    </row>
    <row r="317" spans="1:12" ht="16.5" customHeight="1" x14ac:dyDescent="0.2">
      <c r="A317" s="10"/>
      <c r="B317" s="26"/>
      <c r="C317" s="27"/>
      <c r="D317" s="21"/>
      <c r="E317" s="10"/>
      <c r="F317" s="41"/>
      <c r="G317" s="42"/>
      <c r="H317" s="10"/>
      <c r="I317" s="10"/>
      <c r="J317" s="10"/>
      <c r="K317" s="10"/>
      <c r="L317" s="10"/>
    </row>
    <row r="318" spans="1:12" ht="16.5" customHeight="1" x14ac:dyDescent="0.2">
      <c r="A318" s="10"/>
      <c r="B318" s="26"/>
      <c r="C318" s="27"/>
      <c r="D318" s="21"/>
      <c r="E318" s="10"/>
      <c r="F318" s="41"/>
      <c r="G318" s="42"/>
      <c r="H318" s="10"/>
      <c r="I318" s="10"/>
      <c r="J318" s="10"/>
      <c r="K318" s="10"/>
      <c r="L318" s="10"/>
    </row>
    <row r="319" spans="1:12" ht="16.5" customHeight="1" x14ac:dyDescent="0.2">
      <c r="A319" s="10"/>
      <c r="B319" s="26"/>
      <c r="C319" s="27"/>
      <c r="D319" s="21"/>
      <c r="E319" s="10"/>
      <c r="F319" s="41"/>
      <c r="G319" s="42"/>
      <c r="H319" s="10"/>
      <c r="I319" s="10"/>
      <c r="J319" s="10"/>
      <c r="K319" s="10"/>
      <c r="L319" s="10"/>
    </row>
    <row r="320" spans="1:12" ht="16.5" customHeight="1" x14ac:dyDescent="0.2">
      <c r="A320" s="10"/>
      <c r="B320" s="26"/>
      <c r="C320" s="27"/>
      <c r="D320" s="21"/>
      <c r="E320" s="10"/>
      <c r="F320" s="41"/>
      <c r="G320" s="42"/>
      <c r="H320" s="10"/>
      <c r="I320" s="10"/>
      <c r="J320" s="10"/>
      <c r="K320" s="10"/>
      <c r="L320" s="10"/>
    </row>
    <row r="321" spans="1:12" ht="16.5" customHeight="1" x14ac:dyDescent="0.2">
      <c r="A321" s="10"/>
      <c r="B321" s="26"/>
      <c r="C321" s="27"/>
      <c r="D321" s="21"/>
      <c r="E321" s="10"/>
      <c r="F321" s="41"/>
      <c r="G321" s="42"/>
      <c r="H321" s="10"/>
      <c r="I321" s="10"/>
      <c r="J321" s="10"/>
      <c r="K321" s="10"/>
      <c r="L321" s="10"/>
    </row>
    <row r="322" spans="1:12" ht="16.5" customHeight="1" x14ac:dyDescent="0.2">
      <c r="A322" s="10"/>
      <c r="B322" s="26"/>
      <c r="C322" s="27"/>
      <c r="D322" s="21"/>
      <c r="E322" s="10"/>
      <c r="F322" s="41"/>
      <c r="G322" s="42"/>
      <c r="H322" s="10"/>
      <c r="I322" s="10"/>
      <c r="J322" s="10"/>
      <c r="K322" s="10"/>
      <c r="L322" s="10"/>
    </row>
    <row r="323" spans="1:12" ht="16.5" customHeight="1" x14ac:dyDescent="0.2">
      <c r="A323" s="10"/>
      <c r="B323" s="26"/>
      <c r="C323" s="27"/>
      <c r="D323" s="21"/>
      <c r="E323" s="10"/>
      <c r="F323" s="41"/>
      <c r="G323" s="42"/>
      <c r="H323" s="10"/>
      <c r="I323" s="10"/>
      <c r="J323" s="10"/>
      <c r="K323" s="10"/>
      <c r="L323" s="10"/>
    </row>
    <row r="324" spans="1:12" ht="16.5" customHeight="1" x14ac:dyDescent="0.2">
      <c r="A324" s="10"/>
      <c r="B324" s="26"/>
      <c r="C324" s="27"/>
      <c r="D324" s="21"/>
      <c r="E324" s="10"/>
      <c r="F324" s="41"/>
      <c r="G324" s="42"/>
      <c r="H324" s="10"/>
      <c r="I324" s="10"/>
      <c r="J324" s="10"/>
      <c r="K324" s="10"/>
      <c r="L324" s="10"/>
    </row>
    <row r="325" spans="1:12" ht="16.5" customHeight="1" x14ac:dyDescent="0.2">
      <c r="A325" s="10"/>
      <c r="B325" s="26"/>
      <c r="C325" s="27"/>
      <c r="D325" s="21"/>
      <c r="E325" s="10"/>
      <c r="F325" s="41"/>
      <c r="G325" s="42"/>
      <c r="H325" s="10"/>
      <c r="I325" s="10"/>
      <c r="J325" s="10"/>
      <c r="K325" s="10"/>
      <c r="L325" s="10"/>
    </row>
    <row r="326" spans="1:12" ht="16.5" customHeight="1" x14ac:dyDescent="0.2">
      <c r="A326" s="10"/>
      <c r="B326" s="26"/>
      <c r="C326" s="27"/>
      <c r="D326" s="21"/>
      <c r="E326" s="10"/>
      <c r="F326" s="41"/>
      <c r="G326" s="42"/>
      <c r="H326" s="10"/>
      <c r="I326" s="10"/>
      <c r="J326" s="10"/>
      <c r="K326" s="10"/>
      <c r="L326" s="10"/>
    </row>
    <row r="327" spans="1:12" ht="16.5" customHeight="1" x14ac:dyDescent="0.2">
      <c r="A327" s="10"/>
      <c r="B327" s="26"/>
      <c r="C327" s="27"/>
      <c r="D327" s="21"/>
      <c r="E327" s="10"/>
      <c r="F327" s="41"/>
      <c r="G327" s="42"/>
      <c r="H327" s="10"/>
      <c r="I327" s="10"/>
      <c r="J327" s="10"/>
      <c r="K327" s="10"/>
      <c r="L327" s="10"/>
    </row>
    <row r="328" spans="1:12" ht="16.5" customHeight="1" x14ac:dyDescent="0.2">
      <c r="A328" s="10"/>
      <c r="B328" s="26"/>
      <c r="C328" s="27"/>
      <c r="D328" s="21"/>
      <c r="E328" s="10"/>
      <c r="F328" s="41"/>
      <c r="G328" s="42"/>
      <c r="H328" s="10"/>
      <c r="I328" s="10"/>
      <c r="J328" s="10"/>
      <c r="K328" s="10"/>
      <c r="L328" s="10"/>
    </row>
    <row r="329" spans="1:12" ht="16.5" customHeight="1" x14ac:dyDescent="0.2">
      <c r="A329" s="10"/>
      <c r="B329" s="26"/>
      <c r="C329" s="27"/>
      <c r="D329" s="21"/>
      <c r="E329" s="10"/>
      <c r="F329" s="41"/>
      <c r="G329" s="42"/>
      <c r="H329" s="10"/>
      <c r="I329" s="10"/>
      <c r="J329" s="10"/>
      <c r="K329" s="10"/>
      <c r="L329" s="10"/>
    </row>
    <row r="330" spans="1:12" ht="16.5" customHeight="1" x14ac:dyDescent="0.2">
      <c r="A330" s="10"/>
      <c r="B330" s="26"/>
      <c r="C330" s="27"/>
      <c r="D330" s="21"/>
      <c r="E330" s="10"/>
      <c r="F330" s="41"/>
      <c r="G330" s="42"/>
      <c r="H330" s="10"/>
      <c r="I330" s="10"/>
      <c r="J330" s="10"/>
      <c r="K330" s="10"/>
      <c r="L330" s="10"/>
    </row>
    <row r="331" spans="1:12" ht="16.5" customHeight="1" x14ac:dyDescent="0.2">
      <c r="A331" s="10"/>
      <c r="B331" s="26"/>
      <c r="C331" s="27"/>
      <c r="D331" s="21"/>
      <c r="E331" s="10"/>
      <c r="F331" s="41"/>
      <c r="G331" s="42"/>
      <c r="H331" s="10"/>
      <c r="I331" s="10"/>
      <c r="J331" s="10"/>
      <c r="K331" s="10"/>
      <c r="L331" s="10"/>
    </row>
    <row r="332" spans="1:12" ht="16.5" customHeight="1" x14ac:dyDescent="0.2">
      <c r="A332" s="10"/>
      <c r="B332" s="26"/>
      <c r="C332" s="27"/>
      <c r="D332" s="21"/>
      <c r="E332" s="10"/>
      <c r="F332" s="41"/>
      <c r="G332" s="42"/>
      <c r="H332" s="10"/>
      <c r="I332" s="10"/>
      <c r="J332" s="10"/>
      <c r="K332" s="10"/>
      <c r="L332" s="10"/>
    </row>
    <row r="333" spans="1:12" ht="16.5" customHeight="1" x14ac:dyDescent="0.2">
      <c r="A333" s="10"/>
      <c r="B333" s="26"/>
      <c r="C333" s="27"/>
      <c r="D333" s="21"/>
      <c r="E333" s="10"/>
      <c r="F333" s="41"/>
      <c r="G333" s="42"/>
      <c r="H333" s="10"/>
      <c r="I333" s="10"/>
      <c r="J333" s="10"/>
      <c r="K333" s="10"/>
      <c r="L333" s="10"/>
    </row>
    <row r="334" spans="1:12" ht="16.5" customHeight="1" x14ac:dyDescent="0.2">
      <c r="A334" s="10"/>
      <c r="B334" s="26"/>
      <c r="C334" s="27"/>
      <c r="D334" s="21"/>
      <c r="E334" s="10"/>
      <c r="F334" s="41"/>
      <c r="G334" s="42"/>
      <c r="H334" s="10"/>
      <c r="I334" s="10"/>
      <c r="J334" s="10"/>
      <c r="K334" s="10"/>
      <c r="L334" s="10"/>
    </row>
    <row r="335" spans="1:12" ht="16.5" customHeight="1" x14ac:dyDescent="0.2">
      <c r="A335" s="10"/>
      <c r="B335" s="26"/>
      <c r="C335" s="27"/>
      <c r="D335" s="21"/>
      <c r="E335" s="10"/>
      <c r="F335" s="41"/>
      <c r="G335" s="42"/>
      <c r="H335" s="10"/>
      <c r="I335" s="10"/>
      <c r="J335" s="10"/>
      <c r="K335" s="10"/>
      <c r="L335" s="10"/>
    </row>
    <row r="336" spans="1:12" ht="16.5" customHeight="1" x14ac:dyDescent="0.2">
      <c r="A336" s="10"/>
      <c r="B336" s="26"/>
      <c r="C336" s="27"/>
      <c r="D336" s="21"/>
      <c r="E336" s="10"/>
      <c r="F336" s="41"/>
      <c r="G336" s="42"/>
      <c r="H336" s="10"/>
      <c r="I336" s="10"/>
      <c r="J336" s="10"/>
      <c r="K336" s="10"/>
      <c r="L336" s="10"/>
    </row>
    <row r="337" spans="1:12" ht="16.5" customHeight="1" x14ac:dyDescent="0.2">
      <c r="A337" s="10"/>
      <c r="B337" s="26"/>
      <c r="C337" s="27"/>
      <c r="D337" s="21"/>
      <c r="E337" s="10"/>
      <c r="F337" s="41"/>
      <c r="G337" s="42"/>
      <c r="H337" s="10"/>
      <c r="I337" s="10"/>
      <c r="J337" s="10"/>
      <c r="K337" s="10"/>
      <c r="L337" s="10"/>
    </row>
    <row r="338" spans="1:12" ht="16.5" customHeight="1" x14ac:dyDescent="0.2">
      <c r="A338" s="10"/>
      <c r="B338" s="26"/>
      <c r="C338" s="27"/>
      <c r="D338" s="21"/>
      <c r="E338" s="10"/>
      <c r="F338" s="41"/>
      <c r="G338" s="42"/>
      <c r="H338" s="10"/>
      <c r="I338" s="10"/>
      <c r="J338" s="10"/>
      <c r="K338" s="10"/>
      <c r="L338" s="10"/>
    </row>
    <row r="339" spans="1:12" ht="16.5" customHeight="1" x14ac:dyDescent="0.2">
      <c r="A339" s="10"/>
      <c r="B339" s="26"/>
      <c r="C339" s="27"/>
      <c r="D339" s="21"/>
      <c r="E339" s="10"/>
      <c r="F339" s="41"/>
      <c r="G339" s="42"/>
      <c r="H339" s="10"/>
      <c r="I339" s="10"/>
      <c r="J339" s="10"/>
      <c r="K339" s="10"/>
      <c r="L339" s="10"/>
    </row>
    <row r="340" spans="1:12" ht="16.5" customHeight="1" x14ac:dyDescent="0.2">
      <c r="A340" s="10"/>
      <c r="B340" s="26"/>
      <c r="C340" s="27"/>
      <c r="D340" s="21"/>
      <c r="E340" s="10"/>
      <c r="F340" s="41"/>
      <c r="G340" s="42"/>
      <c r="H340" s="10"/>
      <c r="I340" s="10"/>
      <c r="J340" s="10"/>
      <c r="K340" s="10"/>
      <c r="L340" s="10"/>
    </row>
    <row r="341" spans="1:12" ht="16.5" customHeight="1" x14ac:dyDescent="0.2">
      <c r="A341" s="10"/>
      <c r="B341" s="26"/>
      <c r="C341" s="27"/>
      <c r="D341" s="21"/>
      <c r="E341" s="10"/>
      <c r="F341" s="41"/>
      <c r="G341" s="42"/>
      <c r="H341" s="10"/>
      <c r="I341" s="10"/>
      <c r="J341" s="10"/>
      <c r="K341" s="10"/>
      <c r="L341" s="10"/>
    </row>
    <row r="342" spans="1:12" ht="16.5" customHeight="1" x14ac:dyDescent="0.2">
      <c r="A342" s="10"/>
      <c r="B342" s="26"/>
      <c r="C342" s="27"/>
      <c r="D342" s="21"/>
      <c r="E342" s="10"/>
      <c r="F342" s="41"/>
      <c r="G342" s="42"/>
      <c r="H342" s="10"/>
      <c r="I342" s="10"/>
      <c r="J342" s="10"/>
      <c r="K342" s="10"/>
      <c r="L342" s="10"/>
    </row>
    <row r="343" spans="1:12" ht="16.5" customHeight="1" x14ac:dyDescent="0.2">
      <c r="A343" s="10"/>
      <c r="B343" s="26"/>
      <c r="C343" s="27"/>
      <c r="D343" s="21"/>
      <c r="E343" s="10"/>
      <c r="F343" s="41"/>
      <c r="G343" s="42"/>
      <c r="H343" s="10"/>
      <c r="I343" s="10"/>
      <c r="J343" s="10"/>
      <c r="K343" s="10"/>
      <c r="L343" s="10"/>
    </row>
    <row r="344" spans="1:12" ht="16.5" customHeight="1" x14ac:dyDescent="0.2">
      <c r="A344" s="10"/>
      <c r="B344" s="26"/>
      <c r="C344" s="27"/>
      <c r="D344" s="21"/>
      <c r="E344" s="10"/>
      <c r="F344" s="41"/>
      <c r="G344" s="42"/>
      <c r="H344" s="10"/>
      <c r="I344" s="10"/>
      <c r="J344" s="10"/>
      <c r="K344" s="10"/>
      <c r="L344" s="10"/>
    </row>
    <row r="345" spans="1:12" ht="16.5" customHeight="1" x14ac:dyDescent="0.2">
      <c r="A345" s="10"/>
      <c r="B345" s="26"/>
      <c r="C345" s="27"/>
      <c r="D345" s="21"/>
      <c r="E345" s="10"/>
      <c r="F345" s="41"/>
      <c r="G345" s="42"/>
      <c r="H345" s="10"/>
      <c r="I345" s="10"/>
      <c r="J345" s="10"/>
      <c r="K345" s="10"/>
      <c r="L345" s="10"/>
    </row>
    <row r="346" spans="1:12" ht="16.5" customHeight="1" x14ac:dyDescent="0.2">
      <c r="A346" s="10"/>
      <c r="B346" s="26"/>
      <c r="C346" s="27"/>
      <c r="D346" s="21"/>
      <c r="E346" s="10"/>
      <c r="F346" s="41"/>
      <c r="G346" s="42"/>
      <c r="H346" s="10"/>
      <c r="I346" s="10"/>
      <c r="J346" s="10"/>
      <c r="K346" s="10"/>
      <c r="L346" s="10"/>
    </row>
    <row r="347" spans="1:12" ht="16.5" customHeight="1" x14ac:dyDescent="0.2">
      <c r="A347" s="10"/>
      <c r="B347" s="26"/>
      <c r="C347" s="27"/>
      <c r="D347" s="21"/>
      <c r="E347" s="10"/>
      <c r="F347" s="41"/>
      <c r="G347" s="42"/>
      <c r="H347" s="10"/>
      <c r="I347" s="10"/>
      <c r="J347" s="10"/>
      <c r="K347" s="10"/>
      <c r="L347" s="10"/>
    </row>
    <row r="348" spans="1:12" ht="16.5" customHeight="1" x14ac:dyDescent="0.2">
      <c r="A348" s="10"/>
      <c r="B348" s="26"/>
      <c r="C348" s="27"/>
      <c r="D348" s="21"/>
      <c r="E348" s="10"/>
      <c r="F348" s="41"/>
      <c r="G348" s="42"/>
      <c r="H348" s="10"/>
      <c r="I348" s="10"/>
      <c r="J348" s="10"/>
      <c r="K348" s="10"/>
      <c r="L348" s="10"/>
    </row>
    <row r="349" spans="1:12" ht="16.5" customHeight="1" x14ac:dyDescent="0.2">
      <c r="A349" s="10"/>
      <c r="B349" s="26"/>
      <c r="C349" s="27"/>
      <c r="D349" s="21"/>
      <c r="E349" s="10"/>
      <c r="F349" s="41"/>
      <c r="G349" s="42"/>
      <c r="H349" s="10"/>
      <c r="I349" s="10"/>
      <c r="J349" s="10"/>
      <c r="K349" s="10"/>
      <c r="L349" s="10"/>
    </row>
    <row r="350" spans="1:12" ht="16.5" customHeight="1" x14ac:dyDescent="0.2">
      <c r="A350" s="10"/>
      <c r="B350" s="26"/>
      <c r="C350" s="27"/>
      <c r="D350" s="21"/>
      <c r="E350" s="10"/>
      <c r="F350" s="41"/>
      <c r="G350" s="42"/>
      <c r="H350" s="10"/>
      <c r="I350" s="10"/>
      <c r="J350" s="10"/>
      <c r="K350" s="10"/>
      <c r="L350" s="10"/>
    </row>
    <row r="351" spans="1:12" ht="16.5" customHeight="1" x14ac:dyDescent="0.2">
      <c r="A351" s="10"/>
      <c r="B351" s="26"/>
      <c r="C351" s="27"/>
      <c r="D351" s="21"/>
      <c r="E351" s="10"/>
      <c r="F351" s="41"/>
      <c r="G351" s="42"/>
      <c r="H351" s="10"/>
      <c r="I351" s="10"/>
      <c r="J351" s="10"/>
      <c r="K351" s="10"/>
      <c r="L351" s="10"/>
    </row>
    <row r="352" spans="1:12" ht="16.5" customHeight="1" x14ac:dyDescent="0.2">
      <c r="A352" s="10"/>
      <c r="B352" s="26"/>
      <c r="C352" s="27"/>
      <c r="D352" s="21"/>
      <c r="E352" s="10"/>
      <c r="F352" s="41"/>
      <c r="G352" s="42"/>
      <c r="H352" s="10"/>
      <c r="I352" s="10"/>
      <c r="J352" s="10"/>
      <c r="K352" s="10"/>
      <c r="L352" s="10"/>
    </row>
    <row r="353" spans="1:12" ht="16.5" customHeight="1" x14ac:dyDescent="0.2">
      <c r="A353" s="10"/>
      <c r="B353" s="26"/>
      <c r="C353" s="27"/>
      <c r="D353" s="21"/>
      <c r="E353" s="10"/>
      <c r="F353" s="41"/>
      <c r="G353" s="42"/>
      <c r="H353" s="10"/>
      <c r="I353" s="10"/>
      <c r="J353" s="10"/>
      <c r="K353" s="10"/>
      <c r="L353" s="10"/>
    </row>
    <row r="354" spans="1:12" ht="16.5" customHeight="1" x14ac:dyDescent="0.2">
      <c r="A354" s="10"/>
      <c r="B354" s="26"/>
      <c r="C354" s="27"/>
      <c r="D354" s="21"/>
      <c r="E354" s="10"/>
      <c r="F354" s="41"/>
      <c r="G354" s="42"/>
      <c r="H354" s="10"/>
      <c r="I354" s="10"/>
      <c r="J354" s="10"/>
      <c r="K354" s="10"/>
      <c r="L354" s="10"/>
    </row>
    <row r="355" spans="1:12" ht="16.5" customHeight="1" x14ac:dyDescent="0.2">
      <c r="A355" s="10"/>
      <c r="B355" s="26"/>
      <c r="C355" s="27"/>
      <c r="D355" s="21"/>
      <c r="E355" s="10"/>
      <c r="F355" s="41"/>
      <c r="G355" s="42"/>
      <c r="H355" s="10"/>
      <c r="I355" s="10"/>
      <c r="J355" s="10"/>
      <c r="K355" s="10"/>
      <c r="L355" s="10"/>
    </row>
    <row r="356" spans="1:12" ht="16.5" customHeight="1" x14ac:dyDescent="0.2">
      <c r="A356" s="10"/>
      <c r="B356" s="26"/>
      <c r="C356" s="27"/>
      <c r="D356" s="21"/>
      <c r="E356" s="10"/>
      <c r="F356" s="41"/>
      <c r="G356" s="42"/>
      <c r="H356" s="10"/>
      <c r="I356" s="10"/>
      <c r="J356" s="10"/>
      <c r="K356" s="10"/>
      <c r="L356" s="10"/>
    </row>
    <row r="357" spans="1:12" ht="16.5" customHeight="1" x14ac:dyDescent="0.2">
      <c r="A357" s="10"/>
      <c r="B357" s="26"/>
      <c r="C357" s="27"/>
      <c r="D357" s="21"/>
      <c r="E357" s="10"/>
      <c r="F357" s="41"/>
      <c r="G357" s="42"/>
      <c r="H357" s="10"/>
      <c r="I357" s="10"/>
      <c r="J357" s="10"/>
      <c r="K357" s="10"/>
      <c r="L357" s="10"/>
    </row>
    <row r="358" spans="1:12" ht="16.5" customHeight="1" x14ac:dyDescent="0.2">
      <c r="A358" s="10"/>
      <c r="B358" s="26"/>
      <c r="C358" s="27"/>
      <c r="D358" s="21"/>
      <c r="E358" s="10"/>
      <c r="F358" s="41"/>
      <c r="G358" s="42"/>
      <c r="H358" s="10"/>
      <c r="I358" s="10"/>
      <c r="J358" s="10"/>
      <c r="K358" s="10"/>
      <c r="L358" s="10"/>
    </row>
    <row r="359" spans="1:12" ht="16.5" customHeight="1" x14ac:dyDescent="0.2">
      <c r="A359" s="10"/>
      <c r="B359" s="26"/>
      <c r="C359" s="27"/>
      <c r="D359" s="21"/>
      <c r="E359" s="10"/>
      <c r="F359" s="41"/>
      <c r="G359" s="42"/>
      <c r="H359" s="10"/>
      <c r="I359" s="10"/>
      <c r="J359" s="10"/>
      <c r="K359" s="10"/>
      <c r="L359" s="10"/>
    </row>
    <row r="360" spans="1:12" ht="16.5" customHeight="1" x14ac:dyDescent="0.2">
      <c r="A360" s="10"/>
      <c r="B360" s="26"/>
      <c r="C360" s="27"/>
      <c r="D360" s="21"/>
      <c r="E360" s="10"/>
      <c r="F360" s="41"/>
      <c r="G360" s="42"/>
      <c r="H360" s="10"/>
      <c r="I360" s="10"/>
      <c r="J360" s="10"/>
      <c r="K360" s="10"/>
      <c r="L360" s="10"/>
    </row>
    <row r="361" spans="1:12" ht="16.5" customHeight="1" x14ac:dyDescent="0.2">
      <c r="A361" s="10"/>
      <c r="B361" s="26"/>
      <c r="C361" s="27"/>
      <c r="D361" s="21"/>
      <c r="E361" s="10"/>
      <c r="F361" s="41"/>
      <c r="G361" s="42"/>
      <c r="H361" s="10"/>
      <c r="I361" s="10"/>
      <c r="J361" s="10"/>
      <c r="K361" s="10"/>
      <c r="L361" s="10"/>
    </row>
    <row r="362" spans="1:12" ht="16.5" customHeight="1" x14ac:dyDescent="0.2">
      <c r="A362" s="10"/>
      <c r="B362" s="26"/>
      <c r="C362" s="27"/>
      <c r="D362" s="21"/>
      <c r="E362" s="10"/>
      <c r="F362" s="41"/>
      <c r="G362" s="42"/>
      <c r="H362" s="10"/>
      <c r="I362" s="10"/>
      <c r="J362" s="10"/>
      <c r="K362" s="10"/>
      <c r="L362" s="10"/>
    </row>
    <row r="363" spans="1:12" ht="16.5" customHeight="1" x14ac:dyDescent="0.2">
      <c r="A363" s="10"/>
      <c r="B363" s="26"/>
      <c r="C363" s="27"/>
      <c r="D363" s="21"/>
      <c r="E363" s="10"/>
      <c r="F363" s="41"/>
      <c r="G363" s="42"/>
      <c r="H363" s="10"/>
      <c r="I363" s="10"/>
      <c r="J363" s="10"/>
      <c r="K363" s="10"/>
      <c r="L363" s="10"/>
    </row>
    <row r="364" spans="1:12" ht="16.5" customHeight="1" x14ac:dyDescent="0.2">
      <c r="A364" s="10"/>
      <c r="B364" s="26"/>
      <c r="C364" s="27"/>
      <c r="D364" s="21"/>
      <c r="E364" s="10"/>
      <c r="F364" s="41"/>
      <c r="G364" s="42"/>
      <c r="H364" s="10"/>
      <c r="I364" s="10"/>
      <c r="J364" s="10"/>
      <c r="K364" s="10"/>
      <c r="L364" s="10"/>
    </row>
    <row r="365" spans="1:12" ht="16.5" customHeight="1" x14ac:dyDescent="0.2">
      <c r="A365" s="10"/>
      <c r="B365" s="26"/>
      <c r="C365" s="27"/>
      <c r="D365" s="21"/>
      <c r="E365" s="10"/>
      <c r="F365" s="41"/>
      <c r="G365" s="42"/>
      <c r="H365" s="10"/>
      <c r="I365" s="10"/>
      <c r="J365" s="10"/>
      <c r="K365" s="10"/>
      <c r="L365" s="10"/>
    </row>
    <row r="366" spans="1:12" ht="16.5" customHeight="1" x14ac:dyDescent="0.2">
      <c r="A366" s="10"/>
      <c r="B366" s="26"/>
      <c r="C366" s="27"/>
      <c r="D366" s="21"/>
      <c r="E366" s="10"/>
      <c r="F366" s="41"/>
      <c r="G366" s="42"/>
      <c r="H366" s="10"/>
      <c r="I366" s="10"/>
      <c r="J366" s="10"/>
      <c r="K366" s="10"/>
      <c r="L366" s="10"/>
    </row>
    <row r="367" spans="1:12" ht="16.5" customHeight="1" x14ac:dyDescent="0.2">
      <c r="A367" s="10"/>
      <c r="B367" s="26"/>
      <c r="C367" s="27"/>
      <c r="D367" s="21"/>
      <c r="E367" s="10"/>
      <c r="F367" s="41"/>
      <c r="G367" s="42"/>
      <c r="H367" s="10"/>
      <c r="I367" s="10"/>
      <c r="J367" s="10"/>
      <c r="K367" s="10"/>
      <c r="L367" s="10"/>
    </row>
    <row r="368" spans="1:12" ht="16.5" customHeight="1" x14ac:dyDescent="0.2">
      <c r="A368" s="10"/>
      <c r="B368" s="26"/>
      <c r="C368" s="27"/>
      <c r="D368" s="21"/>
      <c r="E368" s="10"/>
      <c r="F368" s="41"/>
      <c r="G368" s="42"/>
      <c r="H368" s="10"/>
      <c r="I368" s="10"/>
      <c r="J368" s="10"/>
      <c r="K368" s="10"/>
      <c r="L368" s="10"/>
    </row>
    <row r="369" spans="1:12" ht="16.5" customHeight="1" x14ac:dyDescent="0.2">
      <c r="A369" s="10"/>
      <c r="B369" s="26"/>
      <c r="C369" s="27"/>
      <c r="D369" s="21"/>
      <c r="E369" s="10"/>
      <c r="F369" s="41"/>
      <c r="G369" s="42"/>
      <c r="H369" s="10"/>
      <c r="I369" s="10"/>
      <c r="J369" s="10"/>
      <c r="K369" s="10"/>
      <c r="L369" s="10"/>
    </row>
    <row r="370" spans="1:12" ht="16.5" customHeight="1" x14ac:dyDescent="0.2">
      <c r="A370" s="10"/>
      <c r="B370" s="26"/>
      <c r="C370" s="27"/>
      <c r="D370" s="21"/>
      <c r="E370" s="10"/>
      <c r="F370" s="41"/>
      <c r="G370" s="42"/>
      <c r="H370" s="10"/>
      <c r="I370" s="10"/>
      <c r="J370" s="10"/>
      <c r="K370" s="10"/>
      <c r="L370" s="10"/>
    </row>
    <row r="371" spans="1:12" ht="16.5" customHeight="1" x14ac:dyDescent="0.2">
      <c r="A371" s="10"/>
      <c r="B371" s="26"/>
      <c r="C371" s="27"/>
      <c r="D371" s="21"/>
      <c r="E371" s="10"/>
      <c r="F371" s="41"/>
      <c r="G371" s="42"/>
      <c r="H371" s="10"/>
      <c r="I371" s="10"/>
      <c r="J371" s="10"/>
      <c r="K371" s="10"/>
      <c r="L371" s="10"/>
    </row>
    <row r="372" spans="1:12" ht="16.5" customHeight="1" x14ac:dyDescent="0.2">
      <c r="A372" s="10"/>
      <c r="B372" s="26"/>
      <c r="C372" s="27"/>
      <c r="D372" s="21"/>
      <c r="E372" s="10"/>
      <c r="F372" s="41"/>
      <c r="G372" s="42"/>
      <c r="H372" s="10"/>
      <c r="I372" s="10"/>
      <c r="J372" s="10"/>
      <c r="K372" s="10"/>
      <c r="L372" s="10"/>
    </row>
    <row r="373" spans="1:12" ht="16.5" customHeight="1" x14ac:dyDescent="0.2">
      <c r="A373" s="10"/>
      <c r="B373" s="26"/>
      <c r="C373" s="27"/>
      <c r="D373" s="21"/>
      <c r="E373" s="10"/>
      <c r="F373" s="41"/>
      <c r="G373" s="42"/>
      <c r="H373" s="10"/>
      <c r="I373" s="10"/>
      <c r="J373" s="10"/>
      <c r="K373" s="10"/>
      <c r="L373" s="10"/>
    </row>
    <row r="374" spans="1:12" ht="16.5" customHeight="1" x14ac:dyDescent="0.2">
      <c r="A374" s="10"/>
      <c r="B374" s="26"/>
      <c r="C374" s="27"/>
      <c r="D374" s="21"/>
      <c r="E374" s="10"/>
      <c r="F374" s="41"/>
      <c r="G374" s="42"/>
      <c r="H374" s="10"/>
      <c r="I374" s="10"/>
      <c r="J374" s="10"/>
      <c r="K374" s="10"/>
      <c r="L374" s="10"/>
    </row>
    <row r="375" spans="1:12" ht="16.5" customHeight="1" x14ac:dyDescent="0.2">
      <c r="A375" s="10"/>
      <c r="B375" s="26"/>
      <c r="C375" s="27"/>
      <c r="D375" s="21"/>
      <c r="E375" s="10"/>
      <c r="F375" s="41"/>
      <c r="G375" s="42"/>
      <c r="H375" s="10"/>
      <c r="I375" s="10"/>
      <c r="J375" s="10"/>
      <c r="K375" s="10"/>
      <c r="L375" s="10"/>
    </row>
    <row r="376" spans="1:12" ht="16.5" customHeight="1" x14ac:dyDescent="0.2">
      <c r="A376" s="10"/>
      <c r="B376" s="26"/>
      <c r="C376" s="27"/>
      <c r="D376" s="21"/>
      <c r="E376" s="10"/>
      <c r="F376" s="41"/>
      <c r="G376" s="42"/>
      <c r="H376" s="10"/>
      <c r="I376" s="10"/>
      <c r="J376" s="10"/>
      <c r="K376" s="10"/>
      <c r="L376" s="10"/>
    </row>
    <row r="377" spans="1:12" ht="16.5" customHeight="1" x14ac:dyDescent="0.2">
      <c r="A377" s="10"/>
      <c r="B377" s="26"/>
      <c r="C377" s="27"/>
      <c r="D377" s="21"/>
      <c r="E377" s="10"/>
      <c r="F377" s="41"/>
      <c r="G377" s="42"/>
      <c r="H377" s="10"/>
      <c r="I377" s="10"/>
      <c r="J377" s="10"/>
      <c r="K377" s="10"/>
      <c r="L377" s="10"/>
    </row>
    <row r="378" spans="1:12" ht="16.5" customHeight="1" x14ac:dyDescent="0.2">
      <c r="A378" s="10"/>
      <c r="B378" s="26"/>
      <c r="C378" s="27"/>
      <c r="D378" s="21"/>
      <c r="E378" s="10"/>
      <c r="F378" s="41"/>
      <c r="G378" s="42"/>
      <c r="H378" s="10"/>
      <c r="I378" s="10"/>
      <c r="J378" s="10"/>
      <c r="K378" s="10"/>
      <c r="L378" s="10"/>
    </row>
    <row r="379" spans="1:12" ht="16.5" customHeight="1" x14ac:dyDescent="0.2">
      <c r="A379" s="10"/>
      <c r="B379" s="26"/>
      <c r="C379" s="27"/>
      <c r="D379" s="21"/>
      <c r="E379" s="10"/>
      <c r="F379" s="41"/>
      <c r="G379" s="42"/>
      <c r="H379" s="10"/>
      <c r="I379" s="10"/>
      <c r="J379" s="10"/>
      <c r="K379" s="10"/>
      <c r="L379" s="10"/>
    </row>
    <row r="380" spans="1:12" ht="16.5" customHeight="1" x14ac:dyDescent="0.2">
      <c r="A380" s="10"/>
      <c r="B380" s="26"/>
      <c r="C380" s="27"/>
      <c r="D380" s="21"/>
      <c r="E380" s="10"/>
      <c r="F380" s="41"/>
      <c r="G380" s="42"/>
      <c r="H380" s="10"/>
      <c r="I380" s="10"/>
      <c r="J380" s="10"/>
      <c r="K380" s="10"/>
      <c r="L380" s="10"/>
    </row>
    <row r="381" spans="1:12" ht="16.5" customHeight="1" x14ac:dyDescent="0.2">
      <c r="A381" s="10"/>
      <c r="B381" s="26"/>
      <c r="C381" s="27"/>
      <c r="D381" s="21"/>
      <c r="E381" s="10"/>
      <c r="F381" s="41"/>
      <c r="G381" s="42"/>
      <c r="H381" s="10"/>
      <c r="I381" s="10"/>
      <c r="J381" s="10"/>
      <c r="K381" s="10"/>
      <c r="L381" s="10"/>
    </row>
    <row r="382" spans="1:12" ht="16.5" customHeight="1" x14ac:dyDescent="0.2">
      <c r="A382" s="10"/>
      <c r="B382" s="26"/>
      <c r="C382" s="27"/>
      <c r="D382" s="21"/>
      <c r="E382" s="10"/>
      <c r="F382" s="41"/>
      <c r="G382" s="42"/>
      <c r="H382" s="10"/>
      <c r="I382" s="10"/>
      <c r="J382" s="10"/>
      <c r="K382" s="10"/>
      <c r="L382" s="10"/>
    </row>
    <row r="383" spans="1:12" ht="16.5" customHeight="1" x14ac:dyDescent="0.2">
      <c r="A383" s="10"/>
      <c r="B383" s="26"/>
      <c r="C383" s="27"/>
      <c r="D383" s="21"/>
      <c r="E383" s="10"/>
      <c r="F383" s="41"/>
      <c r="G383" s="42"/>
      <c r="H383" s="10"/>
      <c r="I383" s="10"/>
      <c r="J383" s="10"/>
      <c r="K383" s="10"/>
      <c r="L383" s="10"/>
    </row>
    <row r="384" spans="1:12" ht="16.5" customHeight="1" x14ac:dyDescent="0.2">
      <c r="A384" s="10"/>
      <c r="B384" s="26"/>
      <c r="C384" s="27"/>
      <c r="D384" s="21"/>
      <c r="E384" s="10"/>
      <c r="F384" s="41"/>
      <c r="G384" s="42"/>
      <c r="H384" s="10"/>
      <c r="I384" s="10"/>
      <c r="J384" s="10"/>
      <c r="K384" s="10"/>
      <c r="L384" s="10"/>
    </row>
    <row r="385" spans="1:12" ht="16.5" customHeight="1" x14ac:dyDescent="0.2">
      <c r="A385" s="10"/>
      <c r="B385" s="26"/>
      <c r="C385" s="27"/>
      <c r="D385" s="21"/>
      <c r="E385" s="10"/>
      <c r="F385" s="41"/>
      <c r="G385" s="42"/>
      <c r="H385" s="10"/>
      <c r="I385" s="10"/>
      <c r="J385" s="10"/>
      <c r="K385" s="10"/>
      <c r="L385" s="10"/>
    </row>
    <row r="386" spans="1:12" ht="16.5" customHeight="1" x14ac:dyDescent="0.2">
      <c r="A386" s="10"/>
      <c r="B386" s="26"/>
      <c r="C386" s="27"/>
      <c r="D386" s="21"/>
      <c r="E386" s="10"/>
      <c r="F386" s="41"/>
      <c r="G386" s="42"/>
      <c r="H386" s="10"/>
      <c r="I386" s="10"/>
      <c r="J386" s="10"/>
      <c r="K386" s="10"/>
      <c r="L386" s="10"/>
    </row>
    <row r="387" spans="1:12" ht="16.5" customHeight="1" x14ac:dyDescent="0.2">
      <c r="A387" s="10"/>
      <c r="B387" s="26"/>
      <c r="C387" s="27"/>
      <c r="D387" s="21"/>
      <c r="E387" s="10"/>
      <c r="F387" s="41"/>
      <c r="G387" s="42"/>
      <c r="H387" s="10"/>
      <c r="I387" s="10"/>
      <c r="J387" s="10"/>
      <c r="K387" s="10"/>
      <c r="L387" s="10"/>
    </row>
    <row r="388" spans="1:12" ht="16.5" customHeight="1" x14ac:dyDescent="0.2">
      <c r="A388" s="10"/>
      <c r="B388" s="26"/>
      <c r="C388" s="27"/>
      <c r="D388" s="21"/>
      <c r="E388" s="10"/>
      <c r="F388" s="41"/>
      <c r="G388" s="42"/>
      <c r="H388" s="10"/>
      <c r="I388" s="10"/>
      <c r="J388" s="10"/>
      <c r="K388" s="10"/>
      <c r="L388" s="10"/>
    </row>
    <row r="389" spans="1:12" ht="16.5" customHeight="1" x14ac:dyDescent="0.2">
      <c r="A389" s="10"/>
      <c r="B389" s="26"/>
      <c r="C389" s="27"/>
      <c r="D389" s="21"/>
      <c r="E389" s="10"/>
      <c r="F389" s="41"/>
      <c r="G389" s="42"/>
      <c r="H389" s="10"/>
      <c r="I389" s="10"/>
      <c r="J389" s="10"/>
      <c r="K389" s="10"/>
      <c r="L389" s="10"/>
    </row>
    <row r="390" spans="1:12" ht="16.5" customHeight="1" x14ac:dyDescent="0.2">
      <c r="A390" s="10"/>
      <c r="B390" s="26"/>
      <c r="C390" s="27"/>
      <c r="D390" s="21"/>
      <c r="E390" s="10"/>
      <c r="F390" s="41"/>
      <c r="G390" s="42"/>
      <c r="H390" s="10"/>
      <c r="I390" s="10"/>
      <c r="J390" s="10"/>
      <c r="K390" s="10"/>
      <c r="L390" s="10"/>
    </row>
    <row r="391" spans="1:12" ht="16.5" customHeight="1" x14ac:dyDescent="0.2">
      <c r="A391" s="10"/>
      <c r="B391" s="26"/>
      <c r="C391" s="27"/>
      <c r="D391" s="21"/>
      <c r="E391" s="10"/>
      <c r="F391" s="41"/>
      <c r="G391" s="42"/>
      <c r="H391" s="10"/>
      <c r="I391" s="10"/>
      <c r="J391" s="10"/>
      <c r="K391" s="10"/>
      <c r="L391" s="10"/>
    </row>
    <row r="392" spans="1:12" ht="16.5" customHeight="1" x14ac:dyDescent="0.2">
      <c r="A392" s="10"/>
      <c r="B392" s="26"/>
      <c r="C392" s="27"/>
      <c r="D392" s="21"/>
      <c r="E392" s="10"/>
      <c r="F392" s="41"/>
      <c r="G392" s="42"/>
      <c r="H392" s="10"/>
      <c r="I392" s="10"/>
      <c r="J392" s="10"/>
      <c r="K392" s="10"/>
      <c r="L392" s="10"/>
    </row>
    <row r="393" spans="1:12" ht="16.5" customHeight="1" x14ac:dyDescent="0.2">
      <c r="A393" s="10"/>
      <c r="B393" s="26"/>
      <c r="C393" s="27"/>
      <c r="D393" s="21"/>
      <c r="E393" s="10"/>
      <c r="F393" s="41"/>
      <c r="G393" s="42"/>
      <c r="H393" s="10"/>
      <c r="I393" s="10"/>
      <c r="J393" s="10"/>
      <c r="K393" s="10"/>
      <c r="L393" s="10"/>
    </row>
    <row r="394" spans="1:12" ht="16.5" customHeight="1" x14ac:dyDescent="0.2">
      <c r="A394" s="10"/>
      <c r="B394" s="26"/>
      <c r="C394" s="27"/>
      <c r="D394" s="21"/>
      <c r="E394" s="10"/>
      <c r="F394" s="41"/>
      <c r="G394" s="42"/>
      <c r="H394" s="10"/>
      <c r="I394" s="10"/>
      <c r="J394" s="10"/>
      <c r="K394" s="10"/>
      <c r="L394" s="10"/>
    </row>
    <row r="395" spans="1:12" ht="16.5" customHeight="1" x14ac:dyDescent="0.2">
      <c r="A395" s="10"/>
      <c r="B395" s="26"/>
      <c r="C395" s="27"/>
      <c r="D395" s="21"/>
      <c r="E395" s="10"/>
      <c r="F395" s="41"/>
      <c r="G395" s="42"/>
      <c r="H395" s="10"/>
      <c r="I395" s="10"/>
      <c r="J395" s="10"/>
      <c r="K395" s="10"/>
      <c r="L395" s="10"/>
    </row>
    <row r="396" spans="1:12" ht="16.5" customHeight="1" x14ac:dyDescent="0.2">
      <c r="A396" s="10"/>
      <c r="B396" s="26"/>
      <c r="C396" s="27"/>
      <c r="D396" s="21"/>
      <c r="E396" s="10"/>
      <c r="F396" s="41"/>
      <c r="G396" s="42"/>
      <c r="H396" s="10"/>
      <c r="I396" s="10"/>
      <c r="J396" s="10"/>
      <c r="K396" s="10"/>
      <c r="L396" s="10"/>
    </row>
    <row r="397" spans="1:12" ht="16.5" customHeight="1" x14ac:dyDescent="0.2">
      <c r="A397" s="10"/>
      <c r="B397" s="26"/>
      <c r="C397" s="27"/>
      <c r="D397" s="21"/>
      <c r="E397" s="10"/>
      <c r="F397" s="41"/>
      <c r="G397" s="42"/>
      <c r="H397" s="10"/>
      <c r="I397" s="10"/>
      <c r="J397" s="10"/>
      <c r="K397" s="10"/>
      <c r="L397" s="10"/>
    </row>
    <row r="398" spans="1:12" ht="16.5" customHeight="1" x14ac:dyDescent="0.2">
      <c r="A398" s="10"/>
      <c r="B398" s="26"/>
      <c r="C398" s="27"/>
      <c r="D398" s="21"/>
      <c r="E398" s="10"/>
      <c r="F398" s="41"/>
      <c r="G398" s="42"/>
      <c r="H398" s="10"/>
      <c r="I398" s="10"/>
      <c r="J398" s="10"/>
      <c r="K398" s="10"/>
      <c r="L398" s="10"/>
    </row>
    <row r="399" spans="1:12" ht="16.5" customHeight="1" x14ac:dyDescent="0.2">
      <c r="A399" s="10"/>
      <c r="B399" s="26"/>
      <c r="C399" s="27"/>
      <c r="D399" s="21"/>
      <c r="E399" s="10"/>
      <c r="F399" s="41"/>
      <c r="G399" s="42"/>
      <c r="H399" s="10"/>
      <c r="I399" s="10"/>
      <c r="J399" s="10"/>
      <c r="K399" s="10"/>
      <c r="L399" s="10"/>
    </row>
    <row r="400" spans="1:12" ht="16.5" customHeight="1" x14ac:dyDescent="0.2">
      <c r="A400" s="10"/>
      <c r="B400" s="26"/>
      <c r="C400" s="27"/>
      <c r="D400" s="21"/>
      <c r="E400" s="10"/>
      <c r="F400" s="41"/>
      <c r="G400" s="42"/>
      <c r="H400" s="10"/>
      <c r="I400" s="10"/>
      <c r="J400" s="10"/>
      <c r="K400" s="10"/>
      <c r="L400" s="10"/>
    </row>
    <row r="401" spans="1:12" ht="16.5" customHeight="1" x14ac:dyDescent="0.2">
      <c r="A401" s="10"/>
      <c r="B401" s="26"/>
      <c r="C401" s="27"/>
      <c r="D401" s="21"/>
      <c r="E401" s="10"/>
      <c r="F401" s="41"/>
      <c r="G401" s="42"/>
      <c r="H401" s="10"/>
      <c r="I401" s="10"/>
      <c r="J401" s="10"/>
      <c r="K401" s="10"/>
      <c r="L401" s="10"/>
    </row>
    <row r="402" spans="1:12" ht="16.5" customHeight="1" x14ac:dyDescent="0.2">
      <c r="A402" s="10"/>
      <c r="B402" s="26"/>
      <c r="C402" s="27"/>
      <c r="D402" s="21"/>
      <c r="E402" s="10"/>
      <c r="F402" s="41"/>
      <c r="G402" s="42"/>
      <c r="H402" s="10"/>
      <c r="I402" s="10"/>
      <c r="J402" s="10"/>
      <c r="K402" s="10"/>
      <c r="L402" s="10"/>
    </row>
    <row r="403" spans="1:12" ht="16.5" customHeight="1" x14ac:dyDescent="0.2">
      <c r="A403" s="10"/>
      <c r="B403" s="26"/>
      <c r="C403" s="27"/>
      <c r="D403" s="21"/>
      <c r="E403" s="10"/>
      <c r="F403" s="41"/>
      <c r="G403" s="42"/>
      <c r="H403" s="10"/>
      <c r="I403" s="10"/>
      <c r="J403" s="10"/>
      <c r="K403" s="10"/>
      <c r="L403" s="10"/>
    </row>
    <row r="404" spans="1:12" ht="16.5" customHeight="1" x14ac:dyDescent="0.2">
      <c r="A404" s="10"/>
      <c r="B404" s="26"/>
      <c r="C404" s="27"/>
      <c r="D404" s="21"/>
      <c r="E404" s="10"/>
      <c r="F404" s="41"/>
      <c r="G404" s="42"/>
      <c r="H404" s="10"/>
      <c r="I404" s="10"/>
      <c r="J404" s="10"/>
      <c r="K404" s="10"/>
      <c r="L404" s="10"/>
    </row>
    <row r="405" spans="1:12" ht="16.5" customHeight="1" x14ac:dyDescent="0.2">
      <c r="A405" s="10"/>
      <c r="B405" s="26"/>
      <c r="C405" s="27"/>
      <c r="D405" s="21"/>
      <c r="E405" s="10"/>
      <c r="F405" s="41"/>
      <c r="G405" s="42"/>
      <c r="H405" s="10"/>
      <c r="I405" s="10"/>
      <c r="J405" s="10"/>
      <c r="K405" s="10"/>
      <c r="L405" s="10"/>
    </row>
    <row r="406" spans="1:12" ht="16.5" customHeight="1" x14ac:dyDescent="0.2">
      <c r="A406" s="10"/>
      <c r="B406" s="26"/>
      <c r="C406" s="27"/>
      <c r="D406" s="21"/>
      <c r="E406" s="10"/>
      <c r="F406" s="41"/>
      <c r="G406" s="42"/>
      <c r="H406" s="10"/>
      <c r="I406" s="10"/>
      <c r="J406" s="10"/>
      <c r="K406" s="10"/>
      <c r="L406" s="10"/>
    </row>
    <row r="407" spans="1:12" ht="16.5" customHeight="1" x14ac:dyDescent="0.2">
      <c r="A407" s="10"/>
      <c r="B407" s="26"/>
      <c r="C407" s="27"/>
      <c r="D407" s="21"/>
      <c r="E407" s="10"/>
      <c r="F407" s="41"/>
      <c r="G407" s="42"/>
      <c r="H407" s="10"/>
      <c r="I407" s="10"/>
      <c r="J407" s="10"/>
      <c r="K407" s="10"/>
      <c r="L407" s="10"/>
    </row>
    <row r="408" spans="1:12" ht="16.5" customHeight="1" x14ac:dyDescent="0.2">
      <c r="A408" s="10"/>
      <c r="B408" s="26"/>
      <c r="C408" s="27"/>
      <c r="D408" s="21"/>
      <c r="E408" s="10"/>
      <c r="F408" s="41"/>
      <c r="G408" s="42"/>
      <c r="H408" s="10"/>
      <c r="I408" s="10"/>
      <c r="J408" s="10"/>
      <c r="K408" s="10"/>
      <c r="L408" s="10"/>
    </row>
    <row r="409" spans="1:12" ht="16.5" customHeight="1" x14ac:dyDescent="0.2">
      <c r="A409" s="10"/>
      <c r="B409" s="26"/>
      <c r="C409" s="27"/>
      <c r="D409" s="21"/>
      <c r="E409" s="10"/>
      <c r="F409" s="41"/>
      <c r="G409" s="42"/>
      <c r="H409" s="10"/>
      <c r="I409" s="10"/>
      <c r="J409" s="10"/>
      <c r="K409" s="10"/>
      <c r="L409" s="10"/>
    </row>
    <row r="410" spans="1:12" ht="16.5" customHeight="1" x14ac:dyDescent="0.2">
      <c r="A410" s="10"/>
      <c r="B410" s="26"/>
      <c r="C410" s="27"/>
      <c r="D410" s="21"/>
      <c r="E410" s="10"/>
      <c r="F410" s="41"/>
      <c r="G410" s="42"/>
      <c r="H410" s="10"/>
      <c r="I410" s="10"/>
      <c r="J410" s="10"/>
      <c r="K410" s="10"/>
      <c r="L410" s="10"/>
    </row>
    <row r="411" spans="1:12" ht="16.5" customHeight="1" x14ac:dyDescent="0.2">
      <c r="A411" s="10"/>
      <c r="B411" s="26"/>
      <c r="C411" s="27"/>
      <c r="D411" s="21"/>
      <c r="E411" s="10"/>
      <c r="F411" s="41"/>
      <c r="G411" s="42"/>
      <c r="H411" s="10"/>
      <c r="I411" s="10"/>
      <c r="J411" s="10"/>
      <c r="K411" s="10"/>
      <c r="L411" s="10"/>
    </row>
    <row r="412" spans="1:12" ht="16.5" customHeight="1" x14ac:dyDescent="0.2">
      <c r="A412" s="10"/>
      <c r="B412" s="26"/>
      <c r="C412" s="27"/>
      <c r="D412" s="21"/>
      <c r="E412" s="10"/>
      <c r="F412" s="41"/>
      <c r="G412" s="42"/>
      <c r="H412" s="10"/>
      <c r="I412" s="10"/>
      <c r="J412" s="10"/>
      <c r="K412" s="10"/>
      <c r="L412" s="10"/>
    </row>
    <row r="413" spans="1:12" ht="16.5" customHeight="1" x14ac:dyDescent="0.2">
      <c r="A413" s="10"/>
      <c r="B413" s="26"/>
      <c r="C413" s="27"/>
      <c r="D413" s="21"/>
      <c r="E413" s="10"/>
      <c r="F413" s="41"/>
      <c r="G413" s="42"/>
      <c r="H413" s="10"/>
      <c r="I413" s="10"/>
      <c r="J413" s="10"/>
      <c r="K413" s="10"/>
      <c r="L413" s="10"/>
    </row>
    <row r="414" spans="1:12" ht="16.5" customHeight="1" x14ac:dyDescent="0.2">
      <c r="A414" s="10"/>
      <c r="B414" s="26"/>
      <c r="C414" s="27"/>
      <c r="D414" s="21"/>
      <c r="E414" s="10"/>
      <c r="F414" s="41"/>
      <c r="G414" s="42"/>
      <c r="H414" s="10"/>
      <c r="I414" s="10"/>
      <c r="J414" s="10"/>
      <c r="K414" s="10"/>
      <c r="L414" s="10"/>
    </row>
    <row r="415" spans="1:12" ht="16.5" customHeight="1" x14ac:dyDescent="0.2">
      <c r="A415" s="10"/>
      <c r="B415" s="26"/>
      <c r="C415" s="27"/>
      <c r="D415" s="21"/>
      <c r="E415" s="10"/>
      <c r="F415" s="41"/>
      <c r="G415" s="42"/>
      <c r="H415" s="10"/>
      <c r="I415" s="10"/>
      <c r="J415" s="10"/>
      <c r="K415" s="10"/>
      <c r="L415" s="10"/>
    </row>
    <row r="416" spans="1:12" ht="16.5" customHeight="1" x14ac:dyDescent="0.2">
      <c r="A416" s="10"/>
      <c r="B416" s="26"/>
      <c r="C416" s="27"/>
      <c r="D416" s="21"/>
      <c r="E416" s="10"/>
      <c r="F416" s="41"/>
      <c r="G416" s="42"/>
      <c r="H416" s="10"/>
      <c r="I416" s="10"/>
      <c r="J416" s="10"/>
      <c r="K416" s="10"/>
      <c r="L416" s="10"/>
    </row>
    <row r="417" spans="1:12" ht="16.5" customHeight="1" x14ac:dyDescent="0.2">
      <c r="A417" s="10"/>
      <c r="B417" s="26"/>
      <c r="C417" s="27"/>
      <c r="D417" s="21"/>
      <c r="E417" s="10"/>
      <c r="F417" s="41"/>
      <c r="G417" s="42"/>
      <c r="H417" s="10"/>
      <c r="I417" s="10"/>
      <c r="J417" s="10"/>
      <c r="K417" s="10"/>
      <c r="L417" s="10"/>
    </row>
    <row r="418" spans="1:12" ht="16.5" customHeight="1" x14ac:dyDescent="0.2">
      <c r="A418" s="10"/>
      <c r="B418" s="26"/>
      <c r="C418" s="27"/>
      <c r="D418" s="21"/>
      <c r="E418" s="10"/>
      <c r="F418" s="41"/>
      <c r="G418" s="42"/>
      <c r="H418" s="10"/>
      <c r="I418" s="10"/>
      <c r="J418" s="10"/>
      <c r="K418" s="10"/>
      <c r="L418" s="10"/>
    </row>
    <row r="419" spans="1:12" ht="16.5" customHeight="1" x14ac:dyDescent="0.2">
      <c r="A419" s="10"/>
      <c r="B419" s="26"/>
      <c r="C419" s="27"/>
      <c r="D419" s="21"/>
      <c r="E419" s="10"/>
      <c r="F419" s="41"/>
      <c r="G419" s="42"/>
      <c r="H419" s="10"/>
      <c r="I419" s="10"/>
      <c r="J419" s="10"/>
      <c r="K419" s="10"/>
      <c r="L419" s="10"/>
    </row>
    <row r="420" spans="1:12" ht="16.5" customHeight="1" x14ac:dyDescent="0.2">
      <c r="A420" s="10"/>
      <c r="B420" s="26"/>
      <c r="C420" s="27"/>
      <c r="D420" s="21"/>
      <c r="E420" s="10"/>
      <c r="F420" s="41"/>
      <c r="G420" s="42"/>
      <c r="H420" s="10"/>
      <c r="I420" s="10"/>
      <c r="J420" s="10"/>
      <c r="K420" s="10"/>
      <c r="L420" s="10"/>
    </row>
    <row r="421" spans="1:12" ht="16.5" customHeight="1" x14ac:dyDescent="0.2">
      <c r="A421" s="10"/>
      <c r="B421" s="26"/>
      <c r="C421" s="27"/>
      <c r="D421" s="21"/>
      <c r="E421" s="10"/>
      <c r="F421" s="41"/>
      <c r="G421" s="42"/>
      <c r="H421" s="10"/>
      <c r="I421" s="10"/>
      <c r="J421" s="10"/>
      <c r="K421" s="10"/>
      <c r="L421" s="10"/>
    </row>
    <row r="422" spans="1:12" ht="16.5" customHeight="1" x14ac:dyDescent="0.2">
      <c r="A422" s="10"/>
      <c r="B422" s="26"/>
      <c r="C422" s="27"/>
      <c r="D422" s="21"/>
      <c r="E422" s="10"/>
      <c r="F422" s="41"/>
      <c r="G422" s="42"/>
      <c r="H422" s="10"/>
      <c r="I422" s="10"/>
      <c r="J422" s="10"/>
      <c r="K422" s="10"/>
      <c r="L422" s="10"/>
    </row>
    <row r="423" spans="1:12" ht="16.5" customHeight="1" x14ac:dyDescent="0.2">
      <c r="A423" s="10"/>
      <c r="B423" s="26"/>
      <c r="C423" s="27"/>
      <c r="D423" s="21"/>
      <c r="E423" s="10"/>
      <c r="F423" s="41"/>
      <c r="G423" s="42"/>
      <c r="H423" s="10"/>
      <c r="I423" s="10"/>
      <c r="J423" s="10"/>
      <c r="K423" s="10"/>
      <c r="L423" s="10"/>
    </row>
    <row r="424" spans="1:12" ht="16.5" customHeight="1" x14ac:dyDescent="0.2">
      <c r="A424" s="10"/>
      <c r="B424" s="26"/>
      <c r="C424" s="27"/>
      <c r="D424" s="21"/>
      <c r="E424" s="10"/>
      <c r="F424" s="41"/>
      <c r="G424" s="42"/>
      <c r="H424" s="10"/>
      <c r="I424" s="10"/>
      <c r="J424" s="10"/>
      <c r="K424" s="10"/>
      <c r="L424" s="10"/>
    </row>
    <row r="425" spans="1:12" ht="16.5" customHeight="1" x14ac:dyDescent="0.2">
      <c r="A425" s="10"/>
      <c r="B425" s="26"/>
      <c r="C425" s="27"/>
      <c r="D425" s="21"/>
      <c r="E425" s="10"/>
      <c r="F425" s="41"/>
      <c r="G425" s="42"/>
      <c r="H425" s="10"/>
      <c r="I425" s="10"/>
      <c r="J425" s="10"/>
      <c r="K425" s="10"/>
      <c r="L425" s="10"/>
    </row>
    <row r="426" spans="1:12" ht="16.5" customHeight="1" x14ac:dyDescent="0.2">
      <c r="A426" s="10"/>
      <c r="B426" s="26"/>
      <c r="C426" s="27"/>
      <c r="D426" s="21"/>
      <c r="E426" s="10"/>
      <c r="F426" s="41"/>
      <c r="G426" s="42"/>
      <c r="H426" s="10"/>
      <c r="I426" s="10"/>
      <c r="J426" s="10"/>
      <c r="K426" s="10"/>
      <c r="L426" s="10"/>
    </row>
    <row r="427" spans="1:12" ht="16.5" customHeight="1" x14ac:dyDescent="0.2">
      <c r="A427" s="10"/>
      <c r="B427" s="26"/>
      <c r="C427" s="27"/>
      <c r="D427" s="21"/>
      <c r="E427" s="10"/>
      <c r="F427" s="41"/>
      <c r="G427" s="42"/>
      <c r="H427" s="10"/>
      <c r="I427" s="10"/>
      <c r="J427" s="10"/>
      <c r="K427" s="10"/>
      <c r="L427" s="10"/>
    </row>
    <row r="428" spans="1:12" ht="16.5" customHeight="1" x14ac:dyDescent="0.2">
      <c r="A428" s="10"/>
      <c r="B428" s="26"/>
      <c r="C428" s="27"/>
      <c r="D428" s="21"/>
      <c r="E428" s="10"/>
      <c r="F428" s="41"/>
      <c r="G428" s="42"/>
      <c r="H428" s="10"/>
      <c r="I428" s="10"/>
      <c r="J428" s="10"/>
      <c r="K428" s="10"/>
      <c r="L428" s="10"/>
    </row>
    <row r="429" spans="1:12" ht="16.5" customHeight="1" x14ac:dyDescent="0.2">
      <c r="A429" s="10"/>
      <c r="B429" s="26"/>
      <c r="C429" s="27"/>
      <c r="D429" s="21"/>
      <c r="E429" s="10"/>
      <c r="F429" s="41"/>
      <c r="G429" s="42"/>
      <c r="H429" s="10"/>
      <c r="I429" s="10"/>
      <c r="J429" s="10"/>
      <c r="K429" s="10"/>
      <c r="L429" s="10"/>
    </row>
    <row r="430" spans="1:12" ht="16.5" customHeight="1" x14ac:dyDescent="0.2">
      <c r="A430" s="10"/>
      <c r="B430" s="26"/>
      <c r="C430" s="27"/>
      <c r="D430" s="21"/>
      <c r="E430" s="10"/>
      <c r="F430" s="41"/>
      <c r="G430" s="42"/>
      <c r="H430" s="10"/>
      <c r="I430" s="10"/>
      <c r="J430" s="10"/>
      <c r="K430" s="10"/>
      <c r="L430" s="10"/>
    </row>
    <row r="431" spans="1:12" ht="16.5" customHeight="1" x14ac:dyDescent="0.2">
      <c r="A431" s="10"/>
      <c r="B431" s="26"/>
      <c r="C431" s="27"/>
      <c r="D431" s="21"/>
      <c r="E431" s="10"/>
      <c r="F431" s="41"/>
      <c r="G431" s="42"/>
      <c r="H431" s="10"/>
      <c r="I431" s="10"/>
      <c r="J431" s="10"/>
      <c r="K431" s="10"/>
      <c r="L431" s="10"/>
    </row>
    <row r="432" spans="1:12" ht="16.5" customHeight="1" x14ac:dyDescent="0.2">
      <c r="A432" s="10"/>
      <c r="B432" s="26"/>
      <c r="C432" s="27"/>
      <c r="D432" s="21"/>
      <c r="E432" s="10"/>
      <c r="F432" s="41"/>
      <c r="G432" s="42"/>
      <c r="H432" s="10"/>
      <c r="I432" s="10"/>
      <c r="J432" s="10"/>
      <c r="K432" s="10"/>
      <c r="L432" s="10"/>
    </row>
    <row r="433" spans="1:12" ht="16.5" customHeight="1" x14ac:dyDescent="0.2">
      <c r="A433" s="10"/>
      <c r="B433" s="26"/>
      <c r="C433" s="27"/>
      <c r="D433" s="21"/>
      <c r="E433" s="10"/>
      <c r="F433" s="41"/>
      <c r="G433" s="42"/>
      <c r="H433" s="10"/>
      <c r="I433" s="10"/>
      <c r="J433" s="10"/>
      <c r="K433" s="10"/>
      <c r="L433" s="10"/>
    </row>
    <row r="434" spans="1:12" ht="16.5" customHeight="1" x14ac:dyDescent="0.2">
      <c r="A434" s="10"/>
      <c r="B434" s="26"/>
      <c r="C434" s="27"/>
      <c r="D434" s="21"/>
      <c r="E434" s="10"/>
      <c r="F434" s="41"/>
      <c r="G434" s="42"/>
      <c r="H434" s="10"/>
      <c r="I434" s="10"/>
      <c r="J434" s="10"/>
      <c r="K434" s="10"/>
      <c r="L434" s="10"/>
    </row>
    <row r="435" spans="1:12" ht="16.5" customHeight="1" x14ac:dyDescent="0.2">
      <c r="A435" s="10"/>
      <c r="B435" s="26"/>
      <c r="C435" s="27"/>
      <c r="D435" s="21"/>
      <c r="E435" s="10"/>
      <c r="F435" s="41"/>
      <c r="G435" s="42"/>
      <c r="H435" s="10"/>
      <c r="I435" s="10"/>
      <c r="J435" s="10"/>
      <c r="K435" s="10"/>
      <c r="L435" s="10"/>
    </row>
    <row r="436" spans="1:12" ht="16.5" customHeight="1" x14ac:dyDescent="0.2">
      <c r="A436" s="10"/>
      <c r="B436" s="26"/>
      <c r="C436" s="27"/>
      <c r="D436" s="21"/>
      <c r="E436" s="10"/>
      <c r="F436" s="41"/>
      <c r="G436" s="42"/>
      <c r="H436" s="10"/>
      <c r="I436" s="10"/>
      <c r="J436" s="10"/>
      <c r="K436" s="10"/>
      <c r="L436" s="10"/>
    </row>
    <row r="437" spans="1:12" ht="16.5" customHeight="1" x14ac:dyDescent="0.2">
      <c r="A437" s="10"/>
      <c r="B437" s="26"/>
      <c r="C437" s="27"/>
      <c r="D437" s="21"/>
      <c r="E437" s="10"/>
      <c r="F437" s="41"/>
      <c r="G437" s="42"/>
      <c r="H437" s="10"/>
      <c r="I437" s="10"/>
      <c r="J437" s="10"/>
      <c r="K437" s="10"/>
      <c r="L437" s="10"/>
    </row>
    <row r="438" spans="1:12" ht="16.5" customHeight="1" x14ac:dyDescent="0.2">
      <c r="A438" s="10"/>
      <c r="B438" s="26"/>
      <c r="C438" s="27"/>
      <c r="D438" s="21"/>
      <c r="E438" s="10"/>
      <c r="F438" s="41"/>
      <c r="G438" s="42"/>
      <c r="H438" s="10"/>
      <c r="I438" s="10"/>
      <c r="J438" s="10"/>
      <c r="K438" s="10"/>
      <c r="L438" s="10"/>
    </row>
    <row r="439" spans="1:12" ht="16.5" customHeight="1" x14ac:dyDescent="0.2">
      <c r="A439" s="10"/>
      <c r="B439" s="26"/>
      <c r="C439" s="27"/>
      <c r="D439" s="21"/>
      <c r="E439" s="10"/>
      <c r="F439" s="41"/>
      <c r="G439" s="42"/>
      <c r="H439" s="10"/>
      <c r="I439" s="10"/>
      <c r="J439" s="10"/>
      <c r="K439" s="10"/>
      <c r="L439" s="10"/>
    </row>
    <row r="440" spans="1:12" ht="16.5" customHeight="1" x14ac:dyDescent="0.2">
      <c r="A440" s="10"/>
      <c r="B440" s="26"/>
      <c r="C440" s="27"/>
      <c r="D440" s="21"/>
      <c r="E440" s="10"/>
      <c r="F440" s="41"/>
      <c r="G440" s="42"/>
      <c r="H440" s="10"/>
      <c r="I440" s="10"/>
      <c r="J440" s="10"/>
      <c r="K440" s="10"/>
      <c r="L440" s="10"/>
    </row>
    <row r="441" spans="1:12" ht="16.5" customHeight="1" x14ac:dyDescent="0.2">
      <c r="A441" s="10"/>
      <c r="B441" s="26"/>
      <c r="C441" s="27"/>
      <c r="D441" s="21"/>
      <c r="E441" s="10"/>
      <c r="F441" s="41"/>
      <c r="G441" s="42"/>
      <c r="H441" s="10"/>
      <c r="I441" s="10"/>
      <c r="J441" s="10"/>
      <c r="K441" s="10"/>
      <c r="L441" s="10"/>
    </row>
    <row r="442" spans="1:12" ht="16.5" customHeight="1" x14ac:dyDescent="0.2">
      <c r="A442" s="10"/>
      <c r="B442" s="26"/>
      <c r="C442" s="27"/>
      <c r="D442" s="21"/>
      <c r="E442" s="10"/>
      <c r="F442" s="41"/>
      <c r="G442" s="42"/>
      <c r="H442" s="10"/>
      <c r="I442" s="10"/>
      <c r="J442" s="10"/>
      <c r="K442" s="10"/>
      <c r="L442" s="10"/>
    </row>
    <row r="443" spans="1:12" ht="16.5" customHeight="1" x14ac:dyDescent="0.2">
      <c r="A443" s="10"/>
      <c r="B443" s="26"/>
      <c r="C443" s="27"/>
      <c r="D443" s="21"/>
      <c r="E443" s="10"/>
      <c r="F443" s="41"/>
      <c r="G443" s="42"/>
      <c r="H443" s="10"/>
      <c r="I443" s="10"/>
      <c r="J443" s="10"/>
      <c r="K443" s="10"/>
      <c r="L443" s="10"/>
    </row>
    <row r="444" spans="1:12" ht="16.5" customHeight="1" x14ac:dyDescent="0.2">
      <c r="A444" s="10"/>
      <c r="B444" s="26"/>
      <c r="C444" s="27"/>
      <c r="D444" s="21"/>
      <c r="E444" s="10"/>
      <c r="F444" s="41"/>
      <c r="G444" s="42"/>
      <c r="H444" s="10"/>
      <c r="I444" s="10"/>
      <c r="J444" s="10"/>
      <c r="K444" s="10"/>
      <c r="L444" s="10"/>
    </row>
    <row r="445" spans="1:12" ht="16.5" customHeight="1" x14ac:dyDescent="0.2">
      <c r="A445" s="10"/>
      <c r="B445" s="26"/>
      <c r="C445" s="27"/>
      <c r="D445" s="21"/>
      <c r="E445" s="10"/>
      <c r="F445" s="41"/>
      <c r="G445" s="42"/>
      <c r="H445" s="10"/>
      <c r="I445" s="10"/>
      <c r="J445" s="10"/>
      <c r="K445" s="10"/>
      <c r="L445" s="10"/>
    </row>
    <row r="446" spans="1:12" ht="16.5" customHeight="1" x14ac:dyDescent="0.2">
      <c r="A446" s="10"/>
      <c r="B446" s="26"/>
      <c r="C446" s="27"/>
      <c r="D446" s="21"/>
      <c r="E446" s="10"/>
      <c r="F446" s="41"/>
      <c r="G446" s="42"/>
      <c r="H446" s="10"/>
      <c r="I446" s="10"/>
      <c r="J446" s="10"/>
      <c r="K446" s="10"/>
      <c r="L446" s="10"/>
    </row>
    <row r="447" spans="1:12" ht="16.5" customHeight="1" x14ac:dyDescent="0.2">
      <c r="A447" s="10"/>
      <c r="B447" s="26"/>
      <c r="C447" s="27"/>
      <c r="D447" s="21"/>
      <c r="E447" s="10"/>
      <c r="F447" s="41"/>
      <c r="G447" s="42"/>
      <c r="H447" s="10"/>
      <c r="I447" s="10"/>
      <c r="J447" s="10"/>
      <c r="K447" s="10"/>
      <c r="L447" s="10"/>
    </row>
    <row r="448" spans="1:12" ht="16.5" customHeight="1" x14ac:dyDescent="0.2">
      <c r="A448" s="10"/>
      <c r="B448" s="26"/>
      <c r="C448" s="27"/>
      <c r="D448" s="21"/>
      <c r="E448" s="10"/>
      <c r="F448" s="41"/>
      <c r="G448" s="42"/>
      <c r="H448" s="10"/>
      <c r="I448" s="10"/>
      <c r="J448" s="10"/>
      <c r="K448" s="10"/>
      <c r="L448" s="10"/>
    </row>
    <row r="449" spans="1:12" ht="16.5" customHeight="1" x14ac:dyDescent="0.2">
      <c r="A449" s="10"/>
      <c r="B449" s="26"/>
      <c r="C449" s="27"/>
      <c r="D449" s="21"/>
      <c r="E449" s="10"/>
      <c r="F449" s="41"/>
      <c r="G449" s="42"/>
      <c r="H449" s="10"/>
      <c r="I449" s="10"/>
      <c r="J449" s="10"/>
      <c r="K449" s="10"/>
      <c r="L449" s="10"/>
    </row>
    <row r="450" spans="1:12" ht="16.5" customHeight="1" x14ac:dyDescent="0.2">
      <c r="A450" s="10"/>
      <c r="B450" s="26"/>
      <c r="C450" s="27"/>
      <c r="D450" s="21"/>
      <c r="E450" s="10"/>
      <c r="F450" s="41"/>
      <c r="G450" s="42"/>
      <c r="H450" s="10"/>
      <c r="I450" s="10"/>
      <c r="J450" s="10"/>
      <c r="K450" s="10"/>
      <c r="L450" s="10"/>
    </row>
    <row r="451" spans="1:12" ht="16.5" customHeight="1" x14ac:dyDescent="0.2">
      <c r="A451" s="10"/>
      <c r="B451" s="26"/>
      <c r="C451" s="27"/>
      <c r="D451" s="21"/>
      <c r="E451" s="10"/>
      <c r="F451" s="41"/>
      <c r="G451" s="42"/>
      <c r="H451" s="10"/>
      <c r="I451" s="10"/>
      <c r="J451" s="10"/>
      <c r="K451" s="10"/>
      <c r="L451" s="10"/>
    </row>
    <row r="452" spans="1:12" ht="16.5" customHeight="1" x14ac:dyDescent="0.2">
      <c r="A452" s="10"/>
      <c r="B452" s="26"/>
      <c r="C452" s="27"/>
      <c r="D452" s="21"/>
      <c r="E452" s="10"/>
      <c r="F452" s="41"/>
      <c r="G452" s="42"/>
      <c r="H452" s="10"/>
      <c r="I452" s="10"/>
      <c r="J452" s="10"/>
      <c r="K452" s="10"/>
      <c r="L452" s="10"/>
    </row>
    <row r="453" spans="1:12" ht="16.5" customHeight="1" x14ac:dyDescent="0.2">
      <c r="A453" s="10"/>
      <c r="B453" s="26"/>
      <c r="C453" s="27"/>
      <c r="D453" s="21"/>
      <c r="E453" s="10"/>
      <c r="F453" s="41"/>
      <c r="G453" s="42"/>
      <c r="H453" s="10"/>
      <c r="I453" s="10"/>
      <c r="J453" s="10"/>
      <c r="K453" s="10"/>
      <c r="L453" s="10"/>
    </row>
    <row r="454" spans="1:12" ht="16.5" customHeight="1" x14ac:dyDescent="0.2">
      <c r="A454" s="10"/>
      <c r="B454" s="26"/>
      <c r="C454" s="27"/>
      <c r="D454" s="21"/>
      <c r="E454" s="10"/>
      <c r="F454" s="41"/>
      <c r="G454" s="42"/>
      <c r="H454" s="10"/>
      <c r="I454" s="10"/>
      <c r="J454" s="10"/>
      <c r="K454" s="10"/>
      <c r="L454" s="10"/>
    </row>
    <row r="455" spans="1:12" ht="16.5" customHeight="1" x14ac:dyDescent="0.2">
      <c r="A455" s="10"/>
      <c r="B455" s="26"/>
      <c r="C455" s="27"/>
      <c r="D455" s="21"/>
      <c r="E455" s="10"/>
      <c r="F455" s="41"/>
      <c r="G455" s="42"/>
      <c r="H455" s="10"/>
      <c r="I455" s="10"/>
      <c r="J455" s="10"/>
      <c r="K455" s="10"/>
      <c r="L455" s="10"/>
    </row>
    <row r="456" spans="1:12" ht="16.5" customHeight="1" x14ac:dyDescent="0.2">
      <c r="A456" s="10"/>
      <c r="B456" s="26"/>
      <c r="C456" s="27"/>
      <c r="D456" s="21"/>
      <c r="E456" s="10"/>
      <c r="F456" s="41"/>
      <c r="G456" s="42"/>
      <c r="H456" s="10"/>
      <c r="I456" s="10"/>
      <c r="J456" s="10"/>
      <c r="K456" s="10"/>
      <c r="L456" s="10"/>
    </row>
    <row r="457" spans="1:12" ht="16.5" customHeight="1" x14ac:dyDescent="0.2">
      <c r="A457" s="10"/>
      <c r="B457" s="26"/>
      <c r="C457" s="27"/>
      <c r="D457" s="21"/>
      <c r="E457" s="10"/>
      <c r="F457" s="41"/>
      <c r="G457" s="42"/>
      <c r="H457" s="10"/>
      <c r="I457" s="10"/>
      <c r="J457" s="10"/>
      <c r="K457" s="10"/>
      <c r="L457" s="10"/>
    </row>
    <row r="458" spans="1:12" ht="16.5" customHeight="1" x14ac:dyDescent="0.2">
      <c r="A458" s="10"/>
      <c r="B458" s="26"/>
      <c r="C458" s="27"/>
      <c r="D458" s="21"/>
      <c r="E458" s="10"/>
      <c r="F458" s="41"/>
      <c r="G458" s="42"/>
      <c r="H458" s="10"/>
      <c r="I458" s="10"/>
      <c r="J458" s="10"/>
      <c r="K458" s="10"/>
      <c r="L458" s="10"/>
    </row>
    <row r="459" spans="1:12" ht="16.5" customHeight="1" x14ac:dyDescent="0.2">
      <c r="A459" s="10"/>
      <c r="B459" s="26"/>
      <c r="C459" s="27"/>
      <c r="D459" s="21"/>
      <c r="E459" s="10"/>
      <c r="F459" s="41"/>
      <c r="G459" s="42"/>
      <c r="H459" s="10"/>
      <c r="I459" s="10"/>
      <c r="J459" s="10"/>
      <c r="K459" s="10"/>
      <c r="L459" s="10"/>
    </row>
    <row r="460" spans="1:12" ht="16.5" customHeight="1" x14ac:dyDescent="0.2">
      <c r="A460" s="10"/>
      <c r="B460" s="26"/>
      <c r="C460" s="27"/>
      <c r="D460" s="21"/>
      <c r="E460" s="10"/>
      <c r="F460" s="41"/>
      <c r="G460" s="42"/>
      <c r="H460" s="10"/>
      <c r="I460" s="10"/>
      <c r="J460" s="10"/>
      <c r="K460" s="10"/>
      <c r="L460" s="10"/>
    </row>
    <row r="461" spans="1:12" ht="16.5" customHeight="1" x14ac:dyDescent="0.2">
      <c r="A461" s="10"/>
      <c r="B461" s="26"/>
      <c r="C461" s="27"/>
      <c r="D461" s="21"/>
      <c r="E461" s="10"/>
      <c r="F461" s="41"/>
      <c r="G461" s="42"/>
      <c r="H461" s="10"/>
      <c r="I461" s="10"/>
      <c r="J461" s="10"/>
      <c r="K461" s="10"/>
      <c r="L461" s="10"/>
    </row>
    <row r="462" spans="1:12" ht="16.5" customHeight="1" x14ac:dyDescent="0.2">
      <c r="A462" s="10"/>
      <c r="B462" s="26"/>
      <c r="C462" s="27"/>
      <c r="D462" s="21"/>
      <c r="E462" s="10"/>
      <c r="F462" s="41"/>
      <c r="G462" s="42"/>
      <c r="H462" s="10"/>
      <c r="I462" s="10"/>
      <c r="J462" s="10"/>
      <c r="K462" s="10"/>
      <c r="L462" s="10"/>
    </row>
    <row r="463" spans="1:12" ht="16.5" customHeight="1" x14ac:dyDescent="0.2">
      <c r="A463" s="10"/>
      <c r="B463" s="26"/>
      <c r="C463" s="27"/>
      <c r="D463" s="21"/>
      <c r="E463" s="10"/>
      <c r="F463" s="41"/>
      <c r="G463" s="42"/>
      <c r="H463" s="10"/>
      <c r="I463" s="10"/>
      <c r="J463" s="10"/>
      <c r="K463" s="10"/>
      <c r="L463" s="10"/>
    </row>
    <row r="464" spans="1:12" ht="16.5" customHeight="1" x14ac:dyDescent="0.2">
      <c r="A464" s="10"/>
      <c r="B464" s="26"/>
      <c r="C464" s="27"/>
      <c r="D464" s="21"/>
      <c r="E464" s="10"/>
      <c r="F464" s="41"/>
      <c r="G464" s="42"/>
      <c r="H464" s="10"/>
      <c r="I464" s="10"/>
      <c r="J464" s="10"/>
      <c r="K464" s="10"/>
      <c r="L464" s="10"/>
    </row>
    <row r="465" spans="1:12" ht="16.5" customHeight="1" x14ac:dyDescent="0.2">
      <c r="A465" s="10"/>
      <c r="B465" s="26"/>
      <c r="C465" s="27"/>
      <c r="D465" s="21"/>
      <c r="E465" s="10"/>
      <c r="F465" s="41"/>
      <c r="G465" s="42"/>
      <c r="H465" s="10"/>
      <c r="I465" s="10"/>
      <c r="J465" s="10"/>
      <c r="K465" s="10"/>
      <c r="L465" s="10"/>
    </row>
    <row r="466" spans="1:12" ht="16.5" customHeight="1" x14ac:dyDescent="0.2">
      <c r="A466" s="10"/>
      <c r="B466" s="26"/>
      <c r="C466" s="27"/>
      <c r="D466" s="21"/>
      <c r="E466" s="10"/>
      <c r="F466" s="41"/>
      <c r="G466" s="42"/>
      <c r="H466" s="10"/>
      <c r="I466" s="10"/>
      <c r="J466" s="10"/>
      <c r="K466" s="10"/>
      <c r="L466" s="10"/>
    </row>
    <row r="467" spans="1:12" ht="16.5" customHeight="1" x14ac:dyDescent="0.2">
      <c r="A467" s="10"/>
      <c r="B467" s="26"/>
      <c r="C467" s="27"/>
      <c r="D467" s="21"/>
      <c r="E467" s="10"/>
      <c r="F467" s="41"/>
      <c r="G467" s="42"/>
      <c r="H467" s="10"/>
      <c r="I467" s="10"/>
      <c r="J467" s="10"/>
      <c r="K467" s="10"/>
      <c r="L467" s="10"/>
    </row>
    <row r="468" spans="1:12" ht="16.5" customHeight="1" x14ac:dyDescent="0.2">
      <c r="A468" s="10"/>
      <c r="B468" s="26"/>
      <c r="C468" s="27"/>
      <c r="D468" s="21"/>
      <c r="E468" s="10"/>
      <c r="F468" s="41"/>
      <c r="G468" s="42"/>
      <c r="H468" s="10"/>
      <c r="I468" s="10"/>
      <c r="J468" s="10"/>
      <c r="K468" s="10"/>
      <c r="L468" s="10"/>
    </row>
    <row r="469" spans="1:12" ht="16.5" customHeight="1" x14ac:dyDescent="0.2">
      <c r="A469" s="10"/>
      <c r="B469" s="26"/>
      <c r="C469" s="27"/>
      <c r="D469" s="21"/>
      <c r="E469" s="10"/>
      <c r="F469" s="41"/>
      <c r="G469" s="42"/>
      <c r="H469" s="10"/>
      <c r="I469" s="10"/>
      <c r="J469" s="10"/>
      <c r="K469" s="10"/>
      <c r="L469" s="10"/>
    </row>
    <row r="470" spans="1:12" ht="16.5" customHeight="1" x14ac:dyDescent="0.2">
      <c r="A470" s="10"/>
      <c r="B470" s="26"/>
      <c r="C470" s="27"/>
      <c r="D470" s="21"/>
      <c r="E470" s="10"/>
      <c r="F470" s="41"/>
      <c r="G470" s="42"/>
      <c r="H470" s="10"/>
      <c r="I470" s="10"/>
      <c r="J470" s="10"/>
      <c r="K470" s="10"/>
      <c r="L470" s="10"/>
    </row>
    <row r="471" spans="1:12" ht="16.5" customHeight="1" x14ac:dyDescent="0.2">
      <c r="A471" s="10"/>
      <c r="B471" s="26"/>
      <c r="C471" s="27"/>
      <c r="D471" s="21"/>
      <c r="E471" s="10"/>
      <c r="F471" s="41"/>
      <c r="G471" s="42"/>
      <c r="H471" s="10"/>
      <c r="I471" s="10"/>
      <c r="J471" s="10"/>
      <c r="K471" s="10"/>
      <c r="L471" s="10"/>
    </row>
    <row r="472" spans="1:12" ht="16.5" customHeight="1" x14ac:dyDescent="0.2">
      <c r="A472" s="10"/>
      <c r="B472" s="26"/>
      <c r="C472" s="27"/>
      <c r="D472" s="21"/>
      <c r="E472" s="10"/>
      <c r="F472" s="41"/>
      <c r="G472" s="42"/>
      <c r="H472" s="10"/>
      <c r="I472" s="10"/>
      <c r="J472" s="10"/>
      <c r="K472" s="10"/>
      <c r="L472" s="10"/>
    </row>
    <row r="473" spans="1:12" ht="16.5" customHeight="1" x14ac:dyDescent="0.2">
      <c r="A473" s="10"/>
      <c r="B473" s="26"/>
      <c r="C473" s="27"/>
      <c r="D473" s="21"/>
      <c r="E473" s="10"/>
      <c r="F473" s="41"/>
      <c r="G473" s="42"/>
      <c r="H473" s="10"/>
      <c r="I473" s="10"/>
      <c r="J473" s="10"/>
      <c r="K473" s="10"/>
      <c r="L473" s="10"/>
    </row>
    <row r="474" spans="1:12" ht="16.5" customHeight="1" x14ac:dyDescent="0.2">
      <c r="A474" s="10"/>
      <c r="B474" s="26"/>
      <c r="C474" s="27"/>
      <c r="D474" s="21"/>
      <c r="E474" s="10"/>
      <c r="F474" s="41"/>
      <c r="G474" s="42"/>
      <c r="H474" s="10"/>
      <c r="I474" s="10"/>
      <c r="J474" s="10"/>
      <c r="K474" s="10"/>
      <c r="L474" s="10"/>
    </row>
    <row r="475" spans="1:12" ht="16.5" customHeight="1" x14ac:dyDescent="0.2">
      <c r="A475" s="10"/>
      <c r="B475" s="26"/>
      <c r="C475" s="27"/>
      <c r="D475" s="21"/>
      <c r="E475" s="10"/>
      <c r="F475" s="41"/>
      <c r="G475" s="42"/>
      <c r="H475" s="10"/>
      <c r="I475" s="10"/>
      <c r="J475" s="10"/>
      <c r="K475" s="10"/>
      <c r="L475" s="10"/>
    </row>
    <row r="476" spans="1:12" ht="16.5" customHeight="1" x14ac:dyDescent="0.2">
      <c r="A476" s="10"/>
      <c r="B476" s="26"/>
      <c r="C476" s="27"/>
      <c r="D476" s="21"/>
      <c r="E476" s="10"/>
      <c r="F476" s="41"/>
      <c r="G476" s="42"/>
      <c r="H476" s="10"/>
      <c r="I476" s="10"/>
      <c r="J476" s="10"/>
      <c r="K476" s="10"/>
      <c r="L476" s="10"/>
    </row>
    <row r="477" spans="1:12" ht="16.5" customHeight="1" x14ac:dyDescent="0.2">
      <c r="A477" s="10"/>
      <c r="B477" s="26"/>
      <c r="C477" s="27"/>
      <c r="D477" s="21"/>
      <c r="E477" s="10"/>
      <c r="F477" s="41"/>
      <c r="G477" s="42"/>
      <c r="H477" s="10"/>
      <c r="I477" s="10"/>
      <c r="J477" s="10"/>
      <c r="K477" s="10"/>
      <c r="L477" s="10"/>
    </row>
    <row r="478" spans="1:12" ht="16.5" customHeight="1" x14ac:dyDescent="0.2">
      <c r="A478" s="10"/>
      <c r="B478" s="26"/>
      <c r="C478" s="27"/>
      <c r="D478" s="21"/>
      <c r="E478" s="10"/>
      <c r="F478" s="41"/>
      <c r="G478" s="42"/>
      <c r="H478" s="10"/>
      <c r="I478" s="10"/>
      <c r="J478" s="10"/>
      <c r="K478" s="10"/>
      <c r="L478" s="10"/>
    </row>
    <row r="479" spans="1:12" ht="16.5" customHeight="1" x14ac:dyDescent="0.2">
      <c r="A479" s="10"/>
      <c r="B479" s="26"/>
      <c r="C479" s="27"/>
      <c r="D479" s="21"/>
      <c r="E479" s="10"/>
      <c r="F479" s="41"/>
      <c r="G479" s="42"/>
      <c r="H479" s="10"/>
      <c r="I479" s="10"/>
      <c r="J479" s="10"/>
      <c r="K479" s="10"/>
      <c r="L479" s="10"/>
    </row>
    <row r="480" spans="1:12" ht="16.5" customHeight="1" x14ac:dyDescent="0.2">
      <c r="A480" s="10"/>
      <c r="B480" s="26"/>
      <c r="C480" s="27"/>
      <c r="D480" s="21"/>
      <c r="E480" s="10"/>
      <c r="F480" s="41"/>
      <c r="G480" s="42"/>
      <c r="H480" s="10"/>
      <c r="I480" s="10"/>
      <c r="J480" s="10"/>
      <c r="K480" s="10"/>
      <c r="L480" s="10"/>
    </row>
    <row r="481" spans="1:12" ht="16.5" customHeight="1" x14ac:dyDescent="0.2">
      <c r="A481" s="10"/>
      <c r="B481" s="26"/>
      <c r="C481" s="27"/>
      <c r="D481" s="21"/>
      <c r="E481" s="10"/>
      <c r="F481" s="41"/>
      <c r="G481" s="42"/>
      <c r="H481" s="10"/>
      <c r="I481" s="10"/>
      <c r="J481" s="10"/>
      <c r="K481" s="10"/>
      <c r="L481" s="10"/>
    </row>
    <row r="482" spans="1:12" ht="16.5" customHeight="1" x14ac:dyDescent="0.2">
      <c r="A482" s="10"/>
      <c r="B482" s="26"/>
      <c r="C482" s="27"/>
      <c r="D482" s="21"/>
      <c r="E482" s="10"/>
      <c r="F482" s="41"/>
      <c r="G482" s="42"/>
      <c r="H482" s="10"/>
      <c r="I482" s="10"/>
      <c r="J482" s="10"/>
      <c r="K482" s="10"/>
      <c r="L482" s="10"/>
    </row>
    <row r="483" spans="1:12" ht="16.5" customHeight="1" x14ac:dyDescent="0.2">
      <c r="A483" s="10"/>
      <c r="B483" s="26"/>
      <c r="C483" s="27"/>
      <c r="D483" s="21"/>
      <c r="E483" s="10"/>
      <c r="F483" s="41"/>
      <c r="G483" s="42"/>
      <c r="H483" s="10"/>
      <c r="I483" s="10"/>
      <c r="J483" s="10"/>
      <c r="K483" s="10"/>
      <c r="L483" s="10"/>
    </row>
    <row r="484" spans="1:12" ht="16.5" customHeight="1" x14ac:dyDescent="0.2">
      <c r="A484" s="10"/>
      <c r="B484" s="26"/>
      <c r="C484" s="27"/>
      <c r="D484" s="21"/>
      <c r="E484" s="10"/>
      <c r="F484" s="41"/>
      <c r="G484" s="42"/>
      <c r="H484" s="10"/>
      <c r="I484" s="10"/>
      <c r="J484" s="10"/>
      <c r="K484" s="10"/>
      <c r="L484" s="10"/>
    </row>
    <row r="485" spans="1:12" ht="16.5" customHeight="1" x14ac:dyDescent="0.2">
      <c r="A485" s="10"/>
      <c r="B485" s="26"/>
      <c r="C485" s="27"/>
      <c r="D485" s="21"/>
      <c r="E485" s="10"/>
      <c r="F485" s="41"/>
      <c r="G485" s="42"/>
      <c r="H485" s="10"/>
      <c r="I485" s="10"/>
      <c r="J485" s="10"/>
      <c r="K485" s="10"/>
      <c r="L485" s="10"/>
    </row>
    <row r="486" spans="1:12" ht="16.5" customHeight="1" x14ac:dyDescent="0.2">
      <c r="A486" s="10"/>
      <c r="B486" s="26"/>
      <c r="C486" s="27"/>
      <c r="D486" s="21"/>
      <c r="E486" s="10"/>
      <c r="F486" s="41"/>
      <c r="G486" s="42"/>
      <c r="H486" s="10"/>
      <c r="I486" s="10"/>
      <c r="J486" s="10"/>
      <c r="K486" s="10"/>
      <c r="L486" s="10"/>
    </row>
    <row r="487" spans="1:12" ht="16.5" customHeight="1" x14ac:dyDescent="0.2">
      <c r="A487" s="10"/>
      <c r="B487" s="26"/>
      <c r="C487" s="27"/>
      <c r="D487" s="21"/>
      <c r="E487" s="10"/>
      <c r="F487" s="41"/>
      <c r="G487" s="42"/>
      <c r="H487" s="10"/>
      <c r="I487" s="10"/>
      <c r="J487" s="10"/>
      <c r="K487" s="10"/>
      <c r="L487" s="10"/>
    </row>
    <row r="488" spans="1:12" ht="16.5" customHeight="1" x14ac:dyDescent="0.2">
      <c r="A488" s="10"/>
      <c r="B488" s="26"/>
      <c r="C488" s="27"/>
      <c r="D488" s="21"/>
      <c r="E488" s="10"/>
      <c r="F488" s="41"/>
      <c r="G488" s="42"/>
      <c r="H488" s="10"/>
      <c r="I488" s="10"/>
      <c r="J488" s="10"/>
      <c r="K488" s="10"/>
      <c r="L488" s="10"/>
    </row>
    <row r="489" spans="1:12" ht="16.5" customHeight="1" x14ac:dyDescent="0.2">
      <c r="A489" s="10"/>
      <c r="B489" s="26"/>
      <c r="C489" s="27"/>
      <c r="D489" s="21"/>
      <c r="E489" s="10"/>
      <c r="F489" s="41"/>
      <c r="G489" s="42"/>
      <c r="H489" s="10"/>
      <c r="I489" s="10"/>
      <c r="J489" s="10"/>
      <c r="K489" s="10"/>
      <c r="L489" s="10"/>
    </row>
    <row r="490" spans="1:12" ht="16.5" customHeight="1" x14ac:dyDescent="0.2">
      <c r="A490" s="10"/>
      <c r="B490" s="26"/>
      <c r="C490" s="27"/>
      <c r="D490" s="21"/>
      <c r="E490" s="10"/>
      <c r="F490" s="41"/>
      <c r="G490" s="42"/>
      <c r="H490" s="10"/>
      <c r="I490" s="10"/>
      <c r="J490" s="10"/>
      <c r="K490" s="10"/>
      <c r="L490" s="10"/>
    </row>
    <row r="491" spans="1:12" ht="16.5" customHeight="1" x14ac:dyDescent="0.2">
      <c r="A491" s="10"/>
      <c r="B491" s="26"/>
      <c r="C491" s="27"/>
      <c r="D491" s="21"/>
      <c r="E491" s="10"/>
      <c r="F491" s="41"/>
      <c r="G491" s="42"/>
      <c r="H491" s="10"/>
      <c r="I491" s="10"/>
      <c r="J491" s="10"/>
      <c r="K491" s="10"/>
      <c r="L491" s="10"/>
    </row>
    <row r="492" spans="1:12" ht="16.5" customHeight="1" x14ac:dyDescent="0.2">
      <c r="A492" s="10"/>
      <c r="B492" s="26"/>
      <c r="C492" s="27"/>
      <c r="D492" s="21"/>
      <c r="E492" s="10"/>
      <c r="F492" s="41"/>
      <c r="G492" s="42"/>
      <c r="H492" s="10"/>
      <c r="I492" s="10"/>
      <c r="J492" s="10"/>
      <c r="K492" s="10"/>
      <c r="L492" s="10"/>
    </row>
    <row r="493" spans="1:12" ht="16.5" customHeight="1" x14ac:dyDescent="0.2">
      <c r="A493" s="10"/>
      <c r="B493" s="26"/>
      <c r="C493" s="27"/>
      <c r="D493" s="21"/>
      <c r="E493" s="10"/>
      <c r="F493" s="41"/>
      <c r="G493" s="42"/>
      <c r="H493" s="10"/>
      <c r="I493" s="10"/>
      <c r="J493" s="10"/>
      <c r="K493" s="10"/>
      <c r="L493" s="10"/>
    </row>
    <row r="494" spans="1:12" ht="16.5" customHeight="1" x14ac:dyDescent="0.2">
      <c r="A494" s="10"/>
      <c r="B494" s="26"/>
      <c r="C494" s="27"/>
      <c r="D494" s="21"/>
      <c r="E494" s="10"/>
      <c r="F494" s="41"/>
      <c r="G494" s="42"/>
      <c r="H494" s="10"/>
      <c r="I494" s="10"/>
      <c r="J494" s="10"/>
      <c r="K494" s="10"/>
      <c r="L494" s="10"/>
    </row>
    <row r="495" spans="1:12" ht="16.5" customHeight="1" x14ac:dyDescent="0.2">
      <c r="A495" s="10"/>
      <c r="B495" s="26"/>
      <c r="C495" s="27"/>
      <c r="D495" s="21"/>
      <c r="E495" s="10"/>
      <c r="F495" s="41"/>
      <c r="G495" s="42"/>
      <c r="H495" s="10"/>
      <c r="I495" s="10"/>
      <c r="J495" s="10"/>
      <c r="K495" s="10"/>
      <c r="L495" s="10"/>
    </row>
    <row r="496" spans="1:12" ht="16.5" customHeight="1" x14ac:dyDescent="0.2">
      <c r="A496" s="10"/>
      <c r="B496" s="26"/>
      <c r="C496" s="27"/>
      <c r="D496" s="21"/>
      <c r="E496" s="10"/>
      <c r="F496" s="41"/>
      <c r="G496" s="42"/>
      <c r="H496" s="10"/>
      <c r="I496" s="10"/>
      <c r="J496" s="10"/>
      <c r="K496" s="10"/>
      <c r="L496" s="10"/>
    </row>
    <row r="497" spans="1:12" ht="16.5" customHeight="1" x14ac:dyDescent="0.2">
      <c r="A497" s="10"/>
      <c r="B497" s="26"/>
      <c r="C497" s="27"/>
      <c r="D497" s="21"/>
      <c r="E497" s="10"/>
      <c r="F497" s="41"/>
      <c r="G497" s="42"/>
      <c r="H497" s="10"/>
      <c r="I497" s="10"/>
      <c r="J497" s="10"/>
      <c r="K497" s="10"/>
      <c r="L497" s="10"/>
    </row>
    <row r="498" spans="1:12" ht="16.5" customHeight="1" x14ac:dyDescent="0.2">
      <c r="A498" s="10"/>
      <c r="B498" s="26"/>
      <c r="C498" s="27"/>
      <c r="D498" s="21"/>
      <c r="E498" s="10"/>
      <c r="F498" s="41"/>
      <c r="G498" s="42"/>
      <c r="H498" s="10"/>
      <c r="I498" s="10"/>
      <c r="J498" s="10"/>
      <c r="K498" s="10"/>
      <c r="L498" s="10"/>
    </row>
    <row r="499" spans="1:12" ht="16.5" customHeight="1" x14ac:dyDescent="0.2">
      <c r="A499" s="10"/>
      <c r="B499" s="26"/>
      <c r="C499" s="27"/>
      <c r="D499" s="21"/>
      <c r="E499" s="10"/>
      <c r="F499" s="41"/>
      <c r="G499" s="42"/>
      <c r="H499" s="10"/>
      <c r="I499" s="10"/>
      <c r="J499" s="10"/>
      <c r="K499" s="10"/>
      <c r="L499" s="10"/>
    </row>
    <row r="500" spans="1:12" ht="16.5" customHeight="1" x14ac:dyDescent="0.2">
      <c r="A500" s="10"/>
      <c r="B500" s="26"/>
      <c r="C500" s="27"/>
      <c r="D500" s="21"/>
      <c r="E500" s="10"/>
      <c r="F500" s="41"/>
      <c r="G500" s="42"/>
      <c r="H500" s="10"/>
      <c r="I500" s="10"/>
      <c r="J500" s="10"/>
      <c r="K500" s="10"/>
      <c r="L500" s="10"/>
    </row>
    <row r="501" spans="1:12" ht="16.5" customHeight="1" x14ac:dyDescent="0.2">
      <c r="A501" s="10"/>
      <c r="B501" s="26"/>
      <c r="C501" s="27"/>
      <c r="D501" s="21"/>
      <c r="E501" s="10"/>
      <c r="F501" s="41"/>
      <c r="G501" s="42"/>
      <c r="H501" s="10"/>
      <c r="I501" s="10"/>
      <c r="J501" s="10"/>
      <c r="K501" s="10"/>
      <c r="L501" s="10"/>
    </row>
    <row r="502" spans="1:12" ht="16.5" customHeight="1" x14ac:dyDescent="0.2">
      <c r="A502" s="10"/>
      <c r="B502" s="26"/>
      <c r="C502" s="27"/>
      <c r="D502" s="21"/>
      <c r="E502" s="10"/>
      <c r="F502" s="41"/>
      <c r="G502" s="42"/>
      <c r="H502" s="10"/>
      <c r="I502" s="10"/>
      <c r="J502" s="10"/>
      <c r="K502" s="10"/>
      <c r="L502" s="10"/>
    </row>
    <row r="503" spans="1:12" ht="16.5" customHeight="1" x14ac:dyDescent="0.2">
      <c r="A503" s="10"/>
      <c r="B503" s="26"/>
      <c r="C503" s="27"/>
      <c r="D503" s="21"/>
      <c r="E503" s="10"/>
      <c r="F503" s="41"/>
      <c r="G503" s="42"/>
      <c r="H503" s="10"/>
      <c r="I503" s="10"/>
      <c r="J503" s="10"/>
      <c r="K503" s="10"/>
      <c r="L503" s="10"/>
    </row>
    <row r="504" spans="1:12" ht="16.5" customHeight="1" x14ac:dyDescent="0.2">
      <c r="A504" s="10"/>
      <c r="B504" s="26"/>
      <c r="C504" s="27"/>
      <c r="D504" s="21"/>
      <c r="E504" s="10"/>
      <c r="F504" s="41"/>
      <c r="G504" s="42"/>
      <c r="H504" s="10"/>
      <c r="I504" s="10"/>
      <c r="J504" s="10"/>
      <c r="K504" s="10"/>
      <c r="L504" s="10"/>
    </row>
    <row r="505" spans="1:12" ht="16.5" customHeight="1" x14ac:dyDescent="0.2">
      <c r="A505" s="10"/>
      <c r="B505" s="26"/>
      <c r="C505" s="27"/>
      <c r="D505" s="21"/>
      <c r="E505" s="10"/>
      <c r="F505" s="41"/>
      <c r="G505" s="42"/>
      <c r="H505" s="10"/>
      <c r="I505" s="10"/>
      <c r="J505" s="10"/>
      <c r="K505" s="10"/>
      <c r="L505" s="10"/>
    </row>
    <row r="506" spans="1:12" ht="16.5" customHeight="1" x14ac:dyDescent="0.2">
      <c r="A506" s="10"/>
      <c r="B506" s="26"/>
      <c r="C506" s="27"/>
      <c r="D506" s="21"/>
      <c r="E506" s="10"/>
      <c r="F506" s="41"/>
      <c r="G506" s="42"/>
      <c r="H506" s="10"/>
      <c r="I506" s="10"/>
      <c r="J506" s="10"/>
      <c r="K506" s="10"/>
      <c r="L506" s="10"/>
    </row>
    <row r="507" spans="1:12" ht="16.5" customHeight="1" x14ac:dyDescent="0.2">
      <c r="A507" s="10"/>
      <c r="B507" s="26"/>
      <c r="C507" s="27"/>
      <c r="D507" s="21"/>
      <c r="E507" s="10"/>
      <c r="F507" s="41"/>
      <c r="G507" s="42"/>
      <c r="H507" s="10"/>
      <c r="I507" s="10"/>
      <c r="J507" s="10"/>
      <c r="K507" s="10"/>
      <c r="L507" s="10"/>
    </row>
    <row r="508" spans="1:12" ht="16.5" customHeight="1" x14ac:dyDescent="0.2">
      <c r="A508" s="10"/>
      <c r="B508" s="26"/>
      <c r="C508" s="27"/>
      <c r="D508" s="21"/>
      <c r="E508" s="10"/>
      <c r="F508" s="41"/>
      <c r="G508" s="42"/>
      <c r="H508" s="10"/>
      <c r="I508" s="10"/>
      <c r="J508" s="10"/>
      <c r="K508" s="10"/>
      <c r="L508" s="10"/>
    </row>
    <row r="509" spans="1:12" ht="16.5" customHeight="1" x14ac:dyDescent="0.2">
      <c r="A509" s="10"/>
      <c r="B509" s="26"/>
      <c r="C509" s="27"/>
      <c r="D509" s="21"/>
      <c r="E509" s="10"/>
      <c r="F509" s="41"/>
      <c r="G509" s="42"/>
      <c r="H509" s="10"/>
      <c r="I509" s="10"/>
      <c r="J509" s="10"/>
      <c r="K509" s="10"/>
      <c r="L509" s="10"/>
    </row>
    <row r="510" spans="1:12" ht="16.5" customHeight="1" x14ac:dyDescent="0.2">
      <c r="A510" s="10"/>
      <c r="B510" s="26"/>
      <c r="C510" s="27"/>
      <c r="D510" s="21"/>
      <c r="E510" s="10"/>
      <c r="F510" s="41"/>
      <c r="G510" s="42"/>
      <c r="H510" s="10"/>
      <c r="I510" s="10"/>
      <c r="J510" s="10"/>
      <c r="K510" s="10"/>
      <c r="L510" s="10"/>
    </row>
    <row r="511" spans="1:12" ht="16.5" customHeight="1" x14ac:dyDescent="0.2">
      <c r="A511" s="10"/>
      <c r="B511" s="26"/>
      <c r="C511" s="27"/>
      <c r="D511" s="21"/>
      <c r="E511" s="10"/>
      <c r="F511" s="41"/>
      <c r="G511" s="42"/>
      <c r="H511" s="10"/>
      <c r="I511" s="10"/>
      <c r="J511" s="10"/>
      <c r="K511" s="10"/>
      <c r="L511" s="10"/>
    </row>
    <row r="512" spans="1:12" ht="16.5" customHeight="1" x14ac:dyDescent="0.2">
      <c r="A512" s="10"/>
      <c r="B512" s="26"/>
      <c r="C512" s="27"/>
      <c r="D512" s="21"/>
      <c r="E512" s="10"/>
      <c r="F512" s="41"/>
      <c r="G512" s="42"/>
      <c r="H512" s="10"/>
      <c r="I512" s="10"/>
      <c r="J512" s="10"/>
      <c r="K512" s="10"/>
      <c r="L512" s="10"/>
    </row>
    <row r="513" spans="1:12" ht="16.5" customHeight="1" x14ac:dyDescent="0.2">
      <c r="A513" s="10"/>
      <c r="B513" s="26"/>
      <c r="C513" s="27"/>
      <c r="D513" s="21"/>
      <c r="E513" s="10"/>
      <c r="F513" s="41"/>
      <c r="G513" s="42"/>
      <c r="H513" s="10"/>
      <c r="I513" s="10"/>
      <c r="J513" s="10"/>
      <c r="K513" s="10"/>
      <c r="L513" s="10"/>
    </row>
    <row r="514" spans="1:12" ht="16.5" customHeight="1" x14ac:dyDescent="0.2">
      <c r="A514" s="10"/>
      <c r="B514" s="26"/>
      <c r="C514" s="27"/>
      <c r="D514" s="21"/>
      <c r="E514" s="10"/>
      <c r="F514" s="41"/>
      <c r="G514" s="42"/>
      <c r="H514" s="10"/>
      <c r="I514" s="10"/>
      <c r="J514" s="10"/>
      <c r="K514" s="10"/>
      <c r="L514" s="10"/>
    </row>
    <row r="515" spans="1:12" ht="16.5" customHeight="1" x14ac:dyDescent="0.2">
      <c r="A515" s="10"/>
      <c r="B515" s="26"/>
      <c r="C515" s="27"/>
      <c r="D515" s="21"/>
      <c r="E515" s="10"/>
      <c r="F515" s="41"/>
      <c r="G515" s="42"/>
      <c r="H515" s="10"/>
      <c r="I515" s="10"/>
      <c r="J515" s="10"/>
      <c r="K515" s="10"/>
      <c r="L515" s="10"/>
    </row>
    <row r="516" spans="1:12" ht="16.5" customHeight="1" x14ac:dyDescent="0.2">
      <c r="A516" s="10"/>
      <c r="B516" s="26"/>
      <c r="C516" s="27"/>
      <c r="D516" s="21"/>
      <c r="E516" s="10"/>
      <c r="F516" s="41"/>
      <c r="G516" s="42"/>
      <c r="H516" s="10"/>
      <c r="I516" s="10"/>
      <c r="J516" s="10"/>
      <c r="K516" s="10"/>
      <c r="L516" s="10"/>
    </row>
    <row r="517" spans="1:12" ht="16.5" customHeight="1" x14ac:dyDescent="0.2">
      <c r="A517" s="10"/>
      <c r="B517" s="26"/>
      <c r="C517" s="27"/>
      <c r="D517" s="21"/>
      <c r="E517" s="10"/>
      <c r="F517" s="41"/>
      <c r="G517" s="42"/>
      <c r="H517" s="10"/>
      <c r="I517" s="10"/>
      <c r="J517" s="10"/>
      <c r="K517" s="10"/>
      <c r="L517" s="10"/>
    </row>
    <row r="518" spans="1:12" ht="16.5" customHeight="1" x14ac:dyDescent="0.2">
      <c r="A518" s="10"/>
      <c r="B518" s="26"/>
      <c r="C518" s="27"/>
      <c r="D518" s="21"/>
      <c r="E518" s="10"/>
      <c r="F518" s="41"/>
      <c r="G518" s="42"/>
      <c r="H518" s="10"/>
      <c r="I518" s="10"/>
      <c r="J518" s="10"/>
      <c r="K518" s="10"/>
      <c r="L518" s="10"/>
    </row>
    <row r="519" spans="1:12" ht="16.5" customHeight="1" x14ac:dyDescent="0.2">
      <c r="A519" s="10"/>
      <c r="B519" s="26"/>
      <c r="C519" s="27"/>
      <c r="D519" s="21"/>
      <c r="E519" s="10"/>
      <c r="F519" s="41"/>
      <c r="G519" s="42"/>
      <c r="H519" s="10"/>
      <c r="I519" s="10"/>
      <c r="J519" s="10"/>
      <c r="K519" s="10"/>
      <c r="L519" s="10"/>
    </row>
    <row r="520" spans="1:12" ht="16.5" customHeight="1" x14ac:dyDescent="0.2">
      <c r="A520" s="10"/>
      <c r="B520" s="26"/>
      <c r="C520" s="27"/>
      <c r="D520" s="21"/>
      <c r="E520" s="10"/>
      <c r="F520" s="41"/>
      <c r="G520" s="42"/>
      <c r="H520" s="10"/>
      <c r="I520" s="10"/>
      <c r="J520" s="10"/>
      <c r="K520" s="10"/>
      <c r="L520" s="10"/>
    </row>
    <row r="521" spans="1:12" ht="16.5" customHeight="1" x14ac:dyDescent="0.2">
      <c r="A521" s="10"/>
      <c r="B521" s="26"/>
      <c r="C521" s="27"/>
      <c r="D521" s="21"/>
      <c r="E521" s="10"/>
      <c r="F521" s="41"/>
      <c r="G521" s="42"/>
      <c r="H521" s="10"/>
      <c r="I521" s="10"/>
      <c r="J521" s="10"/>
      <c r="K521" s="10"/>
      <c r="L521" s="10"/>
    </row>
    <row r="522" spans="1:12" ht="16.5" customHeight="1" x14ac:dyDescent="0.2">
      <c r="A522" s="10"/>
      <c r="B522" s="26"/>
      <c r="C522" s="27"/>
      <c r="D522" s="21"/>
      <c r="E522" s="10"/>
      <c r="F522" s="41"/>
      <c r="G522" s="42"/>
      <c r="H522" s="10"/>
      <c r="I522" s="10"/>
      <c r="J522" s="10"/>
      <c r="K522" s="10"/>
      <c r="L522" s="10"/>
    </row>
    <row r="523" spans="1:12" ht="16.5" customHeight="1" x14ac:dyDescent="0.2">
      <c r="A523" s="10"/>
      <c r="B523" s="26"/>
      <c r="C523" s="27"/>
      <c r="D523" s="21"/>
      <c r="E523" s="10"/>
      <c r="F523" s="41"/>
      <c r="G523" s="42"/>
      <c r="H523" s="10"/>
      <c r="I523" s="10"/>
      <c r="J523" s="10"/>
      <c r="K523" s="10"/>
      <c r="L523" s="10"/>
    </row>
    <row r="524" spans="1:12" ht="16.5" customHeight="1" x14ac:dyDescent="0.2">
      <c r="A524" s="10"/>
      <c r="B524" s="26"/>
      <c r="C524" s="27"/>
      <c r="D524" s="21"/>
      <c r="E524" s="10"/>
      <c r="F524" s="41"/>
      <c r="G524" s="42"/>
      <c r="H524" s="10"/>
      <c r="I524" s="10"/>
      <c r="J524" s="10"/>
      <c r="K524" s="10"/>
      <c r="L524" s="10"/>
    </row>
    <row r="525" spans="1:12" ht="16.5" customHeight="1" x14ac:dyDescent="0.2">
      <c r="A525" s="10"/>
      <c r="B525" s="26"/>
      <c r="C525" s="27"/>
      <c r="D525" s="21"/>
      <c r="E525" s="10"/>
      <c r="F525" s="41"/>
      <c r="G525" s="42"/>
      <c r="H525" s="10"/>
      <c r="I525" s="10"/>
      <c r="J525" s="10"/>
      <c r="K525" s="10"/>
      <c r="L525" s="10"/>
    </row>
    <row r="526" spans="1:12" ht="16.5" customHeight="1" x14ac:dyDescent="0.2">
      <c r="A526" s="10"/>
      <c r="B526" s="26"/>
      <c r="C526" s="27"/>
      <c r="D526" s="21"/>
      <c r="E526" s="10"/>
      <c r="F526" s="41"/>
      <c r="G526" s="42"/>
      <c r="H526" s="10"/>
      <c r="I526" s="10"/>
      <c r="J526" s="10"/>
      <c r="K526" s="10"/>
      <c r="L526" s="10"/>
    </row>
    <row r="527" spans="1:12" ht="16.5" customHeight="1" x14ac:dyDescent="0.2">
      <c r="A527" s="10"/>
      <c r="B527" s="26"/>
      <c r="C527" s="27"/>
      <c r="D527" s="21"/>
      <c r="E527" s="10"/>
      <c r="F527" s="41"/>
      <c r="G527" s="42"/>
      <c r="H527" s="10"/>
      <c r="I527" s="10"/>
      <c r="J527" s="10"/>
      <c r="K527" s="10"/>
      <c r="L527" s="10"/>
    </row>
    <row r="528" spans="1:12" ht="16.5" customHeight="1" x14ac:dyDescent="0.2">
      <c r="A528" s="10"/>
      <c r="B528" s="26"/>
      <c r="C528" s="27"/>
      <c r="D528" s="21"/>
      <c r="E528" s="10"/>
      <c r="F528" s="41"/>
      <c r="G528" s="42"/>
      <c r="H528" s="10"/>
      <c r="I528" s="10"/>
      <c r="J528" s="10"/>
      <c r="K528" s="10"/>
      <c r="L528" s="10"/>
    </row>
    <row r="529" spans="1:12" ht="16.5" customHeight="1" x14ac:dyDescent="0.2">
      <c r="A529" s="10"/>
      <c r="B529" s="26"/>
      <c r="C529" s="27"/>
      <c r="D529" s="21"/>
      <c r="E529" s="10"/>
      <c r="F529" s="41"/>
      <c r="G529" s="42"/>
      <c r="H529" s="10"/>
      <c r="I529" s="10"/>
      <c r="J529" s="10"/>
      <c r="K529" s="10"/>
      <c r="L529" s="10"/>
    </row>
    <row r="530" spans="1:12" ht="16.5" customHeight="1" x14ac:dyDescent="0.2">
      <c r="A530" s="10"/>
      <c r="B530" s="26"/>
      <c r="C530" s="27"/>
      <c r="D530" s="21"/>
      <c r="E530" s="10"/>
      <c r="F530" s="41"/>
      <c r="G530" s="42"/>
      <c r="H530" s="10"/>
      <c r="I530" s="10"/>
      <c r="J530" s="10"/>
      <c r="K530" s="10"/>
      <c r="L530" s="10"/>
    </row>
    <row r="531" spans="1:12" ht="16.5" customHeight="1" x14ac:dyDescent="0.2">
      <c r="A531" s="10"/>
      <c r="B531" s="26"/>
      <c r="C531" s="27"/>
      <c r="D531" s="21"/>
      <c r="E531" s="10"/>
      <c r="F531" s="41"/>
      <c r="G531" s="42"/>
      <c r="H531" s="10"/>
      <c r="I531" s="10"/>
      <c r="J531" s="10"/>
      <c r="K531" s="10"/>
      <c r="L531" s="10"/>
    </row>
    <row r="532" spans="1:12" ht="16.5" customHeight="1" x14ac:dyDescent="0.2">
      <c r="A532" s="10"/>
      <c r="B532" s="26"/>
      <c r="C532" s="27"/>
      <c r="D532" s="21"/>
      <c r="E532" s="10"/>
      <c r="F532" s="41"/>
      <c r="G532" s="42"/>
      <c r="H532" s="10"/>
      <c r="I532" s="10"/>
      <c r="J532" s="10"/>
      <c r="K532" s="10"/>
      <c r="L532" s="10"/>
    </row>
    <row r="533" spans="1:12" ht="16.5" customHeight="1" x14ac:dyDescent="0.2">
      <c r="A533" s="10"/>
      <c r="B533" s="26"/>
      <c r="C533" s="27"/>
      <c r="D533" s="21"/>
      <c r="E533" s="10"/>
      <c r="F533" s="41"/>
      <c r="G533" s="42"/>
      <c r="H533" s="10"/>
      <c r="I533" s="10"/>
      <c r="J533" s="10"/>
      <c r="K533" s="10"/>
      <c r="L533" s="10"/>
    </row>
    <row r="534" spans="1:12" ht="16.5" customHeight="1" x14ac:dyDescent="0.2">
      <c r="A534" s="10"/>
      <c r="B534" s="26"/>
      <c r="C534" s="27"/>
      <c r="D534" s="21"/>
      <c r="E534" s="10"/>
      <c r="F534" s="41"/>
      <c r="G534" s="42"/>
      <c r="H534" s="10"/>
      <c r="I534" s="10"/>
      <c r="J534" s="10"/>
      <c r="K534" s="10"/>
      <c r="L534" s="10"/>
    </row>
    <row r="535" spans="1:12" ht="16.5" customHeight="1" x14ac:dyDescent="0.2">
      <c r="A535" s="10"/>
      <c r="B535" s="26"/>
      <c r="C535" s="27"/>
      <c r="D535" s="21"/>
      <c r="E535" s="10"/>
      <c r="F535" s="41"/>
      <c r="G535" s="42"/>
      <c r="H535" s="10"/>
      <c r="I535" s="10"/>
      <c r="J535" s="10"/>
      <c r="K535" s="10"/>
      <c r="L535" s="10"/>
    </row>
    <row r="536" spans="1:12" ht="16.5" customHeight="1" x14ac:dyDescent="0.2">
      <c r="A536" s="10"/>
      <c r="B536" s="26"/>
      <c r="C536" s="27"/>
      <c r="D536" s="21"/>
      <c r="E536" s="10"/>
      <c r="F536" s="41"/>
      <c r="G536" s="42"/>
      <c r="H536" s="10"/>
      <c r="I536" s="10"/>
      <c r="J536" s="10"/>
      <c r="K536" s="10"/>
      <c r="L536" s="10"/>
    </row>
    <row r="537" spans="1:12" ht="16.5" customHeight="1" x14ac:dyDescent="0.2">
      <c r="A537" s="10"/>
      <c r="B537" s="26"/>
      <c r="C537" s="27"/>
      <c r="D537" s="21"/>
      <c r="E537" s="10"/>
      <c r="F537" s="41"/>
      <c r="G537" s="42"/>
      <c r="H537" s="10"/>
      <c r="I537" s="10"/>
      <c r="J537" s="10"/>
      <c r="K537" s="10"/>
      <c r="L537" s="10"/>
    </row>
    <row r="538" spans="1:12" ht="16.5" customHeight="1" x14ac:dyDescent="0.2">
      <c r="A538" s="10"/>
      <c r="B538" s="26"/>
      <c r="C538" s="27"/>
      <c r="D538" s="21"/>
      <c r="E538" s="10"/>
      <c r="F538" s="41"/>
      <c r="G538" s="42"/>
      <c r="H538" s="10"/>
      <c r="I538" s="10"/>
      <c r="J538" s="10"/>
      <c r="K538" s="10"/>
      <c r="L538" s="10"/>
    </row>
    <row r="539" spans="1:12" ht="16.5" customHeight="1" x14ac:dyDescent="0.2">
      <c r="A539" s="10"/>
      <c r="B539" s="26"/>
      <c r="C539" s="27"/>
      <c r="D539" s="21"/>
      <c r="E539" s="10"/>
      <c r="F539" s="41"/>
      <c r="G539" s="42"/>
      <c r="H539" s="10"/>
      <c r="I539" s="10"/>
      <c r="J539" s="10"/>
      <c r="K539" s="10"/>
      <c r="L539" s="10"/>
    </row>
    <row r="540" spans="1:12" ht="16.5" customHeight="1" x14ac:dyDescent="0.2">
      <c r="A540" s="10"/>
      <c r="B540" s="26"/>
      <c r="C540" s="27"/>
      <c r="D540" s="21"/>
      <c r="E540" s="10"/>
      <c r="F540" s="41"/>
      <c r="G540" s="42"/>
      <c r="H540" s="10"/>
      <c r="I540" s="10"/>
      <c r="J540" s="10"/>
      <c r="K540" s="10"/>
      <c r="L540" s="10"/>
    </row>
    <row r="541" spans="1:12" ht="16.5" customHeight="1" x14ac:dyDescent="0.2">
      <c r="A541" s="10"/>
      <c r="B541" s="26"/>
      <c r="C541" s="27"/>
      <c r="D541" s="21"/>
      <c r="E541" s="10"/>
      <c r="F541" s="41"/>
      <c r="G541" s="42"/>
      <c r="H541" s="10"/>
      <c r="I541" s="10"/>
      <c r="J541" s="10"/>
      <c r="K541" s="10"/>
      <c r="L541" s="10"/>
    </row>
    <row r="542" spans="1:12" ht="16.5" customHeight="1" x14ac:dyDescent="0.2">
      <c r="A542" s="10"/>
      <c r="B542" s="26"/>
      <c r="C542" s="27"/>
      <c r="D542" s="21"/>
      <c r="E542" s="10"/>
      <c r="F542" s="41"/>
      <c r="G542" s="42"/>
      <c r="H542" s="10"/>
      <c r="I542" s="10"/>
      <c r="J542" s="10"/>
      <c r="K542" s="10"/>
      <c r="L542" s="10"/>
    </row>
    <row r="543" spans="1:12" ht="16.5" customHeight="1" x14ac:dyDescent="0.2">
      <c r="A543" s="10"/>
      <c r="B543" s="26"/>
      <c r="C543" s="27"/>
      <c r="D543" s="21"/>
      <c r="E543" s="10"/>
      <c r="F543" s="41"/>
      <c r="G543" s="42"/>
      <c r="H543" s="10"/>
      <c r="I543" s="10"/>
      <c r="J543" s="10"/>
      <c r="K543" s="10"/>
      <c r="L543" s="10"/>
    </row>
    <row r="544" spans="1:12" ht="16.5" customHeight="1" x14ac:dyDescent="0.2">
      <c r="A544" s="10"/>
      <c r="B544" s="26"/>
      <c r="C544" s="27"/>
      <c r="D544" s="21"/>
      <c r="E544" s="10"/>
      <c r="F544" s="41"/>
      <c r="G544" s="42"/>
      <c r="H544" s="10"/>
      <c r="I544" s="10"/>
      <c r="J544" s="10"/>
      <c r="K544" s="10"/>
      <c r="L544" s="10"/>
    </row>
    <row r="545" spans="1:12" ht="16.5" customHeight="1" x14ac:dyDescent="0.2">
      <c r="A545" s="10"/>
      <c r="B545" s="26"/>
      <c r="C545" s="27"/>
      <c r="D545" s="21"/>
      <c r="E545" s="10"/>
      <c r="F545" s="41"/>
      <c r="G545" s="42"/>
      <c r="H545" s="10"/>
      <c r="I545" s="10"/>
      <c r="J545" s="10"/>
      <c r="K545" s="10"/>
      <c r="L545" s="10"/>
    </row>
    <row r="546" spans="1:12" ht="16.5" customHeight="1" x14ac:dyDescent="0.2">
      <c r="A546" s="10"/>
      <c r="B546" s="26"/>
      <c r="C546" s="27"/>
      <c r="D546" s="21"/>
      <c r="E546" s="10"/>
      <c r="F546" s="41"/>
      <c r="G546" s="42"/>
      <c r="H546" s="10"/>
      <c r="I546" s="10"/>
      <c r="J546" s="10"/>
      <c r="K546" s="10"/>
      <c r="L546" s="10"/>
    </row>
    <row r="547" spans="1:12" ht="16.5" customHeight="1" x14ac:dyDescent="0.2">
      <c r="A547" s="10"/>
      <c r="B547" s="26"/>
      <c r="C547" s="27"/>
      <c r="D547" s="21"/>
      <c r="E547" s="10"/>
      <c r="F547" s="41"/>
      <c r="G547" s="42"/>
      <c r="H547" s="10"/>
      <c r="I547" s="10"/>
      <c r="J547" s="10"/>
      <c r="K547" s="10"/>
      <c r="L547" s="10"/>
    </row>
    <row r="548" spans="1:12" ht="16.5" customHeight="1" x14ac:dyDescent="0.2">
      <c r="A548" s="10"/>
      <c r="B548" s="26"/>
      <c r="C548" s="27"/>
      <c r="D548" s="21"/>
      <c r="E548" s="10"/>
      <c r="F548" s="41"/>
      <c r="G548" s="42"/>
      <c r="H548" s="10"/>
      <c r="I548" s="10"/>
      <c r="J548" s="10"/>
      <c r="K548" s="10"/>
      <c r="L548" s="10"/>
    </row>
    <row r="549" spans="1:12" ht="16.5" customHeight="1" x14ac:dyDescent="0.2">
      <c r="A549" s="10"/>
      <c r="B549" s="26"/>
      <c r="C549" s="27"/>
      <c r="D549" s="21"/>
      <c r="E549" s="10"/>
      <c r="F549" s="41"/>
      <c r="G549" s="42"/>
      <c r="H549" s="10"/>
      <c r="I549" s="10"/>
      <c r="J549" s="10"/>
      <c r="K549" s="10"/>
      <c r="L549" s="10"/>
    </row>
    <row r="550" spans="1:12" ht="16.5" customHeight="1" x14ac:dyDescent="0.2">
      <c r="A550" s="10"/>
      <c r="B550" s="26"/>
      <c r="C550" s="27"/>
      <c r="D550" s="21"/>
      <c r="E550" s="10"/>
      <c r="F550" s="41"/>
      <c r="G550" s="42"/>
      <c r="H550" s="10"/>
      <c r="I550" s="10"/>
      <c r="J550" s="10"/>
      <c r="K550" s="10"/>
      <c r="L550" s="10"/>
    </row>
    <row r="551" spans="1:12" ht="16.5" customHeight="1" x14ac:dyDescent="0.2">
      <c r="A551" s="10"/>
      <c r="B551" s="26"/>
      <c r="C551" s="27"/>
      <c r="D551" s="21"/>
      <c r="E551" s="10"/>
      <c r="F551" s="41"/>
      <c r="G551" s="42"/>
      <c r="H551" s="10"/>
      <c r="I551" s="10"/>
      <c r="J551" s="10"/>
      <c r="K551" s="10"/>
      <c r="L551" s="10"/>
    </row>
    <row r="552" spans="1:12" ht="16.5" customHeight="1" x14ac:dyDescent="0.2">
      <c r="A552" s="10"/>
      <c r="B552" s="26"/>
      <c r="C552" s="27"/>
      <c r="D552" s="21"/>
      <c r="E552" s="10"/>
      <c r="F552" s="41"/>
      <c r="G552" s="42"/>
      <c r="H552" s="10"/>
      <c r="I552" s="10"/>
      <c r="J552" s="10"/>
      <c r="K552" s="10"/>
      <c r="L552" s="10"/>
    </row>
    <row r="553" spans="1:12" ht="16.5" customHeight="1" x14ac:dyDescent="0.2">
      <c r="A553" s="10"/>
      <c r="B553" s="26"/>
      <c r="C553" s="27"/>
      <c r="D553" s="21"/>
      <c r="E553" s="10"/>
      <c r="F553" s="41"/>
      <c r="G553" s="42"/>
      <c r="H553" s="10"/>
      <c r="I553" s="10"/>
      <c r="J553" s="10"/>
      <c r="K553" s="10"/>
      <c r="L553" s="10"/>
    </row>
    <row r="554" spans="1:12" ht="16.5" customHeight="1" x14ac:dyDescent="0.2">
      <c r="A554" s="10"/>
      <c r="B554" s="26"/>
      <c r="C554" s="27"/>
      <c r="D554" s="21"/>
      <c r="E554" s="10"/>
      <c r="F554" s="41"/>
      <c r="G554" s="42"/>
      <c r="H554" s="10"/>
      <c r="I554" s="10"/>
      <c r="J554" s="10"/>
      <c r="K554" s="10"/>
      <c r="L554" s="10"/>
    </row>
    <row r="555" spans="1:12" ht="16.5" customHeight="1" x14ac:dyDescent="0.2">
      <c r="A555" s="10"/>
      <c r="B555" s="26"/>
      <c r="C555" s="27"/>
      <c r="D555" s="21"/>
      <c r="E555" s="10"/>
      <c r="F555" s="41"/>
      <c r="G555" s="42"/>
      <c r="H555" s="10"/>
      <c r="I555" s="10"/>
      <c r="J555" s="10"/>
      <c r="K555" s="10"/>
      <c r="L555" s="10"/>
    </row>
    <row r="556" spans="1:12" ht="16.5" customHeight="1" x14ac:dyDescent="0.2">
      <c r="A556" s="10"/>
      <c r="B556" s="26"/>
      <c r="C556" s="27"/>
      <c r="D556" s="21"/>
      <c r="E556" s="10"/>
      <c r="F556" s="41"/>
      <c r="G556" s="42"/>
      <c r="H556" s="10"/>
      <c r="I556" s="10"/>
      <c r="J556" s="10"/>
      <c r="K556" s="10"/>
      <c r="L556" s="10"/>
    </row>
    <row r="557" spans="1:12" ht="16.5" customHeight="1" x14ac:dyDescent="0.2">
      <c r="A557" s="10"/>
      <c r="B557" s="26"/>
      <c r="C557" s="27"/>
      <c r="D557" s="21"/>
      <c r="E557" s="10"/>
      <c r="F557" s="41"/>
      <c r="G557" s="42"/>
      <c r="H557" s="10"/>
      <c r="I557" s="10"/>
      <c r="J557" s="10"/>
      <c r="K557" s="10"/>
      <c r="L557" s="10"/>
    </row>
    <row r="558" spans="1:12" ht="16.5" customHeight="1" x14ac:dyDescent="0.2">
      <c r="A558" s="10"/>
      <c r="B558" s="26"/>
      <c r="C558" s="27"/>
      <c r="D558" s="21"/>
      <c r="E558" s="10"/>
      <c r="F558" s="41"/>
      <c r="G558" s="42"/>
      <c r="H558" s="10"/>
      <c r="I558" s="10"/>
      <c r="J558" s="10"/>
      <c r="K558" s="10"/>
      <c r="L558" s="10"/>
    </row>
    <row r="559" spans="1:12" ht="16.5" customHeight="1" x14ac:dyDescent="0.2">
      <c r="A559" s="10"/>
      <c r="B559" s="26"/>
      <c r="C559" s="27"/>
      <c r="D559" s="21"/>
      <c r="E559" s="10"/>
      <c r="F559" s="41"/>
      <c r="G559" s="42"/>
      <c r="H559" s="10"/>
      <c r="I559" s="10"/>
      <c r="J559" s="10"/>
      <c r="K559" s="10"/>
      <c r="L559" s="10"/>
    </row>
    <row r="560" spans="1:12" ht="16.5" customHeight="1" x14ac:dyDescent="0.2">
      <c r="A560" s="10"/>
      <c r="B560" s="26"/>
      <c r="C560" s="27"/>
      <c r="D560" s="21"/>
      <c r="E560" s="10"/>
      <c r="F560" s="41"/>
      <c r="G560" s="42"/>
      <c r="H560" s="10"/>
      <c r="I560" s="10"/>
      <c r="J560" s="10"/>
      <c r="K560" s="10"/>
      <c r="L560" s="10"/>
    </row>
    <row r="561" spans="1:12" ht="16.5" customHeight="1" x14ac:dyDescent="0.2">
      <c r="A561" s="10"/>
      <c r="B561" s="26"/>
      <c r="C561" s="27"/>
      <c r="D561" s="21"/>
      <c r="E561" s="10"/>
      <c r="F561" s="41"/>
      <c r="G561" s="42"/>
      <c r="H561" s="10"/>
      <c r="I561" s="10"/>
      <c r="J561" s="10"/>
      <c r="K561" s="10"/>
      <c r="L561" s="10"/>
    </row>
    <row r="562" spans="1:12" ht="16.5" customHeight="1" x14ac:dyDescent="0.2">
      <c r="A562" s="10"/>
      <c r="B562" s="26"/>
      <c r="C562" s="27"/>
      <c r="D562" s="21"/>
      <c r="E562" s="10"/>
      <c r="F562" s="41"/>
      <c r="G562" s="42"/>
      <c r="H562" s="10"/>
      <c r="I562" s="10"/>
      <c r="J562" s="10"/>
      <c r="K562" s="10"/>
      <c r="L562" s="10"/>
    </row>
    <row r="563" spans="1:12" ht="16.5" customHeight="1" x14ac:dyDescent="0.2">
      <c r="A563" s="10"/>
      <c r="B563" s="26"/>
      <c r="C563" s="27"/>
      <c r="D563" s="21"/>
      <c r="E563" s="10"/>
      <c r="F563" s="41"/>
      <c r="G563" s="42"/>
      <c r="H563" s="10"/>
      <c r="I563" s="10"/>
      <c r="J563" s="10"/>
      <c r="K563" s="10"/>
      <c r="L563" s="10"/>
    </row>
    <row r="564" spans="1:12" ht="16.5" customHeight="1" x14ac:dyDescent="0.2">
      <c r="A564" s="10"/>
      <c r="B564" s="26"/>
      <c r="C564" s="27"/>
      <c r="D564" s="21"/>
      <c r="E564" s="10"/>
      <c r="F564" s="41"/>
      <c r="G564" s="42"/>
      <c r="H564" s="10"/>
      <c r="I564" s="10"/>
      <c r="J564" s="10"/>
      <c r="K564" s="10"/>
      <c r="L564" s="10"/>
    </row>
    <row r="565" spans="1:12" ht="16.5" customHeight="1" x14ac:dyDescent="0.2">
      <c r="A565" s="10"/>
      <c r="B565" s="26"/>
      <c r="C565" s="27"/>
      <c r="D565" s="21"/>
      <c r="E565" s="10"/>
      <c r="F565" s="41"/>
      <c r="G565" s="42"/>
      <c r="H565" s="10"/>
      <c r="I565" s="10"/>
      <c r="J565" s="10"/>
      <c r="K565" s="10"/>
      <c r="L565" s="10"/>
    </row>
    <row r="566" spans="1:12" ht="16.5" customHeight="1" x14ac:dyDescent="0.2">
      <c r="A566" s="10"/>
      <c r="B566" s="26"/>
      <c r="C566" s="27"/>
      <c r="D566" s="21"/>
      <c r="E566" s="10"/>
      <c r="F566" s="41"/>
      <c r="G566" s="42"/>
      <c r="H566" s="10"/>
      <c r="I566" s="10"/>
      <c r="J566" s="10"/>
      <c r="K566" s="10"/>
      <c r="L566" s="10"/>
    </row>
    <row r="567" spans="1:12" ht="16.5" customHeight="1" x14ac:dyDescent="0.2">
      <c r="A567" s="10"/>
      <c r="B567" s="26"/>
      <c r="C567" s="27"/>
      <c r="D567" s="21"/>
      <c r="E567" s="10"/>
      <c r="F567" s="41"/>
      <c r="G567" s="42"/>
      <c r="H567" s="10"/>
      <c r="I567" s="10"/>
      <c r="J567" s="10"/>
      <c r="K567" s="10"/>
      <c r="L567" s="10"/>
    </row>
    <row r="568" spans="1:12" ht="16.5" customHeight="1" x14ac:dyDescent="0.2">
      <c r="A568" s="10"/>
      <c r="B568" s="26"/>
      <c r="C568" s="27"/>
      <c r="D568" s="21"/>
      <c r="E568" s="10"/>
      <c r="F568" s="41"/>
      <c r="G568" s="42"/>
      <c r="H568" s="10"/>
      <c r="I568" s="10"/>
      <c r="J568" s="10"/>
      <c r="K568" s="10"/>
      <c r="L568" s="10"/>
    </row>
    <row r="569" spans="1:12" ht="16.5" customHeight="1" x14ac:dyDescent="0.2">
      <c r="A569" s="10"/>
      <c r="B569" s="26"/>
      <c r="C569" s="27"/>
      <c r="D569" s="21"/>
      <c r="E569" s="10"/>
      <c r="F569" s="41"/>
      <c r="G569" s="42"/>
      <c r="H569" s="10"/>
      <c r="I569" s="10"/>
      <c r="J569" s="10"/>
      <c r="K569" s="10"/>
      <c r="L569" s="10"/>
    </row>
    <row r="570" spans="1:12" ht="16.5" customHeight="1" x14ac:dyDescent="0.2">
      <c r="A570" s="10"/>
      <c r="B570" s="26"/>
      <c r="C570" s="27"/>
      <c r="D570" s="21"/>
      <c r="E570" s="10"/>
      <c r="F570" s="41"/>
      <c r="G570" s="42"/>
      <c r="H570" s="10"/>
      <c r="I570" s="10"/>
      <c r="J570" s="10"/>
      <c r="K570" s="10"/>
      <c r="L570" s="10"/>
    </row>
    <row r="571" spans="1:12" ht="16.5" customHeight="1" x14ac:dyDescent="0.2">
      <c r="A571" s="10"/>
      <c r="B571" s="26"/>
      <c r="C571" s="27"/>
      <c r="D571" s="21"/>
      <c r="E571" s="10"/>
      <c r="F571" s="41"/>
      <c r="G571" s="42"/>
      <c r="H571" s="10"/>
      <c r="I571" s="10"/>
      <c r="J571" s="10"/>
      <c r="K571" s="10"/>
      <c r="L571" s="10"/>
    </row>
    <row r="572" spans="1:12" ht="16.5" customHeight="1" x14ac:dyDescent="0.2">
      <c r="A572" s="10"/>
      <c r="B572" s="26"/>
      <c r="C572" s="27"/>
      <c r="D572" s="21"/>
      <c r="E572" s="10"/>
      <c r="F572" s="41"/>
      <c r="G572" s="42"/>
      <c r="H572" s="10"/>
      <c r="I572" s="10"/>
      <c r="J572" s="10"/>
      <c r="K572" s="10"/>
      <c r="L572" s="10"/>
    </row>
    <row r="573" spans="1:12" ht="16.5" customHeight="1" x14ac:dyDescent="0.2">
      <c r="A573" s="10"/>
      <c r="B573" s="26"/>
      <c r="C573" s="27"/>
      <c r="D573" s="21"/>
      <c r="E573" s="10"/>
      <c r="F573" s="41"/>
      <c r="G573" s="42"/>
      <c r="H573" s="10"/>
      <c r="I573" s="10"/>
      <c r="J573" s="10"/>
      <c r="K573" s="10"/>
      <c r="L573" s="10"/>
    </row>
    <row r="574" spans="1:12" ht="16.5" customHeight="1" x14ac:dyDescent="0.2">
      <c r="A574" s="10"/>
      <c r="B574" s="26"/>
      <c r="C574" s="27"/>
      <c r="D574" s="21"/>
      <c r="E574" s="10"/>
      <c r="F574" s="41"/>
      <c r="G574" s="42"/>
      <c r="H574" s="10"/>
      <c r="I574" s="10"/>
      <c r="J574" s="10"/>
      <c r="K574" s="10"/>
      <c r="L574" s="10"/>
    </row>
    <row r="575" spans="1:12" ht="16.5" customHeight="1" x14ac:dyDescent="0.2">
      <c r="A575" s="10"/>
      <c r="B575" s="26"/>
      <c r="C575" s="27"/>
      <c r="D575" s="21"/>
      <c r="E575" s="10"/>
      <c r="F575" s="41"/>
      <c r="G575" s="42"/>
      <c r="H575" s="10"/>
      <c r="I575" s="10"/>
      <c r="J575" s="10"/>
      <c r="K575" s="10"/>
      <c r="L575" s="10"/>
    </row>
    <row r="576" spans="1:12" ht="16.5" customHeight="1" x14ac:dyDescent="0.2">
      <c r="A576" s="10"/>
      <c r="B576" s="26"/>
      <c r="C576" s="27"/>
      <c r="D576" s="21"/>
      <c r="E576" s="10"/>
      <c r="F576" s="41"/>
      <c r="G576" s="42"/>
      <c r="H576" s="10"/>
      <c r="I576" s="10"/>
      <c r="J576" s="10"/>
      <c r="K576" s="10"/>
      <c r="L576" s="10"/>
    </row>
    <row r="577" spans="1:12" ht="16.5" customHeight="1" x14ac:dyDescent="0.2">
      <c r="A577" s="10"/>
      <c r="B577" s="26"/>
      <c r="C577" s="27"/>
      <c r="D577" s="21"/>
      <c r="E577" s="10"/>
      <c r="F577" s="41"/>
      <c r="G577" s="42"/>
      <c r="H577" s="10"/>
      <c r="I577" s="10"/>
      <c r="J577" s="10"/>
      <c r="K577" s="10"/>
      <c r="L577" s="10"/>
    </row>
    <row r="578" spans="1:12" ht="16.5" customHeight="1" x14ac:dyDescent="0.2">
      <c r="A578" s="10"/>
      <c r="B578" s="26"/>
      <c r="C578" s="27"/>
      <c r="D578" s="21"/>
      <c r="E578" s="10"/>
      <c r="F578" s="41"/>
      <c r="G578" s="42"/>
      <c r="H578" s="10"/>
      <c r="I578" s="10"/>
      <c r="J578" s="10"/>
      <c r="K578" s="10"/>
      <c r="L578" s="10"/>
    </row>
    <row r="579" spans="1:12" ht="16.5" customHeight="1" x14ac:dyDescent="0.2">
      <c r="A579" s="10"/>
      <c r="B579" s="26"/>
      <c r="C579" s="27"/>
      <c r="D579" s="21"/>
      <c r="E579" s="10"/>
      <c r="F579" s="41"/>
      <c r="G579" s="42"/>
      <c r="H579" s="10"/>
      <c r="I579" s="10"/>
      <c r="J579" s="10"/>
      <c r="K579" s="10"/>
      <c r="L579" s="10"/>
    </row>
    <row r="580" spans="1:12" ht="16.5" customHeight="1" x14ac:dyDescent="0.2">
      <c r="A580" s="10"/>
      <c r="B580" s="26"/>
      <c r="C580" s="27"/>
      <c r="D580" s="21"/>
      <c r="E580" s="10"/>
      <c r="F580" s="41"/>
      <c r="G580" s="42"/>
      <c r="H580" s="10"/>
      <c r="I580" s="10"/>
      <c r="J580" s="10"/>
      <c r="K580" s="10"/>
      <c r="L580" s="10"/>
    </row>
    <row r="581" spans="1:12" ht="16.5" customHeight="1" x14ac:dyDescent="0.2">
      <c r="A581" s="10"/>
      <c r="B581" s="26"/>
      <c r="C581" s="27"/>
      <c r="D581" s="21"/>
      <c r="E581" s="10"/>
      <c r="F581" s="41"/>
      <c r="G581" s="42"/>
      <c r="H581" s="10"/>
      <c r="I581" s="10"/>
      <c r="J581" s="10"/>
      <c r="K581" s="10"/>
      <c r="L581" s="10"/>
    </row>
    <row r="582" spans="1:12" ht="16.5" customHeight="1" x14ac:dyDescent="0.2">
      <c r="A582" s="10"/>
      <c r="B582" s="26"/>
      <c r="C582" s="27"/>
      <c r="D582" s="21"/>
      <c r="E582" s="10"/>
      <c r="F582" s="41"/>
      <c r="G582" s="42"/>
      <c r="H582" s="10"/>
      <c r="I582" s="10"/>
      <c r="J582" s="10"/>
      <c r="K582" s="10"/>
      <c r="L582" s="10"/>
    </row>
    <row r="583" spans="1:12" ht="16.5" customHeight="1" x14ac:dyDescent="0.2">
      <c r="A583" s="10"/>
      <c r="B583" s="26"/>
      <c r="C583" s="27"/>
      <c r="D583" s="21"/>
      <c r="E583" s="10"/>
      <c r="F583" s="41"/>
      <c r="G583" s="42"/>
      <c r="H583" s="10"/>
      <c r="I583" s="10"/>
      <c r="J583" s="10"/>
      <c r="K583" s="10"/>
      <c r="L583" s="10"/>
    </row>
    <row r="584" spans="1:12" ht="16.5" customHeight="1" x14ac:dyDescent="0.2">
      <c r="A584" s="10"/>
      <c r="B584" s="26"/>
      <c r="C584" s="27"/>
      <c r="D584" s="21"/>
      <c r="E584" s="10"/>
      <c r="F584" s="41"/>
      <c r="G584" s="42"/>
      <c r="H584" s="10"/>
      <c r="I584" s="10"/>
      <c r="J584" s="10"/>
      <c r="K584" s="10"/>
      <c r="L584" s="10"/>
    </row>
    <row r="585" spans="1:12" ht="16.5" customHeight="1" x14ac:dyDescent="0.2">
      <c r="A585" s="10"/>
      <c r="B585" s="26"/>
      <c r="C585" s="27"/>
      <c r="D585" s="21"/>
      <c r="E585" s="10"/>
      <c r="F585" s="41"/>
      <c r="G585" s="42"/>
      <c r="H585" s="10"/>
      <c r="I585" s="10"/>
      <c r="J585" s="10"/>
      <c r="K585" s="10"/>
      <c r="L585" s="10"/>
    </row>
    <row r="586" spans="1:12" ht="16.5" customHeight="1" x14ac:dyDescent="0.2">
      <c r="A586" s="10"/>
      <c r="B586" s="26"/>
      <c r="C586" s="27"/>
      <c r="D586" s="21"/>
      <c r="E586" s="10"/>
      <c r="F586" s="41"/>
      <c r="G586" s="42"/>
      <c r="H586" s="10"/>
      <c r="I586" s="10"/>
      <c r="J586" s="10"/>
      <c r="K586" s="10"/>
      <c r="L586" s="10"/>
    </row>
    <row r="587" spans="1:12" ht="16.5" customHeight="1" x14ac:dyDescent="0.2">
      <c r="A587" s="10"/>
      <c r="B587" s="26"/>
      <c r="C587" s="27"/>
      <c r="D587" s="21"/>
      <c r="E587" s="10"/>
      <c r="F587" s="41"/>
      <c r="G587" s="42"/>
      <c r="H587" s="10"/>
      <c r="I587" s="10"/>
      <c r="J587" s="10"/>
      <c r="K587" s="10"/>
      <c r="L587" s="10"/>
    </row>
    <row r="588" spans="1:12" ht="16.5" customHeight="1" x14ac:dyDescent="0.2">
      <c r="A588" s="10"/>
      <c r="B588" s="26"/>
      <c r="C588" s="27"/>
      <c r="D588" s="21"/>
      <c r="E588" s="10"/>
      <c r="F588" s="41"/>
      <c r="G588" s="42"/>
      <c r="H588" s="10"/>
      <c r="I588" s="10"/>
      <c r="J588" s="10"/>
      <c r="K588" s="10"/>
      <c r="L588" s="10"/>
    </row>
    <row r="589" spans="1:12" ht="16.5" customHeight="1" x14ac:dyDescent="0.2">
      <c r="A589" s="10"/>
      <c r="B589" s="26"/>
      <c r="C589" s="27"/>
      <c r="D589" s="21"/>
      <c r="E589" s="10"/>
      <c r="F589" s="41"/>
      <c r="G589" s="42"/>
      <c r="H589" s="10"/>
      <c r="I589" s="10"/>
      <c r="J589" s="10"/>
      <c r="K589" s="10"/>
      <c r="L589" s="10"/>
    </row>
    <row r="590" spans="1:12" ht="16.5" customHeight="1" x14ac:dyDescent="0.2">
      <c r="A590" s="10"/>
      <c r="B590" s="26"/>
      <c r="C590" s="27"/>
      <c r="D590" s="21"/>
      <c r="E590" s="10"/>
      <c r="F590" s="41"/>
      <c r="G590" s="42"/>
      <c r="H590" s="10"/>
      <c r="I590" s="10"/>
      <c r="J590" s="10"/>
      <c r="K590" s="10"/>
      <c r="L590" s="10"/>
    </row>
    <row r="591" spans="1:12" ht="16.5" customHeight="1" x14ac:dyDescent="0.2">
      <c r="A591" s="10"/>
      <c r="B591" s="26"/>
      <c r="C591" s="27"/>
      <c r="D591" s="21"/>
      <c r="E591" s="10"/>
      <c r="F591" s="41"/>
      <c r="G591" s="42"/>
      <c r="H591" s="10"/>
      <c r="I591" s="10"/>
      <c r="J591" s="10"/>
      <c r="K591" s="10"/>
      <c r="L591" s="10"/>
    </row>
    <row r="592" spans="1:12" ht="16.5" customHeight="1" x14ac:dyDescent="0.2">
      <c r="A592" s="10"/>
      <c r="B592" s="26"/>
      <c r="C592" s="27"/>
      <c r="D592" s="21"/>
      <c r="E592" s="10"/>
      <c r="F592" s="41"/>
      <c r="G592" s="42"/>
      <c r="H592" s="10"/>
      <c r="I592" s="10"/>
      <c r="J592" s="10"/>
      <c r="K592" s="10"/>
      <c r="L592" s="10"/>
    </row>
    <row r="593" spans="1:12" ht="16.5" customHeight="1" x14ac:dyDescent="0.2">
      <c r="A593" s="10"/>
      <c r="B593" s="26"/>
      <c r="C593" s="27"/>
      <c r="D593" s="21"/>
      <c r="E593" s="10"/>
      <c r="F593" s="41"/>
      <c r="G593" s="42"/>
      <c r="H593" s="10"/>
      <c r="I593" s="10"/>
      <c r="J593" s="10"/>
      <c r="K593" s="10"/>
      <c r="L593" s="10"/>
    </row>
    <row r="594" spans="1:12" ht="16.5" customHeight="1" x14ac:dyDescent="0.2">
      <c r="A594" s="10"/>
      <c r="B594" s="26"/>
      <c r="C594" s="27"/>
      <c r="D594" s="21"/>
      <c r="E594" s="10"/>
      <c r="F594" s="41"/>
      <c r="G594" s="42"/>
      <c r="H594" s="10"/>
      <c r="I594" s="10"/>
      <c r="J594" s="10"/>
      <c r="K594" s="10"/>
      <c r="L594" s="10"/>
    </row>
    <row r="595" spans="1:12" ht="16.5" customHeight="1" x14ac:dyDescent="0.2">
      <c r="A595" s="10"/>
      <c r="B595" s="26"/>
      <c r="C595" s="27"/>
      <c r="D595" s="21"/>
      <c r="E595" s="10"/>
      <c r="F595" s="41"/>
      <c r="G595" s="42"/>
      <c r="H595" s="10"/>
      <c r="I595" s="10"/>
      <c r="J595" s="10"/>
      <c r="K595" s="10"/>
      <c r="L595" s="10"/>
    </row>
    <row r="596" spans="1:12" ht="16.5" customHeight="1" x14ac:dyDescent="0.2">
      <c r="A596" s="10"/>
      <c r="B596" s="26"/>
      <c r="C596" s="27"/>
      <c r="D596" s="21"/>
      <c r="E596" s="10"/>
      <c r="F596" s="41"/>
      <c r="G596" s="42"/>
      <c r="H596" s="10"/>
      <c r="I596" s="10"/>
      <c r="J596" s="10"/>
      <c r="K596" s="10"/>
      <c r="L596" s="10"/>
    </row>
    <row r="597" spans="1:12" ht="16.5" customHeight="1" x14ac:dyDescent="0.2">
      <c r="A597" s="10"/>
      <c r="B597" s="26"/>
      <c r="C597" s="27"/>
      <c r="D597" s="21"/>
      <c r="E597" s="10"/>
      <c r="F597" s="41"/>
      <c r="G597" s="42"/>
      <c r="H597" s="10"/>
      <c r="I597" s="10"/>
      <c r="J597" s="10"/>
      <c r="K597" s="10"/>
      <c r="L597" s="10"/>
    </row>
    <row r="598" spans="1:12" ht="16.5" customHeight="1" x14ac:dyDescent="0.2">
      <c r="A598" s="10"/>
      <c r="B598" s="26"/>
      <c r="C598" s="27"/>
      <c r="D598" s="21"/>
      <c r="E598" s="10"/>
      <c r="F598" s="41"/>
      <c r="G598" s="42"/>
      <c r="H598" s="10"/>
      <c r="I598" s="10"/>
      <c r="J598" s="10"/>
      <c r="K598" s="10"/>
      <c r="L598" s="10"/>
    </row>
    <row r="599" spans="1:12" ht="16.5" customHeight="1" x14ac:dyDescent="0.2">
      <c r="A599" s="10"/>
      <c r="B599" s="26"/>
      <c r="C599" s="27"/>
      <c r="D599" s="21"/>
      <c r="E599" s="10"/>
      <c r="F599" s="41"/>
      <c r="G599" s="42"/>
      <c r="H599" s="10"/>
      <c r="I599" s="10"/>
      <c r="J599" s="10"/>
      <c r="K599" s="10"/>
      <c r="L599" s="10"/>
    </row>
    <row r="600" spans="1:12" ht="16.5" customHeight="1" x14ac:dyDescent="0.2">
      <c r="A600" s="10"/>
      <c r="B600" s="26"/>
      <c r="C600" s="27"/>
      <c r="D600" s="21"/>
      <c r="E600" s="10"/>
      <c r="F600" s="41"/>
      <c r="G600" s="42"/>
      <c r="H600" s="10"/>
      <c r="I600" s="10"/>
      <c r="J600" s="10"/>
      <c r="K600" s="10"/>
      <c r="L600" s="10"/>
    </row>
    <row r="601" spans="1:12" ht="16.5" customHeight="1" x14ac:dyDescent="0.2">
      <c r="A601" s="10"/>
      <c r="B601" s="26"/>
      <c r="C601" s="27"/>
      <c r="D601" s="21"/>
      <c r="E601" s="10"/>
      <c r="F601" s="41"/>
      <c r="G601" s="42"/>
      <c r="H601" s="10"/>
      <c r="I601" s="10"/>
      <c r="J601" s="10"/>
      <c r="K601" s="10"/>
      <c r="L601" s="10"/>
    </row>
    <row r="602" spans="1:12" ht="16.5" customHeight="1" x14ac:dyDescent="0.2">
      <c r="A602" s="10"/>
      <c r="B602" s="26"/>
      <c r="C602" s="27"/>
      <c r="D602" s="21"/>
      <c r="E602" s="10"/>
      <c r="F602" s="41"/>
      <c r="G602" s="42"/>
      <c r="H602" s="10"/>
      <c r="I602" s="10"/>
      <c r="J602" s="10"/>
      <c r="K602" s="10"/>
      <c r="L602" s="10"/>
    </row>
    <row r="603" spans="1:12" ht="16.5" customHeight="1" x14ac:dyDescent="0.2">
      <c r="A603" s="10"/>
      <c r="B603" s="26"/>
      <c r="C603" s="27"/>
      <c r="D603" s="21"/>
      <c r="E603" s="10"/>
      <c r="F603" s="41"/>
      <c r="G603" s="42"/>
      <c r="H603" s="10"/>
      <c r="I603" s="10"/>
      <c r="J603" s="10"/>
      <c r="K603" s="10"/>
      <c r="L603" s="10"/>
    </row>
    <row r="604" spans="1:12" ht="16.5" customHeight="1" x14ac:dyDescent="0.2">
      <c r="A604" s="10"/>
      <c r="B604" s="26"/>
      <c r="C604" s="27"/>
      <c r="D604" s="21"/>
      <c r="E604" s="10"/>
      <c r="F604" s="41"/>
      <c r="G604" s="42"/>
      <c r="H604" s="10"/>
      <c r="I604" s="10"/>
      <c r="J604" s="10"/>
      <c r="K604" s="10"/>
      <c r="L604" s="10"/>
    </row>
    <row r="605" spans="1:12" ht="16.5" customHeight="1" x14ac:dyDescent="0.2">
      <c r="A605" s="10"/>
      <c r="B605" s="26"/>
      <c r="C605" s="27"/>
      <c r="D605" s="21"/>
      <c r="E605" s="10"/>
      <c r="F605" s="41"/>
      <c r="G605" s="42"/>
      <c r="H605" s="10"/>
      <c r="I605" s="10"/>
      <c r="J605" s="10"/>
      <c r="K605" s="10"/>
      <c r="L605" s="10"/>
    </row>
    <row r="606" spans="1:12" ht="16.5" customHeight="1" x14ac:dyDescent="0.2">
      <c r="A606" s="10"/>
      <c r="B606" s="26"/>
      <c r="C606" s="27"/>
      <c r="D606" s="21"/>
      <c r="E606" s="10"/>
      <c r="F606" s="41"/>
      <c r="G606" s="42"/>
      <c r="H606" s="10"/>
      <c r="I606" s="10"/>
      <c r="J606" s="10"/>
      <c r="K606" s="10"/>
      <c r="L606" s="10"/>
    </row>
    <row r="607" spans="1:12" ht="16.5" customHeight="1" x14ac:dyDescent="0.2">
      <c r="A607" s="10"/>
      <c r="B607" s="26"/>
      <c r="C607" s="27"/>
      <c r="D607" s="21"/>
      <c r="E607" s="10"/>
      <c r="F607" s="41"/>
      <c r="G607" s="42"/>
      <c r="H607" s="10"/>
      <c r="I607" s="10"/>
      <c r="J607" s="10"/>
      <c r="K607" s="10"/>
      <c r="L607" s="10"/>
    </row>
    <row r="608" spans="1:12" ht="16.5" customHeight="1" x14ac:dyDescent="0.2">
      <c r="A608" s="10"/>
      <c r="B608" s="26"/>
      <c r="C608" s="27"/>
      <c r="D608" s="21"/>
      <c r="E608" s="10"/>
      <c r="F608" s="41"/>
      <c r="G608" s="42"/>
      <c r="H608" s="10"/>
      <c r="I608" s="10"/>
      <c r="J608" s="10"/>
      <c r="K608" s="10"/>
      <c r="L608" s="10"/>
    </row>
    <row r="609" spans="1:12" ht="16.5" customHeight="1" x14ac:dyDescent="0.2">
      <c r="A609" s="10"/>
      <c r="B609" s="26"/>
      <c r="C609" s="27"/>
      <c r="D609" s="21"/>
      <c r="E609" s="10"/>
      <c r="F609" s="41"/>
      <c r="G609" s="42"/>
      <c r="H609" s="10"/>
      <c r="I609" s="10"/>
      <c r="J609" s="10"/>
      <c r="K609" s="10"/>
      <c r="L609" s="10"/>
    </row>
    <row r="610" spans="1:12" ht="16.5" customHeight="1" x14ac:dyDescent="0.2">
      <c r="A610" s="10"/>
      <c r="B610" s="26"/>
      <c r="C610" s="27"/>
      <c r="D610" s="21"/>
      <c r="E610" s="10"/>
      <c r="F610" s="41"/>
      <c r="G610" s="42"/>
      <c r="H610" s="10"/>
      <c r="I610" s="10"/>
      <c r="J610" s="10"/>
      <c r="K610" s="10"/>
      <c r="L610" s="10"/>
    </row>
    <row r="611" spans="1:12" ht="16.5" customHeight="1" x14ac:dyDescent="0.2">
      <c r="A611" s="10"/>
      <c r="B611" s="26"/>
      <c r="C611" s="27"/>
      <c r="D611" s="21"/>
      <c r="E611" s="10"/>
      <c r="F611" s="41"/>
      <c r="G611" s="42"/>
      <c r="H611" s="10"/>
      <c r="I611" s="10"/>
      <c r="J611" s="10"/>
      <c r="K611" s="10"/>
      <c r="L611" s="10"/>
    </row>
    <row r="612" spans="1:12" ht="16.5" customHeight="1" x14ac:dyDescent="0.2">
      <c r="A612" s="10"/>
      <c r="B612" s="26"/>
      <c r="C612" s="27"/>
      <c r="D612" s="21"/>
      <c r="E612" s="10"/>
      <c r="F612" s="41"/>
      <c r="G612" s="42"/>
      <c r="H612" s="10"/>
      <c r="I612" s="10"/>
      <c r="J612" s="10"/>
      <c r="K612" s="10"/>
      <c r="L612" s="10"/>
    </row>
    <row r="613" spans="1:12" ht="16.5" customHeight="1" x14ac:dyDescent="0.2">
      <c r="A613" s="10"/>
      <c r="B613" s="26"/>
      <c r="C613" s="27"/>
      <c r="D613" s="21"/>
      <c r="E613" s="10"/>
      <c r="F613" s="41"/>
      <c r="G613" s="42"/>
      <c r="H613" s="10"/>
      <c r="I613" s="10"/>
      <c r="J613" s="10"/>
      <c r="K613" s="10"/>
      <c r="L613" s="10"/>
    </row>
    <row r="614" spans="1:12" ht="16.5" customHeight="1" x14ac:dyDescent="0.2">
      <c r="A614" s="10"/>
      <c r="B614" s="26"/>
      <c r="C614" s="27"/>
      <c r="D614" s="21"/>
      <c r="E614" s="10"/>
      <c r="F614" s="41"/>
      <c r="G614" s="42"/>
      <c r="H614" s="10"/>
      <c r="I614" s="10"/>
      <c r="J614" s="10"/>
      <c r="K614" s="10"/>
      <c r="L614" s="10"/>
    </row>
    <row r="615" spans="1:12" ht="16.5" customHeight="1" x14ac:dyDescent="0.2">
      <c r="A615" s="10"/>
      <c r="B615" s="26"/>
      <c r="C615" s="27"/>
      <c r="D615" s="21"/>
      <c r="E615" s="10"/>
      <c r="F615" s="41"/>
      <c r="G615" s="42"/>
      <c r="H615" s="10"/>
      <c r="I615" s="10"/>
      <c r="J615" s="10"/>
      <c r="K615" s="10"/>
      <c r="L615" s="10"/>
    </row>
    <row r="616" spans="1:12" ht="16.5" customHeight="1" x14ac:dyDescent="0.2">
      <c r="A616" s="10"/>
      <c r="B616" s="26"/>
      <c r="C616" s="27"/>
      <c r="D616" s="21"/>
      <c r="E616" s="10"/>
      <c r="F616" s="41"/>
      <c r="G616" s="42"/>
      <c r="H616" s="10"/>
      <c r="I616" s="10"/>
      <c r="J616" s="10"/>
      <c r="K616" s="10"/>
      <c r="L616" s="10"/>
    </row>
    <row r="617" spans="1:12" ht="16.5" customHeight="1" x14ac:dyDescent="0.2">
      <c r="A617" s="10"/>
      <c r="B617" s="26"/>
      <c r="C617" s="27"/>
      <c r="D617" s="21"/>
      <c r="E617" s="10"/>
      <c r="F617" s="41"/>
      <c r="G617" s="42"/>
      <c r="H617" s="10"/>
      <c r="I617" s="10"/>
      <c r="J617" s="10"/>
      <c r="K617" s="10"/>
      <c r="L617" s="10"/>
    </row>
    <row r="618" spans="1:12" ht="16.5" customHeight="1" x14ac:dyDescent="0.2">
      <c r="A618" s="10"/>
      <c r="B618" s="26"/>
      <c r="C618" s="27"/>
      <c r="D618" s="21"/>
      <c r="E618" s="10"/>
      <c r="F618" s="41"/>
      <c r="G618" s="42"/>
      <c r="H618" s="10"/>
      <c r="I618" s="10"/>
      <c r="J618" s="10"/>
      <c r="K618" s="10"/>
      <c r="L618" s="10"/>
    </row>
    <row r="619" spans="1:12" ht="16.5" customHeight="1" x14ac:dyDescent="0.2">
      <c r="A619" s="10"/>
      <c r="B619" s="26"/>
      <c r="C619" s="27"/>
      <c r="D619" s="21"/>
      <c r="E619" s="10"/>
      <c r="F619" s="41"/>
      <c r="G619" s="42"/>
      <c r="H619" s="10"/>
      <c r="I619" s="10"/>
      <c r="J619" s="10"/>
      <c r="K619" s="10"/>
      <c r="L619" s="10"/>
    </row>
    <row r="620" spans="1:12" ht="16.5" customHeight="1" x14ac:dyDescent="0.2">
      <c r="A620" s="10"/>
      <c r="B620" s="26"/>
      <c r="C620" s="27"/>
      <c r="D620" s="21"/>
      <c r="E620" s="10"/>
      <c r="F620" s="41"/>
      <c r="G620" s="42"/>
      <c r="H620" s="10"/>
      <c r="I620" s="10"/>
      <c r="J620" s="10"/>
      <c r="K620" s="10"/>
      <c r="L620" s="10"/>
    </row>
    <row r="621" spans="1:12" ht="16.5" customHeight="1" x14ac:dyDescent="0.2">
      <c r="A621" s="10"/>
      <c r="B621" s="26"/>
      <c r="C621" s="27"/>
      <c r="D621" s="21"/>
      <c r="E621" s="10"/>
      <c r="F621" s="41"/>
      <c r="G621" s="42"/>
      <c r="H621" s="10"/>
      <c r="I621" s="10"/>
      <c r="J621" s="10"/>
      <c r="K621" s="10"/>
      <c r="L621" s="10"/>
    </row>
    <row r="622" spans="1:12" ht="16.5" customHeight="1" x14ac:dyDescent="0.2">
      <c r="A622" s="10"/>
      <c r="B622" s="26"/>
      <c r="C622" s="27"/>
      <c r="D622" s="21"/>
      <c r="E622" s="10"/>
      <c r="F622" s="41"/>
      <c r="G622" s="42"/>
      <c r="H622" s="10"/>
      <c r="I622" s="10"/>
      <c r="J622" s="10"/>
      <c r="K622" s="10"/>
      <c r="L622" s="10"/>
    </row>
    <row r="623" spans="1:12" ht="16.5" customHeight="1" x14ac:dyDescent="0.2">
      <c r="A623" s="10"/>
      <c r="B623" s="26"/>
      <c r="C623" s="27"/>
      <c r="D623" s="21"/>
      <c r="E623" s="10"/>
      <c r="F623" s="41"/>
      <c r="G623" s="42"/>
      <c r="H623" s="10"/>
      <c r="I623" s="10"/>
      <c r="J623" s="10"/>
      <c r="K623" s="10"/>
      <c r="L623" s="10"/>
    </row>
    <row r="624" spans="1:12" ht="16.5" customHeight="1" x14ac:dyDescent="0.2">
      <c r="A624" s="10"/>
      <c r="B624" s="26"/>
      <c r="C624" s="27"/>
      <c r="D624" s="21"/>
      <c r="E624" s="10"/>
      <c r="F624" s="41"/>
      <c r="G624" s="42"/>
      <c r="H624" s="10"/>
      <c r="I624" s="10"/>
      <c r="J624" s="10"/>
      <c r="K624" s="10"/>
      <c r="L624" s="10"/>
    </row>
    <row r="625" spans="1:12" ht="16.5" customHeight="1" x14ac:dyDescent="0.2">
      <c r="A625" s="10"/>
      <c r="B625" s="26"/>
      <c r="C625" s="27"/>
      <c r="D625" s="21"/>
      <c r="E625" s="10"/>
      <c r="F625" s="41"/>
      <c r="G625" s="42"/>
      <c r="H625" s="10"/>
      <c r="I625" s="10"/>
      <c r="J625" s="10"/>
      <c r="K625" s="10"/>
      <c r="L625" s="10"/>
    </row>
    <row r="626" spans="1:12" ht="16.5" customHeight="1" x14ac:dyDescent="0.2">
      <c r="A626" s="10"/>
      <c r="B626" s="26"/>
      <c r="C626" s="27"/>
      <c r="D626" s="21"/>
      <c r="E626" s="10"/>
      <c r="F626" s="41"/>
      <c r="G626" s="42"/>
      <c r="H626" s="10"/>
      <c r="I626" s="10"/>
      <c r="J626" s="10"/>
      <c r="K626" s="10"/>
      <c r="L626" s="10"/>
    </row>
    <row r="627" spans="1:12" ht="16.5" customHeight="1" x14ac:dyDescent="0.2">
      <c r="A627" s="10"/>
      <c r="B627" s="26"/>
      <c r="C627" s="27"/>
      <c r="D627" s="21"/>
      <c r="E627" s="10"/>
      <c r="F627" s="41"/>
      <c r="G627" s="42"/>
      <c r="H627" s="10"/>
      <c r="I627" s="10"/>
      <c r="J627" s="10"/>
      <c r="K627" s="10"/>
      <c r="L627" s="10"/>
    </row>
    <row r="628" spans="1:12" ht="16.5" customHeight="1" x14ac:dyDescent="0.2">
      <c r="A628" s="10"/>
      <c r="B628" s="26"/>
      <c r="C628" s="27"/>
      <c r="D628" s="21"/>
      <c r="E628" s="10"/>
      <c r="F628" s="41"/>
      <c r="G628" s="42"/>
      <c r="H628" s="10"/>
      <c r="I628" s="10"/>
      <c r="J628" s="10"/>
      <c r="K628" s="10"/>
      <c r="L628" s="10"/>
    </row>
    <row r="629" spans="1:12" ht="16.5" customHeight="1" x14ac:dyDescent="0.2">
      <c r="A629" s="10"/>
      <c r="B629" s="26"/>
      <c r="C629" s="27"/>
      <c r="D629" s="21"/>
      <c r="E629" s="10"/>
      <c r="F629" s="41"/>
      <c r="G629" s="42"/>
      <c r="H629" s="10"/>
      <c r="I629" s="10"/>
      <c r="J629" s="10"/>
      <c r="K629" s="10"/>
      <c r="L629" s="10"/>
    </row>
    <row r="630" spans="1:12" ht="16.5" customHeight="1" x14ac:dyDescent="0.2">
      <c r="A630" s="10"/>
      <c r="B630" s="26"/>
      <c r="C630" s="27"/>
      <c r="D630" s="21"/>
      <c r="E630" s="10"/>
      <c r="F630" s="41"/>
      <c r="G630" s="42"/>
      <c r="H630" s="10"/>
      <c r="I630" s="10"/>
      <c r="J630" s="10"/>
      <c r="K630" s="10"/>
      <c r="L630" s="10"/>
    </row>
    <row r="631" spans="1:12" ht="16.5" customHeight="1" x14ac:dyDescent="0.2">
      <c r="A631" s="10"/>
      <c r="B631" s="26"/>
      <c r="C631" s="27"/>
      <c r="D631" s="21"/>
      <c r="E631" s="10"/>
      <c r="F631" s="41"/>
      <c r="G631" s="42"/>
      <c r="H631" s="10"/>
      <c r="I631" s="10"/>
      <c r="J631" s="10"/>
      <c r="K631" s="10"/>
      <c r="L631" s="10"/>
    </row>
    <row r="632" spans="1:12" ht="16.5" customHeight="1" x14ac:dyDescent="0.2">
      <c r="A632" s="10"/>
      <c r="B632" s="26"/>
      <c r="C632" s="27"/>
      <c r="D632" s="21"/>
      <c r="E632" s="10"/>
      <c r="F632" s="41"/>
      <c r="G632" s="42"/>
      <c r="H632" s="10"/>
      <c r="I632" s="10"/>
      <c r="J632" s="10"/>
      <c r="K632" s="10"/>
      <c r="L632" s="10"/>
    </row>
    <row r="633" spans="1:12" ht="16.5" customHeight="1" x14ac:dyDescent="0.2">
      <c r="A633" s="10"/>
      <c r="B633" s="26"/>
      <c r="C633" s="27"/>
      <c r="D633" s="21"/>
      <c r="E633" s="10"/>
      <c r="F633" s="41"/>
      <c r="G633" s="42"/>
      <c r="H633" s="10"/>
      <c r="I633" s="10"/>
      <c r="J633" s="10"/>
      <c r="K633" s="10"/>
      <c r="L633" s="10"/>
    </row>
    <row r="634" spans="1:12" ht="16.5" customHeight="1" x14ac:dyDescent="0.2">
      <c r="A634" s="10"/>
      <c r="B634" s="26"/>
      <c r="C634" s="27"/>
      <c r="D634" s="21"/>
      <c r="E634" s="10"/>
      <c r="F634" s="41"/>
      <c r="G634" s="42"/>
      <c r="H634" s="10"/>
      <c r="I634" s="10"/>
      <c r="J634" s="10"/>
      <c r="K634" s="10"/>
      <c r="L634" s="10"/>
    </row>
    <row r="635" spans="1:12" ht="16.5" customHeight="1" x14ac:dyDescent="0.2">
      <c r="A635" s="10"/>
      <c r="B635" s="26"/>
      <c r="C635" s="27"/>
      <c r="D635" s="21"/>
      <c r="E635" s="10"/>
      <c r="F635" s="41"/>
      <c r="G635" s="42"/>
      <c r="H635" s="10"/>
      <c r="I635" s="10"/>
      <c r="J635" s="10"/>
      <c r="K635" s="10"/>
      <c r="L635" s="10"/>
    </row>
    <row r="636" spans="1:12" ht="16.5" customHeight="1" x14ac:dyDescent="0.2">
      <c r="A636" s="10"/>
      <c r="B636" s="26"/>
      <c r="C636" s="27"/>
      <c r="D636" s="21"/>
      <c r="E636" s="10"/>
      <c r="F636" s="41"/>
      <c r="G636" s="42"/>
      <c r="H636" s="10"/>
      <c r="I636" s="10"/>
      <c r="J636" s="10"/>
      <c r="K636" s="10"/>
      <c r="L636" s="10"/>
    </row>
    <row r="637" spans="1:12" ht="16.5" customHeight="1" x14ac:dyDescent="0.2">
      <c r="A637" s="10"/>
      <c r="B637" s="26"/>
      <c r="C637" s="27"/>
      <c r="D637" s="21"/>
      <c r="E637" s="10"/>
      <c r="F637" s="41"/>
      <c r="G637" s="42"/>
      <c r="H637" s="10"/>
      <c r="I637" s="10"/>
      <c r="J637" s="10"/>
      <c r="K637" s="10"/>
      <c r="L637" s="10"/>
    </row>
    <row r="638" spans="1:12" ht="16.5" customHeight="1" x14ac:dyDescent="0.2">
      <c r="A638" s="10"/>
      <c r="B638" s="26"/>
      <c r="C638" s="27"/>
      <c r="D638" s="21"/>
      <c r="E638" s="10"/>
      <c r="F638" s="41"/>
      <c r="G638" s="42"/>
      <c r="H638" s="10"/>
      <c r="I638" s="10"/>
      <c r="J638" s="10"/>
      <c r="K638" s="10"/>
      <c r="L638" s="10"/>
    </row>
    <row r="639" spans="1:12" ht="16.5" customHeight="1" x14ac:dyDescent="0.2">
      <c r="A639" s="10"/>
      <c r="B639" s="26"/>
      <c r="C639" s="27"/>
      <c r="D639" s="21"/>
      <c r="E639" s="10"/>
      <c r="F639" s="41"/>
      <c r="G639" s="42"/>
      <c r="H639" s="10"/>
      <c r="I639" s="10"/>
      <c r="J639" s="10"/>
      <c r="K639" s="10"/>
      <c r="L639" s="10"/>
    </row>
    <row r="640" spans="1:12" ht="16.5" customHeight="1" x14ac:dyDescent="0.2">
      <c r="A640" s="10"/>
      <c r="B640" s="26"/>
      <c r="C640" s="27"/>
      <c r="D640" s="21"/>
      <c r="E640" s="10"/>
      <c r="F640" s="41"/>
      <c r="G640" s="42"/>
      <c r="H640" s="10"/>
      <c r="I640" s="10"/>
      <c r="J640" s="10"/>
      <c r="K640" s="10"/>
      <c r="L640" s="10"/>
    </row>
    <row r="641" spans="1:12" ht="16.5" customHeight="1" x14ac:dyDescent="0.2">
      <c r="A641" s="10"/>
      <c r="B641" s="26"/>
      <c r="C641" s="27"/>
      <c r="D641" s="21"/>
      <c r="E641" s="10"/>
      <c r="F641" s="41"/>
      <c r="G641" s="42"/>
      <c r="H641" s="10"/>
      <c r="I641" s="10"/>
      <c r="J641" s="10"/>
      <c r="K641" s="10"/>
      <c r="L641" s="10"/>
    </row>
    <row r="642" spans="1:12" ht="16.5" customHeight="1" x14ac:dyDescent="0.2">
      <c r="A642" s="10"/>
      <c r="B642" s="26"/>
      <c r="C642" s="27"/>
      <c r="D642" s="21"/>
      <c r="E642" s="10"/>
      <c r="F642" s="41"/>
      <c r="G642" s="42"/>
      <c r="H642" s="10"/>
      <c r="I642" s="10"/>
      <c r="J642" s="10"/>
      <c r="K642" s="10"/>
      <c r="L642" s="10"/>
    </row>
    <row r="643" spans="1:12" ht="16.5" customHeight="1" x14ac:dyDescent="0.2">
      <c r="A643" s="10"/>
      <c r="B643" s="26"/>
      <c r="C643" s="27"/>
      <c r="D643" s="21"/>
      <c r="E643" s="10"/>
      <c r="F643" s="41"/>
      <c r="G643" s="42"/>
      <c r="H643" s="10"/>
      <c r="I643" s="10"/>
      <c r="J643" s="10"/>
      <c r="K643" s="10"/>
      <c r="L643" s="10"/>
    </row>
    <row r="644" spans="1:12" ht="16.5" customHeight="1" x14ac:dyDescent="0.2">
      <c r="A644" s="10"/>
      <c r="B644" s="26"/>
      <c r="C644" s="27"/>
      <c r="D644" s="21"/>
      <c r="E644" s="10"/>
      <c r="F644" s="41"/>
      <c r="G644" s="42"/>
      <c r="H644" s="10"/>
      <c r="I644" s="10"/>
      <c r="J644" s="10"/>
      <c r="K644" s="10"/>
      <c r="L644" s="10"/>
    </row>
    <row r="645" spans="1:12" ht="16.5" customHeight="1" x14ac:dyDescent="0.2">
      <c r="A645" s="10"/>
      <c r="B645" s="26"/>
      <c r="C645" s="27"/>
      <c r="D645" s="21"/>
      <c r="E645" s="10"/>
      <c r="F645" s="41"/>
      <c r="G645" s="42"/>
      <c r="H645" s="10"/>
      <c r="I645" s="10"/>
      <c r="J645" s="10"/>
      <c r="K645" s="10"/>
      <c r="L645" s="10"/>
    </row>
    <row r="646" spans="1:12" ht="16.5" customHeight="1" x14ac:dyDescent="0.2">
      <c r="A646" s="10"/>
      <c r="B646" s="26"/>
      <c r="C646" s="27"/>
      <c r="D646" s="21"/>
      <c r="E646" s="10"/>
      <c r="F646" s="41"/>
      <c r="G646" s="42"/>
      <c r="H646" s="10"/>
      <c r="I646" s="10"/>
      <c r="J646" s="10"/>
      <c r="K646" s="10"/>
      <c r="L646" s="10"/>
    </row>
    <row r="647" spans="1:12" ht="16.5" customHeight="1" x14ac:dyDescent="0.2">
      <c r="A647" s="10"/>
      <c r="B647" s="26"/>
      <c r="C647" s="27"/>
      <c r="D647" s="21"/>
      <c r="E647" s="10"/>
      <c r="F647" s="41"/>
      <c r="G647" s="42"/>
      <c r="H647" s="10"/>
      <c r="I647" s="10"/>
      <c r="J647" s="10"/>
      <c r="K647" s="10"/>
      <c r="L647" s="10"/>
    </row>
    <row r="648" spans="1:12" ht="16.5" customHeight="1" x14ac:dyDescent="0.2">
      <c r="A648" s="10"/>
      <c r="B648" s="26"/>
      <c r="C648" s="27"/>
      <c r="D648" s="21"/>
      <c r="E648" s="10"/>
      <c r="F648" s="41"/>
      <c r="G648" s="42"/>
      <c r="H648" s="10"/>
      <c r="I648" s="10"/>
      <c r="J648" s="10"/>
      <c r="K648" s="10"/>
      <c r="L648" s="10"/>
    </row>
    <row r="649" spans="1:12" ht="16.5" customHeight="1" x14ac:dyDescent="0.2">
      <c r="A649" s="10"/>
      <c r="B649" s="26"/>
      <c r="C649" s="27"/>
      <c r="D649" s="21"/>
      <c r="E649" s="10"/>
      <c r="F649" s="41"/>
      <c r="G649" s="42"/>
      <c r="H649" s="10"/>
      <c r="I649" s="10"/>
      <c r="J649" s="10"/>
      <c r="K649" s="10"/>
      <c r="L649" s="10"/>
    </row>
    <row r="650" spans="1:12" ht="16.5" customHeight="1" x14ac:dyDescent="0.2">
      <c r="A650" s="10"/>
      <c r="B650" s="26"/>
      <c r="C650" s="27"/>
      <c r="D650" s="21"/>
      <c r="E650" s="10"/>
      <c r="F650" s="41"/>
      <c r="G650" s="42"/>
      <c r="H650" s="10"/>
      <c r="I650" s="10"/>
      <c r="J650" s="10"/>
      <c r="K650" s="10"/>
      <c r="L650" s="10"/>
    </row>
    <row r="651" spans="1:12" ht="16.5" customHeight="1" x14ac:dyDescent="0.2">
      <c r="A651" s="10"/>
      <c r="B651" s="26"/>
      <c r="C651" s="27"/>
      <c r="D651" s="21"/>
      <c r="E651" s="10"/>
      <c r="F651" s="41"/>
      <c r="G651" s="42"/>
      <c r="H651" s="10"/>
      <c r="I651" s="10"/>
      <c r="J651" s="10"/>
      <c r="K651" s="10"/>
      <c r="L651" s="10"/>
    </row>
    <row r="652" spans="1:12" ht="16.5" customHeight="1" x14ac:dyDescent="0.2">
      <c r="A652" s="10"/>
      <c r="B652" s="26"/>
      <c r="C652" s="27"/>
      <c r="D652" s="21"/>
      <c r="E652" s="10"/>
      <c r="F652" s="41"/>
      <c r="G652" s="42"/>
      <c r="H652" s="10"/>
      <c r="I652" s="10"/>
      <c r="J652" s="10"/>
      <c r="K652" s="10"/>
      <c r="L652" s="10"/>
    </row>
    <row r="653" spans="1:12" ht="16.5" customHeight="1" x14ac:dyDescent="0.2">
      <c r="A653" s="10"/>
      <c r="B653" s="26"/>
      <c r="C653" s="27"/>
      <c r="D653" s="21"/>
      <c r="E653" s="10"/>
      <c r="F653" s="41"/>
      <c r="G653" s="42"/>
      <c r="H653" s="10"/>
      <c r="I653" s="10"/>
      <c r="J653" s="10"/>
      <c r="K653" s="10"/>
      <c r="L653" s="10"/>
    </row>
    <row r="654" spans="1:12" ht="16.5" customHeight="1" x14ac:dyDescent="0.2">
      <c r="A654" s="10"/>
      <c r="B654" s="26"/>
      <c r="C654" s="27"/>
      <c r="D654" s="21"/>
      <c r="E654" s="10"/>
      <c r="F654" s="41"/>
      <c r="G654" s="42"/>
      <c r="H654" s="10"/>
      <c r="I654" s="10"/>
      <c r="J654" s="10"/>
      <c r="K654" s="10"/>
      <c r="L654" s="10"/>
    </row>
    <row r="655" spans="1:12" ht="16.5" customHeight="1" x14ac:dyDescent="0.2">
      <c r="A655" s="10"/>
      <c r="B655" s="26"/>
      <c r="C655" s="27"/>
      <c r="D655" s="21"/>
      <c r="E655" s="10"/>
      <c r="F655" s="41"/>
      <c r="G655" s="42"/>
      <c r="H655" s="10"/>
      <c r="I655" s="10"/>
      <c r="J655" s="10"/>
      <c r="K655" s="10"/>
      <c r="L655" s="10"/>
    </row>
    <row r="656" spans="1:12" ht="16.5" customHeight="1" x14ac:dyDescent="0.2">
      <c r="A656" s="10"/>
      <c r="B656" s="26"/>
      <c r="C656" s="27"/>
      <c r="D656" s="21"/>
      <c r="E656" s="10"/>
      <c r="F656" s="41"/>
      <c r="G656" s="42"/>
      <c r="H656" s="10"/>
      <c r="I656" s="10"/>
      <c r="J656" s="10"/>
      <c r="K656" s="10"/>
      <c r="L656" s="10"/>
    </row>
    <row r="657" spans="1:12" ht="16.5" customHeight="1" x14ac:dyDescent="0.2">
      <c r="A657" s="10"/>
      <c r="B657" s="26"/>
      <c r="C657" s="27"/>
      <c r="D657" s="21"/>
      <c r="E657" s="10"/>
      <c r="F657" s="41"/>
      <c r="G657" s="42"/>
      <c r="H657" s="10"/>
      <c r="I657" s="10"/>
      <c r="J657" s="10"/>
      <c r="K657" s="10"/>
      <c r="L657" s="10"/>
    </row>
    <row r="658" spans="1:12" ht="16.5" customHeight="1" x14ac:dyDescent="0.2">
      <c r="A658" s="10"/>
      <c r="B658" s="26"/>
      <c r="C658" s="27"/>
      <c r="D658" s="21"/>
      <c r="E658" s="10"/>
      <c r="F658" s="41"/>
      <c r="G658" s="42"/>
      <c r="H658" s="10"/>
      <c r="I658" s="10"/>
      <c r="J658" s="10"/>
      <c r="K658" s="10"/>
      <c r="L658" s="10"/>
    </row>
    <row r="659" spans="1:12" ht="16.5" customHeight="1" x14ac:dyDescent="0.2">
      <c r="A659" s="10"/>
      <c r="B659" s="26"/>
      <c r="C659" s="27"/>
      <c r="D659" s="21"/>
      <c r="E659" s="10"/>
      <c r="F659" s="41"/>
      <c r="G659" s="42"/>
      <c r="H659" s="10"/>
      <c r="I659" s="10"/>
      <c r="J659" s="10"/>
      <c r="K659" s="10"/>
      <c r="L659" s="10"/>
    </row>
    <row r="660" spans="1:12" ht="16.5" customHeight="1" x14ac:dyDescent="0.2">
      <c r="A660" s="10"/>
      <c r="B660" s="26"/>
      <c r="C660" s="27"/>
      <c r="D660" s="21"/>
      <c r="E660" s="10"/>
      <c r="F660" s="41"/>
      <c r="G660" s="42"/>
      <c r="H660" s="10"/>
      <c r="I660" s="10"/>
      <c r="J660" s="10"/>
      <c r="K660" s="10"/>
      <c r="L660" s="10"/>
    </row>
    <row r="661" spans="1:12" ht="16.5" customHeight="1" x14ac:dyDescent="0.2">
      <c r="A661" s="10"/>
      <c r="B661" s="26"/>
      <c r="C661" s="27"/>
      <c r="D661" s="21"/>
      <c r="E661" s="10"/>
      <c r="F661" s="41"/>
      <c r="G661" s="42"/>
      <c r="H661" s="10"/>
      <c r="I661" s="10"/>
      <c r="J661" s="10"/>
      <c r="K661" s="10"/>
      <c r="L661" s="10"/>
    </row>
    <row r="662" spans="1:12" ht="16.5" customHeight="1" x14ac:dyDescent="0.2">
      <c r="A662" s="10"/>
      <c r="B662" s="26"/>
      <c r="C662" s="27"/>
      <c r="D662" s="21"/>
      <c r="E662" s="10"/>
      <c r="F662" s="41"/>
      <c r="G662" s="42"/>
      <c r="H662" s="10"/>
      <c r="I662" s="10"/>
      <c r="J662" s="10"/>
      <c r="K662" s="10"/>
      <c r="L662" s="10"/>
    </row>
    <row r="663" spans="1:12" ht="16.5" customHeight="1" x14ac:dyDescent="0.2">
      <c r="A663" s="10"/>
      <c r="B663" s="26"/>
      <c r="C663" s="27"/>
      <c r="D663" s="21"/>
      <c r="E663" s="10"/>
      <c r="F663" s="41"/>
      <c r="G663" s="42"/>
      <c r="H663" s="10"/>
      <c r="I663" s="10"/>
      <c r="J663" s="10"/>
      <c r="K663" s="10"/>
      <c r="L663" s="10"/>
    </row>
    <row r="664" spans="1:12" ht="16.5" customHeight="1" x14ac:dyDescent="0.2">
      <c r="A664" s="10"/>
      <c r="B664" s="26"/>
      <c r="C664" s="27"/>
      <c r="D664" s="21"/>
      <c r="E664" s="10"/>
      <c r="F664" s="41"/>
      <c r="G664" s="42"/>
      <c r="H664" s="10"/>
      <c r="I664" s="10"/>
      <c r="J664" s="10"/>
      <c r="K664" s="10"/>
      <c r="L664" s="10"/>
    </row>
    <row r="665" spans="1:12" ht="16.5" customHeight="1" x14ac:dyDescent="0.2">
      <c r="A665" s="10"/>
      <c r="B665" s="26"/>
      <c r="C665" s="27"/>
      <c r="D665" s="21"/>
      <c r="E665" s="10"/>
      <c r="F665" s="41"/>
      <c r="G665" s="42"/>
      <c r="H665" s="10"/>
      <c r="I665" s="10"/>
      <c r="J665" s="10"/>
      <c r="K665" s="10"/>
      <c r="L665" s="10"/>
    </row>
    <row r="666" spans="1:12" ht="16.5" customHeight="1" x14ac:dyDescent="0.2">
      <c r="A666" s="10"/>
      <c r="B666" s="26"/>
      <c r="C666" s="27"/>
      <c r="D666" s="21"/>
      <c r="E666" s="10"/>
      <c r="F666" s="41"/>
      <c r="G666" s="42"/>
      <c r="H666" s="10"/>
      <c r="I666" s="10"/>
      <c r="J666" s="10"/>
      <c r="K666" s="10"/>
      <c r="L666" s="10"/>
    </row>
    <row r="667" spans="1:12" ht="16.5" customHeight="1" x14ac:dyDescent="0.2">
      <c r="A667" s="10"/>
      <c r="B667" s="26"/>
      <c r="C667" s="27"/>
      <c r="D667" s="21"/>
      <c r="E667" s="10"/>
      <c r="F667" s="41"/>
      <c r="G667" s="42"/>
      <c r="H667" s="10"/>
      <c r="I667" s="10"/>
      <c r="J667" s="10"/>
      <c r="K667" s="10"/>
      <c r="L667" s="10"/>
    </row>
    <row r="668" spans="1:12" ht="16.5" customHeight="1" x14ac:dyDescent="0.2">
      <c r="A668" s="10"/>
      <c r="B668" s="26"/>
      <c r="C668" s="27"/>
      <c r="D668" s="21"/>
      <c r="E668" s="10"/>
      <c r="F668" s="41"/>
      <c r="G668" s="42"/>
      <c r="H668" s="10"/>
      <c r="I668" s="10"/>
      <c r="J668" s="10"/>
      <c r="K668" s="10"/>
      <c r="L668" s="10"/>
    </row>
    <row r="669" spans="1:12" ht="16.5" customHeight="1" x14ac:dyDescent="0.2">
      <c r="A669" s="10"/>
      <c r="B669" s="26"/>
      <c r="C669" s="27"/>
      <c r="D669" s="21"/>
      <c r="E669" s="10"/>
      <c r="F669" s="41"/>
      <c r="G669" s="42"/>
      <c r="H669" s="10"/>
      <c r="I669" s="10"/>
      <c r="J669" s="10"/>
      <c r="K669" s="10"/>
      <c r="L669" s="10"/>
    </row>
    <row r="670" spans="1:12" ht="16.5" customHeight="1" x14ac:dyDescent="0.2">
      <c r="A670" s="10"/>
      <c r="B670" s="26"/>
      <c r="C670" s="27"/>
      <c r="D670" s="21"/>
      <c r="E670" s="10"/>
      <c r="F670" s="41"/>
      <c r="G670" s="42"/>
      <c r="H670" s="10"/>
      <c r="I670" s="10"/>
      <c r="J670" s="10"/>
      <c r="K670" s="10"/>
      <c r="L670" s="10"/>
    </row>
    <row r="671" spans="1:12" ht="16.5" customHeight="1" x14ac:dyDescent="0.2">
      <c r="A671" s="10"/>
      <c r="B671" s="26"/>
      <c r="C671" s="27"/>
      <c r="D671" s="21"/>
      <c r="E671" s="10"/>
      <c r="F671" s="41"/>
      <c r="G671" s="42"/>
      <c r="H671" s="10"/>
      <c r="I671" s="10"/>
      <c r="J671" s="10"/>
      <c r="K671" s="10"/>
      <c r="L671" s="10"/>
    </row>
    <row r="672" spans="1:12" ht="16.5" customHeight="1" x14ac:dyDescent="0.2">
      <c r="A672" s="10"/>
      <c r="B672" s="26"/>
      <c r="C672" s="27"/>
      <c r="D672" s="21"/>
      <c r="E672" s="10"/>
      <c r="F672" s="41"/>
      <c r="G672" s="42"/>
      <c r="H672" s="10"/>
      <c r="I672" s="10"/>
      <c r="J672" s="10"/>
      <c r="K672" s="10"/>
      <c r="L672" s="10"/>
    </row>
    <row r="673" spans="1:12" ht="16.5" customHeight="1" x14ac:dyDescent="0.2">
      <c r="A673" s="10"/>
      <c r="B673" s="26"/>
      <c r="C673" s="27"/>
      <c r="D673" s="21"/>
      <c r="E673" s="10"/>
      <c r="F673" s="41"/>
      <c r="G673" s="42"/>
      <c r="H673" s="10"/>
      <c r="I673" s="10"/>
      <c r="J673" s="10"/>
      <c r="K673" s="10"/>
      <c r="L673" s="10"/>
    </row>
    <row r="674" spans="1:12" ht="16.5" customHeight="1" x14ac:dyDescent="0.2">
      <c r="A674" s="10"/>
      <c r="B674" s="26"/>
      <c r="C674" s="27"/>
      <c r="D674" s="21"/>
      <c r="E674" s="10"/>
      <c r="F674" s="41"/>
      <c r="G674" s="42"/>
      <c r="H674" s="10"/>
      <c r="I674" s="10"/>
      <c r="J674" s="10"/>
      <c r="K674" s="10"/>
      <c r="L674" s="10"/>
    </row>
    <row r="675" spans="1:12" ht="16.5" customHeight="1" x14ac:dyDescent="0.2">
      <c r="A675" s="10"/>
      <c r="B675" s="26"/>
      <c r="C675" s="27"/>
      <c r="D675" s="21"/>
      <c r="E675" s="10"/>
      <c r="F675" s="41"/>
      <c r="G675" s="42"/>
      <c r="H675" s="10"/>
      <c r="I675" s="10"/>
      <c r="J675" s="10"/>
      <c r="K675" s="10"/>
      <c r="L675" s="10"/>
    </row>
    <row r="676" spans="1:12" ht="16.5" customHeight="1" x14ac:dyDescent="0.2">
      <c r="A676" s="10"/>
      <c r="B676" s="26"/>
      <c r="C676" s="27"/>
      <c r="D676" s="21"/>
      <c r="E676" s="10"/>
      <c r="F676" s="41"/>
      <c r="G676" s="42"/>
      <c r="H676" s="10"/>
      <c r="I676" s="10"/>
      <c r="J676" s="10"/>
      <c r="K676" s="10"/>
      <c r="L676" s="10"/>
    </row>
    <row r="677" spans="1:12" ht="16.5" customHeight="1" x14ac:dyDescent="0.2">
      <c r="A677" s="10"/>
      <c r="B677" s="26"/>
      <c r="C677" s="27"/>
      <c r="D677" s="21"/>
      <c r="E677" s="10"/>
      <c r="F677" s="41"/>
      <c r="G677" s="42"/>
      <c r="H677" s="10"/>
      <c r="I677" s="10"/>
      <c r="J677" s="10"/>
      <c r="K677" s="10"/>
      <c r="L677" s="10"/>
    </row>
    <row r="678" spans="1:12" ht="16.5" customHeight="1" x14ac:dyDescent="0.2">
      <c r="A678" s="10"/>
      <c r="B678" s="26"/>
      <c r="C678" s="27"/>
      <c r="D678" s="21"/>
      <c r="E678" s="10"/>
      <c r="F678" s="41"/>
      <c r="G678" s="42"/>
      <c r="H678" s="10"/>
      <c r="I678" s="10"/>
      <c r="J678" s="10"/>
      <c r="K678" s="10"/>
      <c r="L678" s="10"/>
    </row>
    <row r="679" spans="1:12" ht="16.5" customHeight="1" x14ac:dyDescent="0.2">
      <c r="A679" s="10"/>
      <c r="B679" s="26"/>
      <c r="C679" s="27"/>
      <c r="D679" s="21"/>
      <c r="E679" s="10"/>
      <c r="F679" s="41"/>
      <c r="G679" s="42"/>
      <c r="H679" s="10"/>
      <c r="I679" s="10"/>
      <c r="J679" s="10"/>
      <c r="K679" s="10"/>
      <c r="L679" s="10"/>
    </row>
    <row r="680" spans="1:12" ht="16.5" customHeight="1" x14ac:dyDescent="0.2">
      <c r="A680" s="10"/>
      <c r="B680" s="26"/>
      <c r="C680" s="27"/>
      <c r="D680" s="21"/>
      <c r="E680" s="10"/>
      <c r="F680" s="41"/>
      <c r="G680" s="42"/>
      <c r="H680" s="10"/>
      <c r="I680" s="10"/>
      <c r="J680" s="10"/>
      <c r="K680" s="10"/>
      <c r="L680" s="10"/>
    </row>
    <row r="681" spans="1:12" ht="16.5" customHeight="1" x14ac:dyDescent="0.2">
      <c r="A681" s="10"/>
      <c r="B681" s="26"/>
      <c r="C681" s="27"/>
      <c r="D681" s="21"/>
      <c r="E681" s="10"/>
      <c r="F681" s="41"/>
      <c r="G681" s="42"/>
      <c r="H681" s="10"/>
      <c r="I681" s="10"/>
      <c r="J681" s="10"/>
      <c r="K681" s="10"/>
      <c r="L681" s="10"/>
    </row>
    <row r="682" spans="1:12" ht="16.5" customHeight="1" x14ac:dyDescent="0.2">
      <c r="A682" s="10"/>
      <c r="B682" s="26"/>
      <c r="C682" s="27"/>
      <c r="D682" s="21"/>
      <c r="E682" s="10"/>
      <c r="F682" s="41"/>
      <c r="G682" s="42"/>
      <c r="H682" s="10"/>
      <c r="I682" s="10"/>
      <c r="J682" s="10"/>
      <c r="K682" s="10"/>
      <c r="L682" s="10"/>
    </row>
    <row r="683" spans="1:12" ht="16.5" customHeight="1" x14ac:dyDescent="0.2">
      <c r="A683" s="10"/>
      <c r="B683" s="26"/>
      <c r="C683" s="27"/>
      <c r="D683" s="21"/>
      <c r="E683" s="10"/>
      <c r="F683" s="41"/>
      <c r="G683" s="42"/>
      <c r="H683" s="10"/>
      <c r="I683" s="10"/>
      <c r="J683" s="10"/>
      <c r="K683" s="10"/>
      <c r="L683" s="10"/>
    </row>
    <row r="684" spans="1:12" ht="16.5" customHeight="1" x14ac:dyDescent="0.2">
      <c r="A684" s="10"/>
      <c r="B684" s="26"/>
      <c r="C684" s="27"/>
      <c r="D684" s="21"/>
      <c r="E684" s="10"/>
      <c r="F684" s="41"/>
      <c r="G684" s="42"/>
      <c r="H684" s="10"/>
      <c r="I684" s="10"/>
      <c r="J684" s="10"/>
      <c r="K684" s="10"/>
      <c r="L684" s="10"/>
    </row>
    <row r="685" spans="1:12" ht="16.5" customHeight="1" x14ac:dyDescent="0.2">
      <c r="A685" s="10"/>
      <c r="B685" s="26"/>
      <c r="C685" s="27"/>
      <c r="D685" s="21"/>
      <c r="E685" s="10"/>
      <c r="F685" s="41"/>
      <c r="G685" s="42"/>
      <c r="H685" s="10"/>
      <c r="I685" s="10"/>
      <c r="J685" s="10"/>
      <c r="K685" s="10"/>
      <c r="L685" s="10"/>
    </row>
    <row r="686" spans="1:12" ht="16.5" customHeight="1" x14ac:dyDescent="0.2">
      <c r="A686" s="10"/>
      <c r="B686" s="26"/>
      <c r="C686" s="27"/>
      <c r="D686" s="21"/>
      <c r="E686" s="10"/>
      <c r="F686" s="41"/>
      <c r="G686" s="42"/>
      <c r="H686" s="10"/>
      <c r="I686" s="10"/>
      <c r="J686" s="10"/>
      <c r="K686" s="10"/>
      <c r="L686" s="10"/>
    </row>
    <row r="687" spans="1:12" ht="16.5" customHeight="1" x14ac:dyDescent="0.2">
      <c r="A687" s="10"/>
      <c r="B687" s="26"/>
      <c r="C687" s="27"/>
      <c r="D687" s="21"/>
      <c r="E687" s="10"/>
      <c r="F687" s="41"/>
      <c r="G687" s="42"/>
      <c r="H687" s="10"/>
      <c r="I687" s="10"/>
      <c r="J687" s="10"/>
      <c r="K687" s="10"/>
      <c r="L687" s="10"/>
    </row>
    <row r="688" spans="1:12" ht="16.5" customHeight="1" x14ac:dyDescent="0.2">
      <c r="A688" s="10"/>
      <c r="B688" s="26"/>
      <c r="C688" s="27"/>
      <c r="D688" s="21"/>
      <c r="E688" s="10"/>
      <c r="F688" s="41"/>
      <c r="G688" s="42"/>
      <c r="H688" s="10"/>
      <c r="I688" s="10"/>
      <c r="J688" s="10"/>
      <c r="K688" s="10"/>
      <c r="L688" s="10"/>
    </row>
    <row r="689" spans="1:12" ht="16.5" customHeight="1" x14ac:dyDescent="0.2">
      <c r="A689" s="10"/>
      <c r="B689" s="26"/>
      <c r="C689" s="27"/>
      <c r="D689" s="21"/>
      <c r="E689" s="10"/>
      <c r="F689" s="41"/>
      <c r="G689" s="42"/>
      <c r="H689" s="10"/>
      <c r="I689" s="10"/>
      <c r="J689" s="10"/>
      <c r="K689" s="10"/>
      <c r="L689" s="10"/>
    </row>
    <row r="690" spans="1:12" ht="16.5" customHeight="1" x14ac:dyDescent="0.2">
      <c r="A690" s="10"/>
      <c r="B690" s="26"/>
      <c r="C690" s="27"/>
      <c r="D690" s="21"/>
      <c r="E690" s="10"/>
      <c r="F690" s="41"/>
      <c r="G690" s="42"/>
      <c r="H690" s="10"/>
      <c r="I690" s="10"/>
      <c r="J690" s="10"/>
      <c r="K690" s="10"/>
      <c r="L690" s="10"/>
    </row>
    <row r="691" spans="1:12" ht="16.5" customHeight="1" x14ac:dyDescent="0.2">
      <c r="A691" s="10"/>
      <c r="B691" s="26"/>
      <c r="C691" s="27"/>
      <c r="D691" s="21"/>
      <c r="E691" s="10"/>
      <c r="F691" s="41"/>
      <c r="G691" s="42"/>
      <c r="H691" s="10"/>
      <c r="I691" s="10"/>
      <c r="J691" s="10"/>
      <c r="K691" s="10"/>
      <c r="L691" s="10"/>
    </row>
    <row r="692" spans="1:12" ht="16.5" customHeight="1" x14ac:dyDescent="0.2">
      <c r="A692" s="10"/>
      <c r="B692" s="26"/>
      <c r="C692" s="27"/>
      <c r="D692" s="21"/>
      <c r="E692" s="10"/>
      <c r="F692" s="41"/>
      <c r="G692" s="42"/>
      <c r="H692" s="10"/>
      <c r="I692" s="10"/>
      <c r="J692" s="10"/>
      <c r="K692" s="10"/>
      <c r="L692" s="10"/>
    </row>
    <row r="693" spans="1:12" ht="16.5" customHeight="1" x14ac:dyDescent="0.2">
      <c r="A693" s="10"/>
      <c r="B693" s="26"/>
      <c r="C693" s="27"/>
      <c r="D693" s="21"/>
      <c r="E693" s="10"/>
      <c r="F693" s="41"/>
      <c r="G693" s="42"/>
      <c r="H693" s="10"/>
      <c r="I693" s="10"/>
      <c r="J693" s="10"/>
      <c r="K693" s="10"/>
      <c r="L693" s="10"/>
    </row>
    <row r="694" spans="1:12" ht="16.5" customHeight="1" x14ac:dyDescent="0.2">
      <c r="A694" s="10"/>
      <c r="B694" s="26"/>
      <c r="C694" s="27"/>
      <c r="D694" s="21"/>
      <c r="E694" s="10"/>
      <c r="F694" s="41"/>
      <c r="G694" s="42"/>
      <c r="H694" s="10"/>
      <c r="I694" s="10"/>
      <c r="J694" s="10"/>
      <c r="K694" s="10"/>
      <c r="L694" s="10"/>
    </row>
    <row r="695" spans="1:12" ht="16.5" customHeight="1" x14ac:dyDescent="0.2">
      <c r="A695" s="10"/>
      <c r="B695" s="26"/>
      <c r="C695" s="27"/>
      <c r="D695" s="21"/>
      <c r="E695" s="10"/>
      <c r="F695" s="41"/>
      <c r="G695" s="42"/>
      <c r="H695" s="10"/>
      <c r="I695" s="10"/>
      <c r="J695" s="10"/>
      <c r="K695" s="10"/>
      <c r="L695" s="10"/>
    </row>
    <row r="696" spans="1:12" ht="16.5" customHeight="1" x14ac:dyDescent="0.2">
      <c r="A696" s="10"/>
      <c r="B696" s="26"/>
      <c r="C696" s="27"/>
      <c r="D696" s="21"/>
      <c r="E696" s="10"/>
      <c r="F696" s="41"/>
      <c r="G696" s="42"/>
      <c r="H696" s="10"/>
      <c r="I696" s="10"/>
      <c r="J696" s="10"/>
      <c r="K696" s="10"/>
      <c r="L696" s="10"/>
    </row>
    <row r="697" spans="1:12" ht="16.5" customHeight="1" x14ac:dyDescent="0.2">
      <c r="A697" s="10"/>
      <c r="B697" s="26"/>
      <c r="C697" s="27"/>
      <c r="D697" s="21"/>
      <c r="E697" s="10"/>
      <c r="F697" s="41"/>
      <c r="G697" s="42"/>
      <c r="H697" s="10"/>
      <c r="I697" s="10"/>
      <c r="J697" s="10"/>
      <c r="K697" s="10"/>
      <c r="L697" s="10"/>
    </row>
    <row r="698" spans="1:12" ht="16.5" customHeight="1" x14ac:dyDescent="0.2">
      <c r="A698" s="10"/>
      <c r="B698" s="26"/>
      <c r="C698" s="27"/>
      <c r="D698" s="21"/>
      <c r="E698" s="10"/>
      <c r="F698" s="41"/>
      <c r="G698" s="42"/>
      <c r="H698" s="10"/>
      <c r="I698" s="10"/>
      <c r="J698" s="10"/>
      <c r="K698" s="10"/>
      <c r="L698" s="10"/>
    </row>
    <row r="699" spans="1:12" ht="16.5" customHeight="1" x14ac:dyDescent="0.2">
      <c r="A699" s="10"/>
      <c r="B699" s="26"/>
      <c r="C699" s="27"/>
      <c r="D699" s="21"/>
      <c r="E699" s="10"/>
      <c r="F699" s="41"/>
      <c r="G699" s="42"/>
      <c r="H699" s="10"/>
      <c r="I699" s="10"/>
      <c r="J699" s="10"/>
      <c r="K699" s="10"/>
      <c r="L699" s="10"/>
    </row>
    <row r="700" spans="1:12" ht="16.5" customHeight="1" x14ac:dyDescent="0.2">
      <c r="A700" s="10"/>
      <c r="B700" s="26"/>
      <c r="C700" s="27"/>
      <c r="D700" s="21"/>
      <c r="E700" s="10"/>
      <c r="F700" s="41"/>
      <c r="G700" s="42"/>
      <c r="H700" s="10"/>
      <c r="I700" s="10"/>
      <c r="J700" s="10"/>
      <c r="K700" s="10"/>
      <c r="L700" s="10"/>
    </row>
    <row r="701" spans="1:12" ht="16.5" customHeight="1" x14ac:dyDescent="0.2">
      <c r="A701" s="10"/>
      <c r="B701" s="26"/>
      <c r="C701" s="27"/>
      <c r="D701" s="21"/>
      <c r="E701" s="10"/>
      <c r="F701" s="41"/>
      <c r="G701" s="42"/>
      <c r="H701" s="10"/>
      <c r="I701" s="10"/>
      <c r="J701" s="10"/>
      <c r="K701" s="10"/>
      <c r="L701" s="10"/>
    </row>
    <row r="702" spans="1:12" ht="16.5" customHeight="1" x14ac:dyDescent="0.2">
      <c r="A702" s="10"/>
      <c r="B702" s="26"/>
      <c r="C702" s="27"/>
      <c r="D702" s="21"/>
      <c r="E702" s="10"/>
      <c r="F702" s="41"/>
      <c r="G702" s="42"/>
      <c r="H702" s="10"/>
      <c r="I702" s="10"/>
      <c r="J702" s="10"/>
      <c r="K702" s="10"/>
      <c r="L702" s="10"/>
    </row>
    <row r="703" spans="1:12" ht="16.5" customHeight="1" x14ac:dyDescent="0.2">
      <c r="A703" s="10"/>
      <c r="B703" s="26"/>
      <c r="C703" s="27"/>
      <c r="D703" s="21"/>
      <c r="E703" s="10"/>
      <c r="F703" s="41"/>
      <c r="G703" s="42"/>
      <c r="H703" s="10"/>
      <c r="I703" s="10"/>
      <c r="J703" s="10"/>
      <c r="K703" s="10"/>
      <c r="L703" s="10"/>
    </row>
    <row r="704" spans="1:12" ht="16.5" customHeight="1" x14ac:dyDescent="0.2">
      <c r="A704" s="10"/>
      <c r="B704" s="26"/>
      <c r="C704" s="27"/>
      <c r="D704" s="21"/>
      <c r="E704" s="10"/>
      <c r="F704" s="41"/>
      <c r="G704" s="42"/>
      <c r="H704" s="10"/>
      <c r="I704" s="10"/>
      <c r="J704" s="10"/>
      <c r="K704" s="10"/>
      <c r="L704" s="10"/>
    </row>
    <row r="705" spans="1:12" ht="16.5" customHeight="1" x14ac:dyDescent="0.2">
      <c r="A705" s="10"/>
      <c r="B705" s="26"/>
      <c r="C705" s="27"/>
      <c r="D705" s="21"/>
      <c r="E705" s="10"/>
      <c r="F705" s="41"/>
      <c r="G705" s="42"/>
      <c r="H705" s="10"/>
      <c r="I705" s="10"/>
      <c r="J705" s="10"/>
      <c r="K705" s="10"/>
      <c r="L705" s="10"/>
    </row>
    <row r="706" spans="1:12" ht="16.5" customHeight="1" x14ac:dyDescent="0.2">
      <c r="A706" s="10"/>
      <c r="B706" s="26"/>
      <c r="C706" s="27"/>
      <c r="D706" s="21"/>
      <c r="E706" s="10"/>
      <c r="F706" s="41"/>
      <c r="G706" s="42"/>
      <c r="H706" s="10"/>
      <c r="I706" s="10"/>
      <c r="J706" s="10"/>
      <c r="K706" s="10"/>
      <c r="L706" s="10"/>
    </row>
    <row r="707" spans="1:12" ht="16.5" customHeight="1" x14ac:dyDescent="0.2">
      <c r="A707" s="10"/>
      <c r="B707" s="26"/>
      <c r="C707" s="27"/>
      <c r="D707" s="21"/>
      <c r="E707" s="10"/>
      <c r="F707" s="41"/>
      <c r="G707" s="42"/>
      <c r="H707" s="10"/>
      <c r="I707" s="10"/>
      <c r="J707" s="10"/>
      <c r="K707" s="10"/>
      <c r="L707" s="10"/>
    </row>
    <row r="708" spans="1:12" ht="16.5" customHeight="1" x14ac:dyDescent="0.2">
      <c r="A708" s="10"/>
      <c r="B708" s="26"/>
      <c r="C708" s="27"/>
      <c r="D708" s="21"/>
      <c r="E708" s="10"/>
      <c r="F708" s="41"/>
      <c r="G708" s="42"/>
      <c r="H708" s="10"/>
      <c r="I708" s="10"/>
      <c r="J708" s="10"/>
      <c r="K708" s="10"/>
      <c r="L708" s="10"/>
    </row>
    <row r="709" spans="1:12" ht="16.5" customHeight="1" x14ac:dyDescent="0.2">
      <c r="A709" s="10"/>
      <c r="B709" s="26"/>
      <c r="C709" s="27"/>
      <c r="D709" s="21"/>
      <c r="E709" s="10"/>
      <c r="F709" s="41"/>
      <c r="G709" s="42"/>
      <c r="H709" s="10"/>
      <c r="I709" s="10"/>
      <c r="J709" s="10"/>
      <c r="K709" s="10"/>
      <c r="L709" s="10"/>
    </row>
    <row r="710" spans="1:12" ht="16.5" customHeight="1" x14ac:dyDescent="0.2">
      <c r="A710" s="10"/>
      <c r="B710" s="26"/>
      <c r="C710" s="27"/>
      <c r="D710" s="21"/>
      <c r="E710" s="10"/>
      <c r="F710" s="41"/>
      <c r="G710" s="42"/>
      <c r="H710" s="10"/>
      <c r="I710" s="10"/>
      <c r="J710" s="10"/>
      <c r="K710" s="10"/>
      <c r="L710" s="10"/>
    </row>
    <row r="711" spans="1:12" ht="16.5" customHeight="1" x14ac:dyDescent="0.2">
      <c r="A711" s="10"/>
      <c r="B711" s="26"/>
      <c r="C711" s="27"/>
      <c r="D711" s="21"/>
      <c r="E711" s="10"/>
      <c r="F711" s="41"/>
      <c r="G711" s="42"/>
      <c r="H711" s="10"/>
      <c r="I711" s="10"/>
      <c r="J711" s="10"/>
      <c r="K711" s="10"/>
      <c r="L711" s="10"/>
    </row>
    <row r="712" spans="1:12" ht="16.5" customHeight="1" x14ac:dyDescent="0.2">
      <c r="A712" s="10"/>
      <c r="B712" s="26"/>
      <c r="C712" s="27"/>
      <c r="D712" s="21"/>
      <c r="E712" s="10"/>
      <c r="F712" s="41"/>
      <c r="G712" s="42"/>
      <c r="H712" s="10"/>
      <c r="I712" s="10"/>
      <c r="J712" s="10"/>
      <c r="K712" s="10"/>
      <c r="L712" s="10"/>
    </row>
    <row r="713" spans="1:12" ht="16.5" customHeight="1" x14ac:dyDescent="0.2">
      <c r="A713" s="10"/>
      <c r="B713" s="26"/>
      <c r="C713" s="27"/>
      <c r="D713" s="21"/>
      <c r="E713" s="10"/>
      <c r="F713" s="41"/>
      <c r="G713" s="42"/>
      <c r="H713" s="10"/>
      <c r="I713" s="10"/>
      <c r="J713" s="10"/>
      <c r="K713" s="10"/>
      <c r="L713" s="10"/>
    </row>
    <row r="714" spans="1:12" ht="16.5" customHeight="1" x14ac:dyDescent="0.2">
      <c r="A714" s="10"/>
      <c r="B714" s="26"/>
      <c r="C714" s="27"/>
      <c r="D714" s="21"/>
      <c r="E714" s="10"/>
      <c r="F714" s="41"/>
      <c r="G714" s="42"/>
      <c r="H714" s="10"/>
      <c r="I714" s="10"/>
      <c r="J714" s="10"/>
      <c r="K714" s="10"/>
      <c r="L714" s="10"/>
    </row>
    <row r="715" spans="1:12" ht="16.5" customHeight="1" x14ac:dyDescent="0.2">
      <c r="A715" s="10"/>
      <c r="B715" s="26"/>
      <c r="C715" s="27"/>
      <c r="D715" s="21"/>
      <c r="E715" s="10"/>
      <c r="F715" s="41"/>
      <c r="G715" s="42"/>
      <c r="H715" s="10"/>
      <c r="I715" s="10"/>
      <c r="J715" s="10"/>
      <c r="K715" s="10"/>
      <c r="L715" s="10"/>
    </row>
    <row r="716" spans="1:12" ht="16.5" customHeight="1" x14ac:dyDescent="0.2">
      <c r="A716" s="10"/>
      <c r="B716" s="26"/>
      <c r="C716" s="27"/>
      <c r="D716" s="21"/>
      <c r="E716" s="10"/>
      <c r="F716" s="41"/>
      <c r="G716" s="42"/>
      <c r="H716" s="10"/>
      <c r="I716" s="10"/>
      <c r="J716" s="10"/>
      <c r="K716" s="10"/>
      <c r="L716" s="10"/>
    </row>
    <row r="717" spans="1:12" ht="16.5" customHeight="1" x14ac:dyDescent="0.2">
      <c r="A717" s="10"/>
      <c r="B717" s="26"/>
      <c r="C717" s="27"/>
      <c r="D717" s="21"/>
      <c r="E717" s="10"/>
      <c r="F717" s="41"/>
      <c r="G717" s="42"/>
      <c r="H717" s="10"/>
      <c r="I717" s="10"/>
      <c r="J717" s="10"/>
      <c r="K717" s="10"/>
      <c r="L717" s="10"/>
    </row>
    <row r="718" spans="1:12" ht="16.5" customHeight="1" x14ac:dyDescent="0.2">
      <c r="A718" s="10"/>
      <c r="B718" s="26"/>
      <c r="C718" s="27"/>
      <c r="D718" s="21"/>
      <c r="E718" s="10"/>
      <c r="F718" s="41"/>
      <c r="G718" s="42"/>
      <c r="H718" s="10"/>
      <c r="I718" s="10"/>
      <c r="J718" s="10"/>
      <c r="K718" s="10"/>
      <c r="L718" s="10"/>
    </row>
    <row r="719" spans="1:12" ht="16.5" customHeight="1" x14ac:dyDescent="0.2">
      <c r="A719" s="10"/>
      <c r="B719" s="26"/>
      <c r="C719" s="27"/>
      <c r="D719" s="21"/>
      <c r="E719" s="10"/>
      <c r="F719" s="41"/>
      <c r="G719" s="42"/>
      <c r="H719" s="10"/>
      <c r="I719" s="10"/>
      <c r="J719" s="10"/>
      <c r="K719" s="10"/>
      <c r="L719" s="10"/>
    </row>
    <row r="720" spans="1:12" ht="16.5" customHeight="1" x14ac:dyDescent="0.2">
      <c r="A720" s="10"/>
      <c r="B720" s="26"/>
      <c r="C720" s="27"/>
      <c r="D720" s="21"/>
      <c r="E720" s="10"/>
      <c r="F720" s="41"/>
      <c r="G720" s="42"/>
      <c r="H720" s="10"/>
      <c r="I720" s="10"/>
      <c r="J720" s="10"/>
      <c r="K720" s="10"/>
      <c r="L720" s="10"/>
    </row>
    <row r="721" spans="1:12" ht="16.5" customHeight="1" x14ac:dyDescent="0.2">
      <c r="A721" s="10"/>
      <c r="B721" s="26"/>
      <c r="C721" s="27"/>
      <c r="D721" s="21"/>
      <c r="E721" s="10"/>
      <c r="F721" s="41"/>
      <c r="G721" s="42"/>
      <c r="H721" s="10"/>
      <c r="I721" s="10"/>
      <c r="J721" s="10"/>
      <c r="K721" s="10"/>
      <c r="L721" s="10"/>
    </row>
    <row r="722" spans="1:12" ht="16.5" customHeight="1" x14ac:dyDescent="0.2">
      <c r="A722" s="10"/>
      <c r="B722" s="26"/>
      <c r="C722" s="27"/>
      <c r="D722" s="21"/>
      <c r="E722" s="10"/>
      <c r="F722" s="41"/>
      <c r="G722" s="42"/>
      <c r="H722" s="10"/>
      <c r="I722" s="10"/>
      <c r="J722" s="10"/>
      <c r="K722" s="10"/>
      <c r="L722" s="10"/>
    </row>
    <row r="723" spans="1:12" ht="16.5" customHeight="1" x14ac:dyDescent="0.2">
      <c r="A723" s="10"/>
      <c r="B723" s="26"/>
      <c r="C723" s="27"/>
      <c r="D723" s="21"/>
      <c r="E723" s="10"/>
      <c r="F723" s="41"/>
      <c r="G723" s="42"/>
      <c r="H723" s="10"/>
      <c r="I723" s="10"/>
      <c r="J723" s="10"/>
      <c r="K723" s="10"/>
      <c r="L723" s="10"/>
    </row>
    <row r="724" spans="1:12" ht="16.5" customHeight="1" x14ac:dyDescent="0.2">
      <c r="A724" s="10"/>
      <c r="B724" s="26"/>
      <c r="C724" s="27"/>
      <c r="D724" s="21"/>
      <c r="E724" s="10"/>
      <c r="F724" s="41"/>
      <c r="G724" s="42"/>
      <c r="H724" s="10"/>
      <c r="I724" s="10"/>
      <c r="J724" s="10"/>
      <c r="K724" s="10"/>
      <c r="L724" s="10"/>
    </row>
    <row r="725" spans="1:12" ht="16.5" customHeight="1" x14ac:dyDescent="0.2">
      <c r="A725" s="10"/>
      <c r="B725" s="26"/>
      <c r="C725" s="27"/>
      <c r="D725" s="21"/>
      <c r="E725" s="10"/>
      <c r="F725" s="41"/>
      <c r="G725" s="42"/>
      <c r="H725" s="10"/>
      <c r="I725" s="10"/>
      <c r="J725" s="10"/>
      <c r="K725" s="10"/>
      <c r="L725" s="10"/>
    </row>
    <row r="726" spans="1:12" ht="16.5" customHeight="1" x14ac:dyDescent="0.2">
      <c r="A726" s="10"/>
      <c r="B726" s="26"/>
      <c r="C726" s="27"/>
      <c r="D726" s="21"/>
      <c r="E726" s="10"/>
      <c r="F726" s="41"/>
      <c r="G726" s="42"/>
      <c r="H726" s="10"/>
      <c r="I726" s="10"/>
      <c r="J726" s="10"/>
      <c r="K726" s="10"/>
      <c r="L726" s="10"/>
    </row>
    <row r="727" spans="1:12" ht="16.5" customHeight="1" x14ac:dyDescent="0.2">
      <c r="A727" s="10"/>
      <c r="B727" s="26"/>
      <c r="C727" s="27"/>
      <c r="D727" s="21"/>
      <c r="E727" s="10"/>
      <c r="F727" s="41"/>
      <c r="G727" s="42"/>
      <c r="H727" s="10"/>
      <c r="I727" s="10"/>
      <c r="J727" s="10"/>
      <c r="K727" s="10"/>
      <c r="L727" s="10"/>
    </row>
    <row r="728" spans="1:12" ht="16.5" customHeight="1" x14ac:dyDescent="0.2">
      <c r="A728" s="10"/>
      <c r="B728" s="26"/>
      <c r="C728" s="27"/>
      <c r="D728" s="21"/>
      <c r="E728" s="10"/>
      <c r="F728" s="41"/>
      <c r="G728" s="42"/>
      <c r="H728" s="10"/>
      <c r="I728" s="10"/>
      <c r="J728" s="10"/>
      <c r="K728" s="10"/>
      <c r="L728" s="10"/>
    </row>
    <row r="729" spans="1:12" ht="16.5" customHeight="1" x14ac:dyDescent="0.2">
      <c r="A729" s="10"/>
      <c r="B729" s="26"/>
      <c r="C729" s="27"/>
      <c r="D729" s="21"/>
      <c r="E729" s="10"/>
      <c r="F729" s="41"/>
      <c r="G729" s="42"/>
      <c r="H729" s="10"/>
      <c r="I729" s="10"/>
      <c r="J729" s="10"/>
      <c r="K729" s="10"/>
      <c r="L729" s="10"/>
    </row>
    <row r="730" spans="1:12" ht="16.5" customHeight="1" x14ac:dyDescent="0.2">
      <c r="A730" s="10"/>
      <c r="B730" s="26"/>
      <c r="C730" s="27"/>
      <c r="D730" s="21"/>
      <c r="E730" s="10"/>
      <c r="F730" s="41"/>
      <c r="G730" s="42"/>
      <c r="H730" s="10"/>
      <c r="I730" s="10"/>
      <c r="J730" s="10"/>
      <c r="K730" s="10"/>
      <c r="L730" s="10"/>
    </row>
    <row r="731" spans="1:12" ht="16.5" customHeight="1" x14ac:dyDescent="0.2">
      <c r="A731" s="10"/>
      <c r="B731" s="26"/>
      <c r="C731" s="27"/>
      <c r="D731" s="21"/>
      <c r="E731" s="10"/>
      <c r="F731" s="41"/>
      <c r="G731" s="42"/>
      <c r="H731" s="10"/>
      <c r="I731" s="10"/>
      <c r="J731" s="10"/>
      <c r="K731" s="10"/>
      <c r="L731" s="10"/>
    </row>
    <row r="732" spans="1:12" ht="16.5" customHeight="1" x14ac:dyDescent="0.2">
      <c r="A732" s="10"/>
      <c r="B732" s="26"/>
      <c r="C732" s="27"/>
      <c r="D732" s="21"/>
      <c r="E732" s="10"/>
      <c r="F732" s="41"/>
      <c r="G732" s="42"/>
      <c r="H732" s="10"/>
      <c r="I732" s="10"/>
      <c r="J732" s="10"/>
      <c r="K732" s="10"/>
      <c r="L732" s="10"/>
    </row>
    <row r="733" spans="1:12" ht="16.5" customHeight="1" x14ac:dyDescent="0.2">
      <c r="A733" s="10"/>
      <c r="B733" s="26"/>
      <c r="C733" s="27"/>
      <c r="D733" s="21"/>
      <c r="E733" s="10"/>
      <c r="F733" s="41"/>
      <c r="G733" s="42"/>
      <c r="H733" s="10"/>
      <c r="I733" s="10"/>
      <c r="J733" s="10"/>
      <c r="K733" s="10"/>
      <c r="L733" s="10"/>
    </row>
    <row r="734" spans="1:12" ht="16.5" customHeight="1" x14ac:dyDescent="0.2">
      <c r="A734" s="10"/>
      <c r="B734" s="26"/>
      <c r="C734" s="27"/>
      <c r="D734" s="21"/>
      <c r="E734" s="10"/>
      <c r="F734" s="41"/>
      <c r="G734" s="42"/>
      <c r="H734" s="10"/>
      <c r="I734" s="10"/>
      <c r="J734" s="10"/>
      <c r="K734" s="10"/>
      <c r="L734" s="10"/>
    </row>
    <row r="735" spans="1:12" ht="16.5" customHeight="1" x14ac:dyDescent="0.2">
      <c r="A735" s="10"/>
      <c r="B735" s="26"/>
      <c r="C735" s="27"/>
      <c r="D735" s="21"/>
      <c r="E735" s="10"/>
      <c r="F735" s="41"/>
      <c r="G735" s="42"/>
      <c r="H735" s="10"/>
      <c r="I735" s="10"/>
      <c r="J735" s="10"/>
      <c r="K735" s="10"/>
      <c r="L735" s="10"/>
    </row>
    <row r="736" spans="1:12" ht="16.5" customHeight="1" x14ac:dyDescent="0.2">
      <c r="A736" s="10"/>
      <c r="B736" s="26"/>
      <c r="C736" s="27"/>
      <c r="D736" s="21"/>
      <c r="E736" s="10"/>
      <c r="F736" s="41"/>
      <c r="G736" s="42"/>
      <c r="H736" s="10"/>
      <c r="I736" s="10"/>
      <c r="J736" s="10"/>
      <c r="K736" s="10"/>
      <c r="L736" s="10"/>
    </row>
    <row r="737" spans="1:12" ht="16.5" customHeight="1" x14ac:dyDescent="0.2">
      <c r="A737" s="10"/>
      <c r="B737" s="26"/>
      <c r="C737" s="27"/>
      <c r="D737" s="21"/>
      <c r="E737" s="10"/>
      <c r="F737" s="41"/>
      <c r="G737" s="42"/>
      <c r="H737" s="10"/>
      <c r="I737" s="10"/>
      <c r="J737" s="10"/>
      <c r="K737" s="10"/>
      <c r="L737" s="10"/>
    </row>
    <row r="738" spans="1:12" ht="16.5" customHeight="1" x14ac:dyDescent="0.2">
      <c r="A738" s="10"/>
      <c r="B738" s="26"/>
      <c r="C738" s="27"/>
      <c r="D738" s="21"/>
      <c r="E738" s="10"/>
      <c r="F738" s="41"/>
      <c r="G738" s="42"/>
      <c r="H738" s="10"/>
      <c r="I738" s="10"/>
      <c r="J738" s="10"/>
      <c r="K738" s="10"/>
      <c r="L738" s="10"/>
    </row>
    <row r="739" spans="1:12" ht="16.5" customHeight="1" x14ac:dyDescent="0.2">
      <c r="A739" s="10"/>
      <c r="B739" s="26"/>
      <c r="C739" s="27"/>
      <c r="D739" s="21"/>
      <c r="E739" s="10"/>
      <c r="F739" s="41"/>
      <c r="G739" s="42"/>
      <c r="H739" s="10"/>
      <c r="I739" s="10"/>
      <c r="J739" s="10"/>
      <c r="K739" s="10"/>
      <c r="L739" s="10"/>
    </row>
    <row r="740" spans="1:12" ht="16.5" customHeight="1" x14ac:dyDescent="0.2">
      <c r="A740" s="10"/>
      <c r="B740" s="26"/>
      <c r="C740" s="27"/>
      <c r="D740" s="21"/>
      <c r="E740" s="10"/>
      <c r="F740" s="41"/>
      <c r="G740" s="42"/>
      <c r="H740" s="10"/>
      <c r="I740" s="10"/>
      <c r="J740" s="10"/>
      <c r="K740" s="10"/>
      <c r="L740" s="10"/>
    </row>
    <row r="741" spans="1:12" ht="16.5" customHeight="1" x14ac:dyDescent="0.2">
      <c r="A741" s="10"/>
      <c r="B741" s="26"/>
      <c r="C741" s="27"/>
      <c r="D741" s="21"/>
      <c r="E741" s="10"/>
      <c r="F741" s="41"/>
      <c r="G741" s="42"/>
      <c r="H741" s="10"/>
      <c r="I741" s="10"/>
      <c r="J741" s="10"/>
      <c r="K741" s="10"/>
      <c r="L741" s="10"/>
    </row>
    <row r="742" spans="1:12" ht="16.5" customHeight="1" x14ac:dyDescent="0.2">
      <c r="A742" s="10"/>
      <c r="B742" s="26"/>
      <c r="C742" s="27"/>
      <c r="D742" s="21"/>
      <c r="E742" s="10"/>
      <c r="F742" s="41"/>
      <c r="G742" s="42"/>
      <c r="H742" s="10"/>
      <c r="I742" s="10"/>
      <c r="J742" s="10"/>
      <c r="K742" s="10"/>
      <c r="L742" s="10"/>
    </row>
    <row r="743" spans="1:12" ht="16.5" customHeight="1" x14ac:dyDescent="0.2">
      <c r="A743" s="10"/>
      <c r="B743" s="26"/>
      <c r="C743" s="27"/>
      <c r="D743" s="21"/>
      <c r="E743" s="10"/>
      <c r="F743" s="41"/>
      <c r="G743" s="42"/>
      <c r="H743" s="10"/>
      <c r="I743" s="10"/>
      <c r="J743" s="10"/>
      <c r="K743" s="10"/>
      <c r="L743" s="10"/>
    </row>
    <row r="744" spans="1:12" ht="16.5" customHeight="1" x14ac:dyDescent="0.2">
      <c r="A744" s="10"/>
      <c r="B744" s="26"/>
      <c r="C744" s="27"/>
      <c r="D744" s="21"/>
      <c r="E744" s="10"/>
      <c r="F744" s="41"/>
      <c r="G744" s="42"/>
      <c r="H744" s="10"/>
      <c r="I744" s="10"/>
      <c r="J744" s="10"/>
      <c r="K744" s="10"/>
      <c r="L744" s="10"/>
    </row>
    <row r="745" spans="1:12" ht="16.5" customHeight="1" x14ac:dyDescent="0.2">
      <c r="A745" s="10"/>
      <c r="B745" s="26"/>
      <c r="C745" s="27"/>
      <c r="D745" s="21"/>
      <c r="E745" s="10"/>
      <c r="F745" s="41"/>
      <c r="G745" s="42"/>
      <c r="H745" s="10"/>
      <c r="I745" s="10"/>
      <c r="J745" s="10"/>
      <c r="K745" s="10"/>
      <c r="L745" s="10"/>
    </row>
    <row r="746" spans="1:12" ht="16.5" customHeight="1" x14ac:dyDescent="0.2">
      <c r="A746" s="10"/>
      <c r="B746" s="26"/>
      <c r="C746" s="27"/>
      <c r="D746" s="21"/>
      <c r="E746" s="10"/>
      <c r="F746" s="41"/>
      <c r="G746" s="42"/>
      <c r="H746" s="10"/>
      <c r="I746" s="10"/>
      <c r="J746" s="10"/>
      <c r="K746" s="10"/>
      <c r="L746" s="10"/>
    </row>
    <row r="747" spans="1:12" ht="16.5" customHeight="1" x14ac:dyDescent="0.2">
      <c r="A747" s="10"/>
      <c r="B747" s="26"/>
      <c r="C747" s="27"/>
      <c r="D747" s="21"/>
      <c r="E747" s="10"/>
      <c r="F747" s="41"/>
      <c r="G747" s="42"/>
      <c r="H747" s="10"/>
      <c r="I747" s="10"/>
      <c r="J747" s="10"/>
      <c r="K747" s="10"/>
      <c r="L747" s="10"/>
    </row>
    <row r="748" spans="1:12" ht="16.5" customHeight="1" x14ac:dyDescent="0.2">
      <c r="A748" s="10"/>
      <c r="B748" s="26"/>
      <c r="C748" s="27"/>
      <c r="D748" s="21"/>
      <c r="E748" s="10"/>
      <c r="F748" s="41"/>
      <c r="G748" s="42"/>
      <c r="H748" s="10"/>
      <c r="I748" s="10"/>
      <c r="J748" s="10"/>
      <c r="K748" s="10"/>
      <c r="L748" s="10"/>
    </row>
    <row r="749" spans="1:12" ht="16.5" customHeight="1" x14ac:dyDescent="0.2">
      <c r="A749" s="10"/>
      <c r="B749" s="26"/>
      <c r="C749" s="27"/>
      <c r="D749" s="21"/>
      <c r="E749" s="10"/>
      <c r="F749" s="41"/>
      <c r="G749" s="42"/>
      <c r="H749" s="10"/>
      <c r="I749" s="10"/>
      <c r="J749" s="10"/>
      <c r="K749" s="10"/>
      <c r="L749" s="10"/>
    </row>
    <row r="750" spans="1:12" ht="16.5" customHeight="1" x14ac:dyDescent="0.2">
      <c r="A750" s="10"/>
      <c r="B750" s="26"/>
      <c r="C750" s="27"/>
      <c r="D750" s="21"/>
      <c r="E750" s="10"/>
      <c r="F750" s="41"/>
      <c r="G750" s="42"/>
      <c r="H750" s="10"/>
      <c r="I750" s="10"/>
      <c r="J750" s="10"/>
      <c r="K750" s="10"/>
      <c r="L750" s="10"/>
    </row>
    <row r="751" spans="1:12" ht="16.5" customHeight="1" x14ac:dyDescent="0.2">
      <c r="A751" s="10"/>
      <c r="B751" s="26"/>
      <c r="C751" s="27"/>
      <c r="D751" s="21"/>
      <c r="E751" s="10"/>
      <c r="F751" s="41"/>
      <c r="G751" s="42"/>
      <c r="H751" s="10"/>
      <c r="I751" s="10"/>
      <c r="J751" s="10"/>
      <c r="K751" s="10"/>
      <c r="L751" s="10"/>
    </row>
    <row r="752" spans="1:12" ht="16.5" customHeight="1" x14ac:dyDescent="0.2">
      <c r="A752" s="10"/>
      <c r="B752" s="26"/>
      <c r="C752" s="27"/>
      <c r="D752" s="21"/>
      <c r="E752" s="10"/>
      <c r="F752" s="41"/>
      <c r="G752" s="42"/>
      <c r="H752" s="10"/>
      <c r="I752" s="10"/>
      <c r="J752" s="10"/>
      <c r="K752" s="10"/>
      <c r="L752" s="10"/>
    </row>
    <row r="753" spans="1:12" ht="16.5" customHeight="1" x14ac:dyDescent="0.2">
      <c r="A753" s="10"/>
      <c r="B753" s="26"/>
      <c r="C753" s="27"/>
      <c r="D753" s="21"/>
      <c r="E753" s="10"/>
      <c r="F753" s="41"/>
      <c r="G753" s="42"/>
      <c r="H753" s="10"/>
      <c r="I753" s="10"/>
      <c r="J753" s="10"/>
      <c r="K753" s="10"/>
      <c r="L753" s="10"/>
    </row>
    <row r="754" spans="1:12" ht="16.5" customHeight="1" x14ac:dyDescent="0.2">
      <c r="A754" s="10"/>
      <c r="B754" s="26"/>
      <c r="C754" s="27"/>
      <c r="D754" s="21"/>
      <c r="E754" s="10"/>
      <c r="F754" s="41"/>
      <c r="G754" s="42"/>
      <c r="H754" s="10"/>
      <c r="I754" s="10"/>
      <c r="J754" s="10"/>
      <c r="K754" s="10"/>
      <c r="L754" s="10"/>
    </row>
    <row r="755" spans="1:12" ht="16.5" customHeight="1" x14ac:dyDescent="0.2">
      <c r="A755" s="10"/>
      <c r="B755" s="26"/>
      <c r="C755" s="27"/>
      <c r="D755" s="21"/>
      <c r="E755" s="10"/>
      <c r="F755" s="41"/>
      <c r="G755" s="42"/>
      <c r="H755" s="10"/>
      <c r="I755" s="10"/>
      <c r="J755" s="10"/>
      <c r="K755" s="10"/>
      <c r="L755" s="10"/>
    </row>
    <row r="756" spans="1:12" ht="16.5" customHeight="1" x14ac:dyDescent="0.2">
      <c r="A756" s="10"/>
      <c r="B756" s="26"/>
      <c r="C756" s="27"/>
      <c r="D756" s="21"/>
      <c r="E756" s="10"/>
      <c r="F756" s="41"/>
      <c r="G756" s="42"/>
      <c r="H756" s="10"/>
      <c r="I756" s="10"/>
      <c r="J756" s="10"/>
      <c r="K756" s="10"/>
      <c r="L756" s="10"/>
    </row>
    <row r="757" spans="1:12" ht="16.5" customHeight="1" x14ac:dyDescent="0.2">
      <c r="A757" s="10"/>
      <c r="B757" s="26"/>
      <c r="C757" s="27"/>
      <c r="D757" s="21"/>
      <c r="E757" s="10"/>
      <c r="F757" s="41"/>
      <c r="G757" s="42"/>
      <c r="H757" s="10"/>
      <c r="I757" s="10"/>
      <c r="J757" s="10"/>
      <c r="K757" s="10"/>
      <c r="L757" s="10"/>
    </row>
    <row r="758" spans="1:12" ht="16.5" customHeight="1" x14ac:dyDescent="0.2">
      <c r="A758" s="10"/>
      <c r="B758" s="26"/>
      <c r="C758" s="27"/>
      <c r="D758" s="21"/>
      <c r="E758" s="10"/>
      <c r="F758" s="41"/>
      <c r="G758" s="42"/>
      <c r="H758" s="10"/>
      <c r="I758" s="10"/>
      <c r="J758" s="10"/>
      <c r="K758" s="10"/>
      <c r="L758" s="10"/>
    </row>
    <row r="759" spans="1:12" ht="16.5" customHeight="1" x14ac:dyDescent="0.2">
      <c r="A759" s="10"/>
      <c r="B759" s="26"/>
      <c r="C759" s="27"/>
      <c r="D759" s="21"/>
      <c r="E759" s="10"/>
      <c r="F759" s="41"/>
      <c r="G759" s="42"/>
      <c r="H759" s="10"/>
      <c r="I759" s="10"/>
      <c r="J759" s="10"/>
      <c r="K759" s="10"/>
      <c r="L759" s="10"/>
    </row>
    <row r="760" spans="1:12" ht="16.5" customHeight="1" x14ac:dyDescent="0.2">
      <c r="A760" s="10"/>
      <c r="B760" s="26"/>
      <c r="C760" s="27"/>
      <c r="D760" s="21"/>
      <c r="E760" s="10"/>
      <c r="F760" s="41"/>
      <c r="G760" s="42"/>
      <c r="H760" s="10"/>
      <c r="I760" s="10"/>
      <c r="J760" s="10"/>
      <c r="K760" s="10"/>
      <c r="L760" s="10"/>
    </row>
    <row r="761" spans="1:12" ht="16.5" customHeight="1" x14ac:dyDescent="0.2">
      <c r="A761" s="10"/>
      <c r="B761" s="26"/>
      <c r="C761" s="27"/>
      <c r="D761" s="21"/>
      <c r="E761" s="10"/>
      <c r="F761" s="41"/>
      <c r="G761" s="42"/>
      <c r="H761" s="10"/>
      <c r="I761" s="10"/>
      <c r="J761" s="10"/>
      <c r="K761" s="10"/>
      <c r="L761" s="10"/>
    </row>
    <row r="762" spans="1:12" ht="16.5" customHeight="1" x14ac:dyDescent="0.2">
      <c r="A762" s="10"/>
      <c r="B762" s="26"/>
      <c r="C762" s="27"/>
      <c r="D762" s="21"/>
      <c r="E762" s="10"/>
      <c r="F762" s="41"/>
      <c r="G762" s="42"/>
      <c r="H762" s="10"/>
      <c r="I762" s="10"/>
      <c r="J762" s="10"/>
      <c r="K762" s="10"/>
      <c r="L762" s="10"/>
    </row>
    <row r="763" spans="1:12" ht="16.5" customHeight="1" x14ac:dyDescent="0.2">
      <c r="A763" s="10"/>
      <c r="B763" s="26"/>
      <c r="C763" s="27"/>
      <c r="D763" s="21"/>
      <c r="E763" s="10"/>
      <c r="F763" s="41"/>
      <c r="G763" s="42"/>
      <c r="H763" s="10"/>
      <c r="I763" s="10"/>
      <c r="J763" s="10"/>
      <c r="K763" s="10"/>
      <c r="L763" s="10"/>
    </row>
    <row r="764" spans="1:12" ht="16.5" customHeight="1" x14ac:dyDescent="0.2">
      <c r="A764" s="10"/>
      <c r="B764" s="26"/>
      <c r="C764" s="27"/>
      <c r="D764" s="21"/>
      <c r="E764" s="10"/>
      <c r="F764" s="41"/>
      <c r="G764" s="42"/>
      <c r="H764" s="10"/>
      <c r="I764" s="10"/>
      <c r="J764" s="10"/>
      <c r="K764" s="10"/>
      <c r="L764" s="10"/>
    </row>
    <row r="765" spans="1:12" ht="16.5" customHeight="1" x14ac:dyDescent="0.2">
      <c r="A765" s="10"/>
      <c r="B765" s="26"/>
      <c r="C765" s="27"/>
      <c r="D765" s="21"/>
      <c r="E765" s="10"/>
      <c r="F765" s="41"/>
      <c r="G765" s="42"/>
      <c r="H765" s="10"/>
      <c r="I765" s="10"/>
      <c r="J765" s="10"/>
      <c r="K765" s="10"/>
      <c r="L765" s="10"/>
    </row>
    <row r="766" spans="1:12" ht="16.5" customHeight="1" x14ac:dyDescent="0.2">
      <c r="A766" s="10"/>
      <c r="B766" s="26"/>
      <c r="C766" s="27"/>
      <c r="D766" s="21"/>
      <c r="E766" s="10"/>
      <c r="F766" s="41"/>
      <c r="G766" s="42"/>
      <c r="H766" s="10"/>
      <c r="I766" s="10"/>
      <c r="J766" s="10"/>
      <c r="K766" s="10"/>
      <c r="L766" s="10"/>
    </row>
    <row r="767" spans="1:12" ht="16.5" customHeight="1" x14ac:dyDescent="0.2">
      <c r="A767" s="10"/>
      <c r="B767" s="26"/>
      <c r="C767" s="27"/>
      <c r="D767" s="21"/>
      <c r="E767" s="10"/>
      <c r="F767" s="41"/>
      <c r="G767" s="42"/>
      <c r="H767" s="10"/>
      <c r="I767" s="10"/>
      <c r="J767" s="10"/>
      <c r="K767" s="10"/>
      <c r="L767" s="10"/>
    </row>
    <row r="768" spans="1:12" ht="16.5" customHeight="1" x14ac:dyDescent="0.2">
      <c r="A768" s="10"/>
      <c r="B768" s="26"/>
      <c r="C768" s="27"/>
      <c r="D768" s="21"/>
      <c r="E768" s="10"/>
      <c r="F768" s="41"/>
      <c r="G768" s="42"/>
      <c r="H768" s="10"/>
      <c r="I768" s="10"/>
      <c r="J768" s="10"/>
      <c r="K768" s="10"/>
      <c r="L768" s="10"/>
    </row>
    <row r="769" spans="1:12" ht="16.5" customHeight="1" x14ac:dyDescent="0.2">
      <c r="A769" s="10"/>
      <c r="B769" s="26"/>
      <c r="C769" s="27"/>
      <c r="D769" s="21"/>
      <c r="E769" s="10"/>
      <c r="F769" s="41"/>
      <c r="G769" s="42"/>
      <c r="H769" s="10"/>
      <c r="I769" s="10"/>
      <c r="J769" s="10"/>
      <c r="K769" s="10"/>
      <c r="L769" s="10"/>
    </row>
    <row r="770" spans="1:12" ht="16.5" customHeight="1" x14ac:dyDescent="0.2">
      <c r="A770" s="10"/>
      <c r="B770" s="26"/>
      <c r="C770" s="27"/>
      <c r="D770" s="21"/>
      <c r="E770" s="10"/>
      <c r="F770" s="41"/>
      <c r="G770" s="42"/>
      <c r="H770" s="10"/>
      <c r="I770" s="10"/>
      <c r="J770" s="10"/>
      <c r="K770" s="10"/>
      <c r="L770" s="10"/>
    </row>
    <row r="771" spans="1:12" ht="16.5" customHeight="1" x14ac:dyDescent="0.2">
      <c r="A771" s="10"/>
      <c r="B771" s="26"/>
      <c r="C771" s="27"/>
      <c r="D771" s="21"/>
      <c r="E771" s="10"/>
      <c r="F771" s="41"/>
      <c r="G771" s="42"/>
      <c r="H771" s="10"/>
      <c r="I771" s="10"/>
      <c r="J771" s="10"/>
      <c r="K771" s="10"/>
      <c r="L771" s="10"/>
    </row>
    <row r="772" spans="1:12" ht="16.5" customHeight="1" x14ac:dyDescent="0.2">
      <c r="A772" s="10"/>
      <c r="B772" s="26"/>
      <c r="C772" s="27"/>
      <c r="D772" s="21"/>
      <c r="E772" s="10"/>
      <c r="F772" s="41"/>
      <c r="G772" s="42"/>
      <c r="H772" s="10"/>
      <c r="I772" s="10"/>
      <c r="J772" s="10"/>
      <c r="K772" s="10"/>
      <c r="L772" s="10"/>
    </row>
    <row r="773" spans="1:12" ht="16.5" customHeight="1" x14ac:dyDescent="0.2">
      <c r="A773" s="10"/>
      <c r="B773" s="26"/>
      <c r="C773" s="27"/>
      <c r="D773" s="21"/>
      <c r="E773" s="10"/>
      <c r="F773" s="41"/>
      <c r="G773" s="42"/>
      <c r="H773" s="10"/>
      <c r="I773" s="10"/>
      <c r="J773" s="10"/>
      <c r="K773" s="10"/>
      <c r="L773" s="10"/>
    </row>
    <row r="774" spans="1:12" ht="16.5" customHeight="1" x14ac:dyDescent="0.2">
      <c r="A774" s="10"/>
      <c r="B774" s="26"/>
      <c r="C774" s="27"/>
      <c r="D774" s="21"/>
      <c r="E774" s="10"/>
      <c r="F774" s="41"/>
      <c r="G774" s="42"/>
      <c r="H774" s="10"/>
      <c r="I774" s="10"/>
      <c r="J774" s="10"/>
      <c r="K774" s="10"/>
      <c r="L774" s="10"/>
    </row>
    <row r="775" spans="1:12" ht="16.5" customHeight="1" x14ac:dyDescent="0.2">
      <c r="A775" s="10"/>
      <c r="B775" s="26"/>
      <c r="C775" s="27"/>
      <c r="D775" s="21"/>
      <c r="E775" s="10"/>
      <c r="F775" s="41"/>
      <c r="G775" s="42"/>
      <c r="H775" s="10"/>
      <c r="I775" s="10"/>
      <c r="J775" s="10"/>
      <c r="K775" s="10"/>
      <c r="L775" s="10"/>
    </row>
    <row r="776" spans="1:12" ht="16.5" customHeight="1" x14ac:dyDescent="0.2">
      <c r="A776" s="10"/>
      <c r="B776" s="26"/>
      <c r="C776" s="27"/>
      <c r="D776" s="21"/>
      <c r="E776" s="10"/>
      <c r="F776" s="41"/>
      <c r="G776" s="42"/>
      <c r="H776" s="10"/>
      <c r="I776" s="10"/>
      <c r="J776" s="10"/>
      <c r="K776" s="10"/>
      <c r="L776" s="10"/>
    </row>
    <row r="777" spans="1:12" ht="16.5" customHeight="1" x14ac:dyDescent="0.2">
      <c r="A777" s="10"/>
      <c r="B777" s="26"/>
      <c r="C777" s="27"/>
      <c r="D777" s="21"/>
      <c r="E777" s="10"/>
      <c r="F777" s="41"/>
      <c r="G777" s="42"/>
      <c r="H777" s="10"/>
      <c r="I777" s="10"/>
      <c r="J777" s="10"/>
      <c r="K777" s="10"/>
      <c r="L777" s="10"/>
    </row>
    <row r="778" spans="1:12" ht="16.5" customHeight="1" x14ac:dyDescent="0.2">
      <c r="A778" s="10"/>
      <c r="B778" s="26"/>
      <c r="C778" s="27"/>
      <c r="D778" s="21"/>
      <c r="E778" s="10"/>
      <c r="F778" s="41"/>
      <c r="G778" s="42"/>
      <c r="H778" s="10"/>
      <c r="I778" s="10"/>
      <c r="J778" s="10"/>
      <c r="K778" s="10"/>
      <c r="L778" s="10"/>
    </row>
    <row r="779" spans="1:12" ht="16.5" customHeight="1" x14ac:dyDescent="0.2">
      <c r="A779" s="10"/>
      <c r="B779" s="26"/>
      <c r="C779" s="27"/>
      <c r="D779" s="21"/>
      <c r="E779" s="10"/>
      <c r="F779" s="41"/>
      <c r="G779" s="42"/>
      <c r="H779" s="10"/>
      <c r="I779" s="10"/>
      <c r="J779" s="10"/>
      <c r="K779" s="10"/>
      <c r="L779" s="10"/>
    </row>
    <row r="780" spans="1:12" ht="16.5" customHeight="1" x14ac:dyDescent="0.2">
      <c r="A780" s="10"/>
      <c r="B780" s="26"/>
      <c r="C780" s="27"/>
      <c r="D780" s="21"/>
      <c r="E780" s="10"/>
      <c r="F780" s="41"/>
      <c r="G780" s="42"/>
      <c r="H780" s="10"/>
      <c r="I780" s="10"/>
      <c r="J780" s="10"/>
      <c r="K780" s="10"/>
      <c r="L780" s="10"/>
    </row>
    <row r="781" spans="1:12" ht="16.5" customHeight="1" x14ac:dyDescent="0.2">
      <c r="A781" s="10"/>
      <c r="B781" s="26"/>
      <c r="C781" s="27"/>
      <c r="D781" s="21"/>
      <c r="E781" s="10"/>
      <c r="F781" s="41"/>
      <c r="G781" s="42"/>
      <c r="H781" s="10"/>
      <c r="I781" s="10"/>
      <c r="J781" s="10"/>
      <c r="K781" s="10"/>
      <c r="L781" s="10"/>
    </row>
    <row r="782" spans="1:12" ht="16.5" customHeight="1" x14ac:dyDescent="0.2">
      <c r="A782" s="10"/>
      <c r="B782" s="26"/>
      <c r="C782" s="27"/>
      <c r="D782" s="21"/>
      <c r="E782" s="10"/>
      <c r="F782" s="41"/>
      <c r="G782" s="42"/>
      <c r="H782" s="10"/>
      <c r="I782" s="10"/>
      <c r="J782" s="10"/>
      <c r="K782" s="10"/>
      <c r="L782" s="10"/>
    </row>
    <row r="783" spans="1:12" ht="16.5" customHeight="1" x14ac:dyDescent="0.2">
      <c r="A783" s="10"/>
      <c r="B783" s="26"/>
      <c r="C783" s="27"/>
      <c r="D783" s="21"/>
      <c r="E783" s="10"/>
      <c r="F783" s="41"/>
      <c r="G783" s="42"/>
      <c r="H783" s="10"/>
      <c r="I783" s="10"/>
      <c r="J783" s="10"/>
      <c r="K783" s="10"/>
      <c r="L783" s="10"/>
    </row>
    <row r="784" spans="1:12" ht="16.5" customHeight="1" x14ac:dyDescent="0.2">
      <c r="A784" s="10"/>
      <c r="B784" s="26"/>
      <c r="C784" s="27"/>
      <c r="D784" s="21"/>
      <c r="E784" s="10"/>
      <c r="F784" s="41"/>
      <c r="G784" s="42"/>
      <c r="H784" s="10"/>
      <c r="I784" s="10"/>
      <c r="J784" s="10"/>
      <c r="K784" s="10"/>
      <c r="L784" s="10"/>
    </row>
    <row r="785" spans="1:12" ht="16.5" customHeight="1" x14ac:dyDescent="0.2">
      <c r="A785" s="10"/>
      <c r="B785" s="26"/>
      <c r="C785" s="27"/>
      <c r="D785" s="21"/>
      <c r="E785" s="10"/>
      <c r="F785" s="41"/>
      <c r="G785" s="42"/>
      <c r="H785" s="10"/>
      <c r="I785" s="10"/>
      <c r="J785" s="10"/>
      <c r="K785" s="10"/>
      <c r="L785" s="10"/>
    </row>
    <row r="786" spans="1:12" ht="16.5" customHeight="1" x14ac:dyDescent="0.2">
      <c r="A786" s="10"/>
      <c r="B786" s="26"/>
      <c r="C786" s="27"/>
      <c r="D786" s="21"/>
      <c r="E786" s="10"/>
      <c r="F786" s="41"/>
      <c r="G786" s="42"/>
      <c r="H786" s="10"/>
      <c r="I786" s="10"/>
      <c r="J786" s="10"/>
      <c r="K786" s="10"/>
      <c r="L786" s="10"/>
    </row>
    <row r="787" spans="1:12" ht="16.5" customHeight="1" x14ac:dyDescent="0.2">
      <c r="A787" s="10"/>
      <c r="B787" s="26"/>
      <c r="C787" s="27"/>
      <c r="D787" s="21"/>
      <c r="E787" s="10"/>
      <c r="F787" s="41"/>
      <c r="G787" s="42"/>
      <c r="H787" s="10"/>
      <c r="I787" s="10"/>
      <c r="J787" s="10"/>
      <c r="K787" s="10"/>
      <c r="L787" s="10"/>
    </row>
    <row r="788" spans="1:12" ht="16.5" customHeight="1" x14ac:dyDescent="0.2">
      <c r="A788" s="10"/>
      <c r="B788" s="26"/>
      <c r="C788" s="27"/>
      <c r="D788" s="21"/>
      <c r="E788" s="10"/>
      <c r="F788" s="41"/>
      <c r="G788" s="42"/>
      <c r="H788" s="10"/>
      <c r="I788" s="10"/>
      <c r="J788" s="10"/>
      <c r="K788" s="10"/>
      <c r="L788" s="10"/>
    </row>
    <row r="789" spans="1:12" ht="16.5" customHeight="1" x14ac:dyDescent="0.2">
      <c r="A789" s="10"/>
      <c r="B789" s="26"/>
      <c r="C789" s="27"/>
      <c r="D789" s="21"/>
      <c r="E789" s="10"/>
      <c r="F789" s="41"/>
      <c r="G789" s="42"/>
      <c r="H789" s="10"/>
      <c r="I789" s="10"/>
      <c r="J789" s="10"/>
      <c r="K789" s="10"/>
      <c r="L789" s="10"/>
    </row>
    <row r="790" spans="1:12" ht="16.5" customHeight="1" x14ac:dyDescent="0.2">
      <c r="A790" s="10"/>
      <c r="B790" s="26"/>
      <c r="C790" s="27"/>
      <c r="D790" s="21"/>
      <c r="E790" s="10"/>
      <c r="F790" s="41"/>
      <c r="G790" s="42"/>
      <c r="H790" s="10"/>
      <c r="I790" s="10"/>
      <c r="J790" s="10"/>
      <c r="K790" s="10"/>
      <c r="L790" s="10"/>
    </row>
    <row r="791" spans="1:12" ht="16.5" customHeight="1" x14ac:dyDescent="0.2">
      <c r="A791" s="10"/>
      <c r="B791" s="26"/>
      <c r="C791" s="27"/>
      <c r="D791" s="21"/>
      <c r="E791" s="10"/>
      <c r="F791" s="41"/>
      <c r="G791" s="42"/>
      <c r="H791" s="10"/>
      <c r="I791" s="10"/>
      <c r="J791" s="10"/>
      <c r="K791" s="10"/>
      <c r="L791" s="10"/>
    </row>
    <row r="792" spans="1:12" ht="16.5" customHeight="1" x14ac:dyDescent="0.2">
      <c r="A792" s="10"/>
      <c r="B792" s="26"/>
      <c r="C792" s="27"/>
      <c r="D792" s="21"/>
      <c r="E792" s="10"/>
      <c r="F792" s="41"/>
      <c r="G792" s="42"/>
      <c r="H792" s="10"/>
      <c r="I792" s="10"/>
      <c r="J792" s="10"/>
      <c r="K792" s="10"/>
      <c r="L792" s="10"/>
    </row>
    <row r="793" spans="1:12" ht="16.5" customHeight="1" x14ac:dyDescent="0.2">
      <c r="A793" s="10"/>
      <c r="B793" s="26"/>
      <c r="C793" s="27"/>
      <c r="D793" s="21"/>
      <c r="E793" s="10"/>
      <c r="F793" s="41"/>
      <c r="G793" s="42"/>
      <c r="H793" s="10"/>
      <c r="I793" s="10"/>
      <c r="J793" s="10"/>
      <c r="K793" s="10"/>
      <c r="L793" s="10"/>
    </row>
    <row r="794" spans="1:12" ht="16.5" customHeight="1" x14ac:dyDescent="0.2">
      <c r="A794" s="10"/>
      <c r="B794" s="26"/>
      <c r="C794" s="27"/>
      <c r="D794" s="21"/>
      <c r="E794" s="10"/>
      <c r="F794" s="41"/>
      <c r="G794" s="42"/>
      <c r="H794" s="10"/>
      <c r="I794" s="10"/>
      <c r="J794" s="10"/>
      <c r="K794" s="10"/>
      <c r="L794" s="10"/>
    </row>
    <row r="795" spans="1:12" ht="16.5" customHeight="1" x14ac:dyDescent="0.2">
      <c r="A795" s="10"/>
      <c r="B795" s="26"/>
      <c r="C795" s="27"/>
      <c r="D795" s="21"/>
      <c r="E795" s="10"/>
      <c r="F795" s="41"/>
      <c r="G795" s="42"/>
      <c r="H795" s="10"/>
      <c r="I795" s="10"/>
      <c r="J795" s="10"/>
      <c r="K795" s="10"/>
      <c r="L795" s="10"/>
    </row>
    <row r="796" spans="1:12" ht="16.5" customHeight="1" x14ac:dyDescent="0.2">
      <c r="A796" s="10"/>
      <c r="B796" s="26"/>
      <c r="C796" s="27"/>
      <c r="D796" s="21"/>
      <c r="E796" s="10"/>
      <c r="F796" s="41"/>
      <c r="G796" s="42"/>
      <c r="H796" s="10"/>
      <c r="I796" s="10"/>
      <c r="J796" s="10"/>
      <c r="K796" s="10"/>
      <c r="L796" s="10"/>
    </row>
    <row r="797" spans="1:12" ht="16.5" customHeight="1" x14ac:dyDescent="0.2">
      <c r="A797" s="10"/>
      <c r="B797" s="26"/>
      <c r="C797" s="27"/>
      <c r="D797" s="21"/>
      <c r="E797" s="10"/>
      <c r="F797" s="41"/>
      <c r="G797" s="42"/>
      <c r="H797" s="10"/>
      <c r="I797" s="10"/>
      <c r="J797" s="10"/>
      <c r="K797" s="10"/>
      <c r="L797" s="10"/>
    </row>
    <row r="798" spans="1:12" ht="16.5" customHeight="1" x14ac:dyDescent="0.2">
      <c r="A798" s="10"/>
      <c r="B798" s="26"/>
      <c r="C798" s="27"/>
      <c r="D798" s="21"/>
      <c r="E798" s="10"/>
      <c r="F798" s="41"/>
      <c r="G798" s="42"/>
      <c r="H798" s="10"/>
      <c r="I798" s="10"/>
      <c r="J798" s="10"/>
      <c r="K798" s="10"/>
      <c r="L798" s="10"/>
    </row>
    <row r="799" spans="1:12" ht="16.5" customHeight="1" x14ac:dyDescent="0.2">
      <c r="A799" s="10"/>
      <c r="B799" s="26"/>
      <c r="C799" s="27"/>
      <c r="D799" s="21"/>
      <c r="E799" s="10"/>
      <c r="F799" s="41"/>
      <c r="G799" s="42"/>
      <c r="H799" s="10"/>
      <c r="I799" s="10"/>
      <c r="J799" s="10"/>
      <c r="K799" s="10"/>
      <c r="L799" s="10"/>
    </row>
    <row r="800" spans="1:12" ht="16.5" customHeight="1" x14ac:dyDescent="0.2">
      <c r="A800" s="10"/>
      <c r="B800" s="26"/>
      <c r="C800" s="27"/>
      <c r="D800" s="21"/>
      <c r="E800" s="10"/>
      <c r="F800" s="41"/>
      <c r="G800" s="42"/>
      <c r="H800" s="10"/>
      <c r="I800" s="10"/>
      <c r="J800" s="10"/>
      <c r="K800" s="10"/>
      <c r="L800" s="10"/>
    </row>
    <row r="801" spans="1:12" ht="16.5" customHeight="1" x14ac:dyDescent="0.2">
      <c r="A801" s="10"/>
      <c r="B801" s="26"/>
      <c r="C801" s="27"/>
      <c r="D801" s="21"/>
      <c r="E801" s="10"/>
      <c r="F801" s="41"/>
      <c r="G801" s="42"/>
      <c r="H801" s="10"/>
      <c r="I801" s="10"/>
      <c r="J801" s="10"/>
      <c r="K801" s="10"/>
      <c r="L801" s="10"/>
    </row>
    <row r="802" spans="1:12" ht="16.5" customHeight="1" x14ac:dyDescent="0.2">
      <c r="A802" s="10"/>
      <c r="B802" s="26"/>
      <c r="C802" s="27"/>
      <c r="D802" s="21"/>
      <c r="E802" s="10"/>
      <c r="F802" s="41"/>
      <c r="G802" s="42"/>
      <c r="H802" s="10"/>
      <c r="I802" s="10"/>
      <c r="J802" s="10"/>
      <c r="K802" s="10"/>
      <c r="L802" s="10"/>
    </row>
    <row r="803" spans="1:12" ht="16.5" customHeight="1" x14ac:dyDescent="0.2">
      <c r="A803" s="10"/>
      <c r="B803" s="26"/>
      <c r="C803" s="27"/>
      <c r="D803" s="21"/>
      <c r="E803" s="10"/>
      <c r="F803" s="41"/>
      <c r="G803" s="42"/>
      <c r="H803" s="10"/>
      <c r="I803" s="10"/>
      <c r="J803" s="10"/>
      <c r="K803" s="10"/>
      <c r="L803" s="10"/>
    </row>
    <row r="804" spans="1:12" ht="16.5" customHeight="1" x14ac:dyDescent="0.2">
      <c r="A804" s="10"/>
      <c r="B804" s="26"/>
      <c r="C804" s="27"/>
      <c r="D804" s="21"/>
      <c r="E804" s="10"/>
      <c r="F804" s="41"/>
      <c r="G804" s="42"/>
      <c r="H804" s="10"/>
      <c r="I804" s="10"/>
      <c r="J804" s="10"/>
      <c r="K804" s="10"/>
      <c r="L804" s="10"/>
    </row>
    <row r="805" spans="1:12" ht="16.5" customHeight="1" x14ac:dyDescent="0.2">
      <c r="A805" s="10"/>
      <c r="B805" s="26"/>
      <c r="C805" s="27"/>
      <c r="D805" s="21"/>
      <c r="E805" s="10"/>
      <c r="F805" s="41"/>
      <c r="G805" s="42"/>
      <c r="H805" s="10"/>
      <c r="I805" s="10"/>
      <c r="J805" s="10"/>
      <c r="K805" s="10"/>
      <c r="L805" s="10"/>
    </row>
    <row r="806" spans="1:12" ht="16.5" customHeight="1" x14ac:dyDescent="0.2">
      <c r="A806" s="10"/>
      <c r="B806" s="26"/>
      <c r="C806" s="27"/>
      <c r="D806" s="21"/>
      <c r="E806" s="10"/>
      <c r="F806" s="41"/>
      <c r="G806" s="42"/>
      <c r="H806" s="10"/>
      <c r="I806" s="10"/>
      <c r="J806" s="10"/>
      <c r="K806" s="10"/>
      <c r="L806" s="10"/>
    </row>
    <row r="807" spans="1:12" ht="16.5" customHeight="1" x14ac:dyDescent="0.2">
      <c r="A807" s="10"/>
      <c r="B807" s="26"/>
      <c r="C807" s="27"/>
      <c r="D807" s="21"/>
      <c r="E807" s="10"/>
      <c r="F807" s="41"/>
      <c r="G807" s="42"/>
      <c r="H807" s="10"/>
      <c r="I807" s="10"/>
      <c r="J807" s="10"/>
      <c r="K807" s="10"/>
      <c r="L807" s="10"/>
    </row>
    <row r="808" spans="1:12" ht="16.5" customHeight="1" x14ac:dyDescent="0.2">
      <c r="A808" s="10"/>
      <c r="B808" s="26"/>
      <c r="C808" s="27"/>
      <c r="D808" s="21"/>
      <c r="E808" s="10"/>
      <c r="F808" s="41"/>
      <c r="G808" s="42"/>
      <c r="H808" s="10"/>
      <c r="I808" s="10"/>
      <c r="J808" s="10"/>
      <c r="K808" s="10"/>
      <c r="L808" s="10"/>
    </row>
    <row r="809" spans="1:12" ht="16.5" customHeight="1" x14ac:dyDescent="0.2">
      <c r="A809" s="10"/>
      <c r="B809" s="26"/>
      <c r="C809" s="27"/>
      <c r="D809" s="21"/>
      <c r="E809" s="10"/>
      <c r="F809" s="41"/>
      <c r="G809" s="42"/>
      <c r="H809" s="10"/>
      <c r="I809" s="10"/>
      <c r="J809" s="10"/>
      <c r="K809" s="10"/>
      <c r="L809" s="10"/>
    </row>
    <row r="810" spans="1:12" ht="16.5" customHeight="1" x14ac:dyDescent="0.2">
      <c r="A810" s="10"/>
      <c r="B810" s="26"/>
      <c r="C810" s="27"/>
      <c r="D810" s="21"/>
      <c r="E810" s="10"/>
      <c r="F810" s="41"/>
      <c r="G810" s="42"/>
      <c r="H810" s="10"/>
      <c r="I810" s="10"/>
      <c r="J810" s="10"/>
      <c r="K810" s="10"/>
      <c r="L810" s="10"/>
    </row>
    <row r="811" spans="1:12" ht="16.5" customHeight="1" x14ac:dyDescent="0.2">
      <c r="A811" s="10"/>
      <c r="B811" s="26"/>
      <c r="C811" s="27"/>
      <c r="D811" s="21"/>
      <c r="E811" s="10"/>
      <c r="F811" s="41"/>
      <c r="G811" s="42"/>
      <c r="H811" s="10"/>
      <c r="I811" s="10"/>
      <c r="J811" s="10"/>
      <c r="K811" s="10"/>
      <c r="L811" s="10"/>
    </row>
    <row r="812" spans="1:12" ht="16.5" customHeight="1" x14ac:dyDescent="0.2">
      <c r="A812" s="10"/>
      <c r="B812" s="26"/>
      <c r="C812" s="27"/>
      <c r="D812" s="21"/>
      <c r="E812" s="10"/>
      <c r="F812" s="41"/>
      <c r="G812" s="42"/>
      <c r="H812" s="10"/>
      <c r="I812" s="10"/>
      <c r="J812" s="10"/>
      <c r="K812" s="10"/>
      <c r="L812" s="10"/>
    </row>
    <row r="813" spans="1:12" ht="16.5" customHeight="1" x14ac:dyDescent="0.2">
      <c r="A813" s="10"/>
      <c r="B813" s="26"/>
      <c r="C813" s="27"/>
      <c r="D813" s="21"/>
      <c r="E813" s="10"/>
      <c r="F813" s="41"/>
      <c r="G813" s="42"/>
      <c r="H813" s="10"/>
      <c r="I813" s="10"/>
      <c r="J813" s="10"/>
      <c r="K813" s="10"/>
      <c r="L813" s="10"/>
    </row>
    <row r="814" spans="1:12" ht="16.5" customHeight="1" x14ac:dyDescent="0.2">
      <c r="A814" s="10"/>
      <c r="B814" s="26"/>
      <c r="C814" s="27"/>
      <c r="D814" s="21"/>
      <c r="E814" s="10"/>
      <c r="F814" s="41"/>
      <c r="G814" s="42"/>
      <c r="H814" s="10"/>
      <c r="I814" s="10"/>
      <c r="J814" s="10"/>
      <c r="K814" s="10"/>
      <c r="L814" s="10"/>
    </row>
    <row r="815" spans="1:12" ht="16.5" customHeight="1" x14ac:dyDescent="0.2">
      <c r="A815" s="10"/>
      <c r="B815" s="26"/>
      <c r="C815" s="27"/>
      <c r="D815" s="21"/>
      <c r="E815" s="10"/>
      <c r="F815" s="41"/>
      <c r="G815" s="42"/>
      <c r="H815" s="10"/>
      <c r="I815" s="10"/>
      <c r="J815" s="10"/>
      <c r="K815" s="10"/>
      <c r="L815" s="10"/>
    </row>
    <row r="816" spans="1:12" ht="16.5" customHeight="1" x14ac:dyDescent="0.2">
      <c r="A816" s="10"/>
      <c r="B816" s="26"/>
      <c r="C816" s="27"/>
      <c r="D816" s="21"/>
      <c r="E816" s="10"/>
      <c r="F816" s="41"/>
      <c r="G816" s="42"/>
      <c r="H816" s="10"/>
      <c r="I816" s="10"/>
      <c r="J816" s="10"/>
      <c r="K816" s="10"/>
      <c r="L816" s="10"/>
    </row>
    <row r="817" spans="1:12" ht="16.5" customHeight="1" x14ac:dyDescent="0.2">
      <c r="A817" s="10"/>
      <c r="B817" s="26"/>
      <c r="C817" s="27"/>
      <c r="D817" s="21"/>
      <c r="E817" s="10"/>
      <c r="F817" s="41"/>
      <c r="G817" s="42"/>
      <c r="H817" s="10"/>
      <c r="I817" s="10"/>
      <c r="J817" s="10"/>
      <c r="K817" s="10"/>
      <c r="L817" s="10"/>
    </row>
    <row r="818" spans="1:12" ht="16.5" customHeight="1" x14ac:dyDescent="0.2">
      <c r="A818" s="10"/>
      <c r="B818" s="26"/>
      <c r="C818" s="27"/>
      <c r="D818" s="21"/>
      <c r="E818" s="10"/>
      <c r="F818" s="41"/>
      <c r="G818" s="42"/>
      <c r="H818" s="10"/>
      <c r="I818" s="10"/>
      <c r="J818" s="10"/>
      <c r="K818" s="10"/>
      <c r="L818" s="10"/>
    </row>
    <row r="819" spans="1:12" ht="16.5" customHeight="1" x14ac:dyDescent="0.2">
      <c r="A819" s="10"/>
      <c r="B819" s="26"/>
      <c r="C819" s="27"/>
      <c r="D819" s="21"/>
      <c r="E819" s="10"/>
      <c r="F819" s="41"/>
      <c r="G819" s="42"/>
      <c r="H819" s="10"/>
      <c r="I819" s="10"/>
      <c r="J819" s="10"/>
      <c r="K819" s="10"/>
      <c r="L819" s="10"/>
    </row>
    <row r="820" spans="1:12" ht="16.5" customHeight="1" x14ac:dyDescent="0.2">
      <c r="A820" s="10"/>
      <c r="B820" s="26"/>
      <c r="C820" s="27"/>
      <c r="D820" s="21"/>
      <c r="E820" s="10"/>
      <c r="F820" s="41"/>
      <c r="G820" s="42"/>
      <c r="H820" s="10"/>
      <c r="I820" s="10"/>
      <c r="J820" s="10"/>
      <c r="K820" s="10"/>
      <c r="L820" s="10"/>
    </row>
    <row r="821" spans="1:12" ht="16.5" customHeight="1" x14ac:dyDescent="0.2">
      <c r="A821" s="10"/>
      <c r="B821" s="26"/>
      <c r="C821" s="27"/>
      <c r="D821" s="21"/>
      <c r="E821" s="10"/>
      <c r="F821" s="41"/>
      <c r="G821" s="42"/>
      <c r="H821" s="10"/>
      <c r="I821" s="10"/>
      <c r="J821" s="10"/>
      <c r="K821" s="10"/>
      <c r="L821" s="10"/>
    </row>
    <row r="822" spans="1:12" ht="16.5" customHeight="1" x14ac:dyDescent="0.2">
      <c r="A822" s="10"/>
      <c r="B822" s="26"/>
      <c r="C822" s="27"/>
      <c r="D822" s="21"/>
      <c r="E822" s="10"/>
      <c r="F822" s="41"/>
      <c r="G822" s="42"/>
      <c r="H822" s="10"/>
      <c r="I822" s="10"/>
      <c r="J822" s="10"/>
      <c r="K822" s="10"/>
      <c r="L822" s="10"/>
    </row>
    <row r="823" spans="1:12" ht="16.5" customHeight="1" x14ac:dyDescent="0.2">
      <c r="A823" s="10"/>
      <c r="B823" s="26"/>
      <c r="C823" s="27"/>
      <c r="D823" s="21"/>
      <c r="E823" s="10"/>
      <c r="F823" s="41"/>
      <c r="G823" s="42"/>
      <c r="H823" s="10"/>
      <c r="I823" s="10"/>
      <c r="J823" s="10"/>
      <c r="K823" s="10"/>
      <c r="L823" s="10"/>
    </row>
    <row r="824" spans="1:12" ht="16.5" customHeight="1" x14ac:dyDescent="0.2">
      <c r="A824" s="10"/>
      <c r="B824" s="26"/>
      <c r="C824" s="27"/>
      <c r="D824" s="21"/>
      <c r="E824" s="10"/>
      <c r="F824" s="41"/>
      <c r="G824" s="42"/>
      <c r="H824" s="10"/>
      <c r="I824" s="10"/>
      <c r="J824" s="10"/>
      <c r="K824" s="10"/>
      <c r="L824" s="10"/>
    </row>
    <row r="825" spans="1:12" ht="16.5" customHeight="1" x14ac:dyDescent="0.2">
      <c r="A825" s="10"/>
      <c r="B825" s="26"/>
      <c r="C825" s="27"/>
      <c r="D825" s="21"/>
      <c r="E825" s="10"/>
      <c r="F825" s="41"/>
      <c r="G825" s="42"/>
      <c r="H825" s="10"/>
      <c r="I825" s="10"/>
      <c r="J825" s="10"/>
      <c r="K825" s="10"/>
      <c r="L825" s="10"/>
    </row>
    <row r="826" spans="1:12" ht="16.5" customHeight="1" x14ac:dyDescent="0.2">
      <c r="A826" s="10"/>
      <c r="B826" s="26"/>
      <c r="C826" s="27"/>
      <c r="D826" s="21"/>
      <c r="E826" s="10"/>
      <c r="F826" s="41"/>
      <c r="G826" s="42"/>
      <c r="H826" s="10"/>
      <c r="I826" s="10"/>
      <c r="J826" s="10"/>
      <c r="K826" s="10"/>
      <c r="L826" s="10"/>
    </row>
    <row r="827" spans="1:12" ht="16.5" customHeight="1" x14ac:dyDescent="0.2">
      <c r="A827" s="10"/>
      <c r="B827" s="26"/>
      <c r="C827" s="27"/>
      <c r="D827" s="21"/>
      <c r="E827" s="10"/>
      <c r="F827" s="41"/>
      <c r="G827" s="42"/>
      <c r="H827" s="10"/>
      <c r="I827" s="10"/>
      <c r="J827" s="10"/>
      <c r="K827" s="10"/>
      <c r="L827" s="10"/>
    </row>
    <row r="828" spans="1:12" ht="16.5" customHeight="1" x14ac:dyDescent="0.2">
      <c r="A828" s="10"/>
      <c r="B828" s="26"/>
      <c r="C828" s="27"/>
      <c r="D828" s="21"/>
      <c r="E828" s="10"/>
      <c r="F828" s="41"/>
      <c r="G828" s="42"/>
      <c r="H828" s="10"/>
      <c r="I828" s="10"/>
      <c r="J828" s="10"/>
      <c r="K828" s="10"/>
      <c r="L828" s="10"/>
    </row>
    <row r="829" spans="1:12" ht="16.5" customHeight="1" x14ac:dyDescent="0.2">
      <c r="A829" s="10"/>
      <c r="B829" s="26"/>
      <c r="C829" s="27"/>
      <c r="D829" s="21"/>
      <c r="E829" s="10"/>
      <c r="F829" s="41"/>
      <c r="G829" s="42"/>
      <c r="H829" s="10"/>
      <c r="I829" s="10"/>
      <c r="J829" s="10"/>
      <c r="K829" s="10"/>
      <c r="L829" s="10"/>
    </row>
    <row r="830" spans="1:12" ht="16.5" customHeight="1" x14ac:dyDescent="0.2">
      <c r="A830" s="10"/>
      <c r="B830" s="26"/>
      <c r="C830" s="27"/>
      <c r="D830" s="21"/>
      <c r="E830" s="10"/>
      <c r="F830" s="41"/>
      <c r="G830" s="42"/>
      <c r="H830" s="10"/>
      <c r="I830" s="10"/>
      <c r="J830" s="10"/>
      <c r="K830" s="10"/>
      <c r="L830" s="10"/>
    </row>
    <row r="831" spans="1:12" ht="16.5" customHeight="1" x14ac:dyDescent="0.2">
      <c r="A831" s="10"/>
      <c r="B831" s="26"/>
      <c r="C831" s="27"/>
      <c r="D831" s="21"/>
      <c r="E831" s="10"/>
      <c r="F831" s="41"/>
      <c r="G831" s="42"/>
      <c r="H831" s="10"/>
      <c r="I831" s="10"/>
      <c r="J831" s="10"/>
      <c r="K831" s="10"/>
      <c r="L831" s="10"/>
    </row>
    <row r="832" spans="1:12" ht="16.5" customHeight="1" x14ac:dyDescent="0.2">
      <c r="A832" s="10"/>
      <c r="B832" s="26"/>
      <c r="C832" s="27"/>
      <c r="D832" s="21"/>
      <c r="E832" s="10"/>
      <c r="F832" s="41"/>
      <c r="G832" s="42"/>
      <c r="H832" s="10"/>
      <c r="I832" s="10"/>
      <c r="J832" s="10"/>
      <c r="K832" s="10"/>
      <c r="L832" s="10"/>
    </row>
    <row r="833" spans="1:12" ht="16.5" customHeight="1" x14ac:dyDescent="0.2">
      <c r="A833" s="10"/>
      <c r="B833" s="26"/>
      <c r="C833" s="27"/>
      <c r="D833" s="21"/>
      <c r="E833" s="10"/>
      <c r="F833" s="41"/>
      <c r="G833" s="42"/>
      <c r="H833" s="10"/>
      <c r="I833" s="10"/>
      <c r="J833" s="10"/>
      <c r="K833" s="10"/>
      <c r="L833" s="10"/>
    </row>
    <row r="834" spans="1:12" ht="16.5" customHeight="1" x14ac:dyDescent="0.2">
      <c r="A834" s="10"/>
      <c r="B834" s="26"/>
      <c r="C834" s="27"/>
      <c r="D834" s="21"/>
      <c r="E834" s="10"/>
      <c r="F834" s="41"/>
      <c r="G834" s="42"/>
      <c r="H834" s="10"/>
      <c r="I834" s="10"/>
      <c r="J834" s="10"/>
      <c r="K834" s="10"/>
      <c r="L834" s="10"/>
    </row>
    <row r="835" spans="1:12" ht="16.5" customHeight="1" x14ac:dyDescent="0.2">
      <c r="A835" s="10"/>
      <c r="B835" s="26"/>
      <c r="C835" s="27"/>
      <c r="D835" s="21"/>
      <c r="E835" s="10"/>
      <c r="F835" s="41"/>
      <c r="G835" s="42"/>
      <c r="H835" s="10"/>
      <c r="I835" s="10"/>
      <c r="J835" s="10"/>
      <c r="K835" s="10"/>
      <c r="L835" s="10"/>
    </row>
    <row r="836" spans="1:12" ht="16.5" customHeight="1" x14ac:dyDescent="0.2">
      <c r="A836" s="10"/>
      <c r="B836" s="26"/>
      <c r="C836" s="27"/>
      <c r="D836" s="21"/>
      <c r="E836" s="10"/>
      <c r="F836" s="41"/>
      <c r="G836" s="42"/>
      <c r="H836" s="10"/>
      <c r="I836" s="10"/>
      <c r="J836" s="10"/>
      <c r="K836" s="10"/>
      <c r="L836" s="10"/>
    </row>
    <row r="837" spans="1:12" ht="16.5" customHeight="1" x14ac:dyDescent="0.2">
      <c r="A837" s="10"/>
      <c r="B837" s="26"/>
      <c r="C837" s="27"/>
      <c r="D837" s="21"/>
      <c r="E837" s="10"/>
      <c r="F837" s="41"/>
      <c r="G837" s="42"/>
      <c r="H837" s="10"/>
      <c r="I837" s="10"/>
      <c r="J837" s="10"/>
      <c r="K837" s="10"/>
      <c r="L837" s="10"/>
    </row>
    <row r="838" spans="1:12" ht="16.5" customHeight="1" x14ac:dyDescent="0.2">
      <c r="A838" s="10"/>
      <c r="B838" s="26"/>
      <c r="C838" s="27"/>
      <c r="D838" s="21"/>
      <c r="E838" s="10"/>
      <c r="F838" s="41"/>
      <c r="G838" s="42"/>
      <c r="H838" s="10"/>
      <c r="I838" s="10"/>
      <c r="J838" s="10"/>
      <c r="K838" s="10"/>
      <c r="L838" s="10"/>
    </row>
    <row r="839" spans="1:12" ht="16.5" customHeight="1" x14ac:dyDescent="0.2">
      <c r="A839" s="10"/>
      <c r="B839" s="26"/>
      <c r="C839" s="27"/>
      <c r="D839" s="21"/>
      <c r="E839" s="10"/>
      <c r="F839" s="41"/>
      <c r="G839" s="42"/>
      <c r="H839" s="10"/>
      <c r="I839" s="10"/>
      <c r="J839" s="10"/>
      <c r="K839" s="10"/>
      <c r="L839" s="10"/>
    </row>
    <row r="840" spans="1:12" ht="16.5" customHeight="1" x14ac:dyDescent="0.2">
      <c r="A840" s="10"/>
      <c r="B840" s="26"/>
      <c r="C840" s="27"/>
      <c r="D840" s="21"/>
      <c r="E840" s="10"/>
      <c r="F840" s="41"/>
      <c r="G840" s="42"/>
      <c r="H840" s="10"/>
      <c r="I840" s="10"/>
      <c r="J840" s="10"/>
      <c r="K840" s="10"/>
      <c r="L840" s="10"/>
    </row>
    <row r="841" spans="1:12" ht="16.5" customHeight="1" x14ac:dyDescent="0.2">
      <c r="A841" s="10"/>
      <c r="B841" s="26"/>
      <c r="C841" s="27"/>
      <c r="D841" s="21"/>
      <c r="E841" s="10"/>
      <c r="F841" s="41"/>
      <c r="G841" s="42"/>
      <c r="H841" s="10"/>
      <c r="I841" s="10"/>
      <c r="J841" s="10"/>
      <c r="K841" s="10"/>
      <c r="L841" s="10"/>
    </row>
    <row r="842" spans="1:12" ht="16.5" customHeight="1" x14ac:dyDescent="0.2">
      <c r="A842" s="10"/>
      <c r="B842" s="26"/>
      <c r="C842" s="27"/>
      <c r="D842" s="21"/>
      <c r="E842" s="10"/>
      <c r="F842" s="41"/>
      <c r="G842" s="42"/>
      <c r="H842" s="10"/>
      <c r="I842" s="10"/>
      <c r="J842" s="10"/>
      <c r="K842" s="10"/>
      <c r="L842" s="10"/>
    </row>
    <row r="843" spans="1:12" ht="16.5" customHeight="1" x14ac:dyDescent="0.2">
      <c r="A843" s="10"/>
      <c r="B843" s="26"/>
      <c r="C843" s="27"/>
      <c r="D843" s="21"/>
      <c r="E843" s="10"/>
      <c r="F843" s="41"/>
      <c r="G843" s="42"/>
      <c r="H843" s="10"/>
      <c r="I843" s="10"/>
      <c r="J843" s="10"/>
      <c r="K843" s="10"/>
      <c r="L843" s="10"/>
    </row>
    <row r="844" spans="1:12" ht="16.5" customHeight="1" x14ac:dyDescent="0.2">
      <c r="A844" s="10"/>
      <c r="B844" s="26"/>
      <c r="C844" s="27"/>
      <c r="D844" s="21"/>
      <c r="E844" s="10"/>
      <c r="F844" s="41"/>
      <c r="G844" s="42"/>
      <c r="H844" s="10"/>
      <c r="I844" s="10"/>
      <c r="J844" s="10"/>
      <c r="K844" s="10"/>
      <c r="L844" s="10"/>
    </row>
    <row r="845" spans="1:12" ht="16.5" customHeight="1" x14ac:dyDescent="0.2">
      <c r="A845" s="10"/>
      <c r="B845" s="26"/>
      <c r="C845" s="27"/>
      <c r="D845" s="21"/>
      <c r="E845" s="10"/>
      <c r="F845" s="41"/>
      <c r="G845" s="42"/>
      <c r="H845" s="10"/>
      <c r="I845" s="10"/>
      <c r="J845" s="10"/>
      <c r="K845" s="10"/>
      <c r="L845" s="10"/>
    </row>
    <row r="846" spans="1:12" ht="16.5" customHeight="1" x14ac:dyDescent="0.2">
      <c r="A846" s="10"/>
      <c r="B846" s="26"/>
      <c r="C846" s="27"/>
      <c r="D846" s="21"/>
      <c r="E846" s="10"/>
      <c r="F846" s="41"/>
      <c r="G846" s="42"/>
      <c r="H846" s="10"/>
      <c r="I846" s="10"/>
      <c r="J846" s="10"/>
      <c r="K846" s="10"/>
      <c r="L846" s="10"/>
    </row>
    <row r="847" spans="1:12" ht="16.5" customHeight="1" x14ac:dyDescent="0.2">
      <c r="A847" s="10"/>
      <c r="B847" s="26"/>
      <c r="C847" s="27"/>
      <c r="D847" s="21"/>
      <c r="E847" s="10"/>
      <c r="F847" s="41"/>
      <c r="G847" s="42"/>
      <c r="H847" s="10"/>
      <c r="I847" s="10"/>
      <c r="J847" s="10"/>
      <c r="K847" s="10"/>
      <c r="L847" s="10"/>
    </row>
    <row r="848" spans="1:12" ht="16.5" customHeight="1" x14ac:dyDescent="0.2">
      <c r="A848" s="10"/>
      <c r="B848" s="26"/>
      <c r="C848" s="27"/>
      <c r="D848" s="21"/>
      <c r="E848" s="10"/>
      <c r="F848" s="41"/>
      <c r="G848" s="42"/>
      <c r="H848" s="10"/>
      <c r="I848" s="10"/>
      <c r="J848" s="10"/>
      <c r="K848" s="10"/>
      <c r="L848" s="10"/>
    </row>
    <row r="849" spans="1:12" ht="16.5" customHeight="1" x14ac:dyDescent="0.2">
      <c r="A849" s="10"/>
      <c r="B849" s="26"/>
      <c r="C849" s="27"/>
      <c r="D849" s="21"/>
      <c r="E849" s="10"/>
      <c r="F849" s="41"/>
      <c r="G849" s="42"/>
      <c r="H849" s="10"/>
      <c r="I849" s="10"/>
      <c r="J849" s="10"/>
      <c r="K849" s="10"/>
      <c r="L849" s="10"/>
    </row>
    <row r="850" spans="1:12" ht="16.5" customHeight="1" x14ac:dyDescent="0.2">
      <c r="A850" s="10"/>
      <c r="B850" s="26"/>
      <c r="C850" s="27"/>
      <c r="D850" s="21"/>
      <c r="E850" s="10"/>
      <c r="F850" s="41"/>
      <c r="G850" s="42"/>
      <c r="H850" s="10"/>
      <c r="I850" s="10"/>
      <c r="J850" s="10"/>
      <c r="K850" s="10"/>
      <c r="L850" s="10"/>
    </row>
    <row r="851" spans="1:12" ht="16.5" customHeight="1" x14ac:dyDescent="0.2">
      <c r="A851" s="10"/>
      <c r="B851" s="26"/>
      <c r="C851" s="27"/>
      <c r="D851" s="21"/>
      <c r="E851" s="10"/>
      <c r="F851" s="41"/>
      <c r="G851" s="42"/>
      <c r="H851" s="10"/>
      <c r="I851" s="10"/>
      <c r="J851" s="10"/>
      <c r="K851" s="10"/>
      <c r="L851" s="10"/>
    </row>
    <row r="852" spans="1:12" ht="16.5" customHeight="1" x14ac:dyDescent="0.2">
      <c r="A852" s="10"/>
      <c r="B852" s="26"/>
      <c r="C852" s="27"/>
      <c r="D852" s="21"/>
      <c r="E852" s="10"/>
      <c r="F852" s="41"/>
      <c r="G852" s="42"/>
      <c r="H852" s="10"/>
      <c r="I852" s="10"/>
      <c r="J852" s="10"/>
      <c r="K852" s="10"/>
      <c r="L852" s="10"/>
    </row>
    <row r="853" spans="1:12" ht="16.5" customHeight="1" x14ac:dyDescent="0.2">
      <c r="A853" s="10"/>
      <c r="B853" s="26"/>
      <c r="C853" s="27"/>
      <c r="D853" s="21"/>
      <c r="E853" s="10"/>
      <c r="F853" s="41"/>
      <c r="G853" s="42"/>
      <c r="H853" s="10"/>
      <c r="I853" s="10"/>
      <c r="J853" s="10"/>
      <c r="K853" s="10"/>
      <c r="L853" s="10"/>
    </row>
    <row r="854" spans="1:12" ht="16.5" customHeight="1" x14ac:dyDescent="0.2">
      <c r="A854" s="10"/>
      <c r="B854" s="26"/>
      <c r="C854" s="27"/>
      <c r="D854" s="21"/>
      <c r="E854" s="10"/>
      <c r="F854" s="41"/>
      <c r="G854" s="42"/>
      <c r="H854" s="10"/>
      <c r="I854" s="10"/>
      <c r="J854" s="10"/>
      <c r="K854" s="10"/>
      <c r="L854" s="10"/>
    </row>
    <row r="855" spans="1:12" ht="16.5" customHeight="1" x14ac:dyDescent="0.2">
      <c r="A855" s="10"/>
      <c r="B855" s="26"/>
      <c r="C855" s="27"/>
      <c r="D855" s="21"/>
      <c r="E855" s="10"/>
      <c r="F855" s="41"/>
      <c r="G855" s="42"/>
      <c r="H855" s="10"/>
      <c r="I855" s="10"/>
      <c r="J855" s="10"/>
      <c r="K855" s="10"/>
      <c r="L855" s="10"/>
    </row>
    <row r="856" spans="1:12" ht="16.5" customHeight="1" x14ac:dyDescent="0.2">
      <c r="A856" s="10"/>
      <c r="B856" s="26"/>
      <c r="C856" s="27"/>
      <c r="D856" s="21"/>
      <c r="E856" s="10"/>
      <c r="F856" s="41"/>
      <c r="G856" s="42"/>
      <c r="H856" s="10"/>
      <c r="I856" s="10"/>
      <c r="J856" s="10"/>
      <c r="K856" s="10"/>
      <c r="L856" s="10"/>
    </row>
    <row r="857" spans="1:12" ht="16.5" customHeight="1" x14ac:dyDescent="0.2">
      <c r="A857" s="10"/>
      <c r="B857" s="26"/>
      <c r="C857" s="27"/>
      <c r="D857" s="21"/>
      <c r="E857" s="10"/>
      <c r="F857" s="41"/>
      <c r="G857" s="42"/>
      <c r="H857" s="10"/>
      <c r="I857" s="10"/>
      <c r="J857" s="10"/>
      <c r="K857" s="10"/>
      <c r="L857" s="10"/>
    </row>
    <row r="858" spans="1:12" ht="16.5" customHeight="1" x14ac:dyDescent="0.2">
      <c r="A858" s="10"/>
      <c r="B858" s="26"/>
      <c r="C858" s="27"/>
      <c r="D858" s="21"/>
      <c r="E858" s="10"/>
      <c r="F858" s="41"/>
      <c r="G858" s="42"/>
      <c r="H858" s="10"/>
      <c r="I858" s="10"/>
      <c r="J858" s="10"/>
      <c r="K858" s="10"/>
      <c r="L858" s="10"/>
    </row>
    <row r="859" spans="1:12" ht="16.5" customHeight="1" x14ac:dyDescent="0.2">
      <c r="A859" s="10"/>
      <c r="B859" s="26"/>
      <c r="C859" s="27"/>
      <c r="D859" s="21"/>
      <c r="E859" s="10"/>
      <c r="F859" s="41"/>
      <c r="G859" s="42"/>
      <c r="H859" s="10"/>
      <c r="I859" s="10"/>
      <c r="J859" s="10"/>
      <c r="K859" s="10"/>
      <c r="L859" s="10"/>
    </row>
    <row r="860" spans="1:12" ht="16.5" customHeight="1" x14ac:dyDescent="0.2">
      <c r="A860" s="10"/>
      <c r="B860" s="26"/>
      <c r="C860" s="27"/>
      <c r="D860" s="21"/>
      <c r="E860" s="10"/>
      <c r="F860" s="41"/>
      <c r="G860" s="42"/>
      <c r="H860" s="10"/>
      <c r="I860" s="10"/>
      <c r="J860" s="10"/>
      <c r="K860" s="10"/>
      <c r="L860" s="10"/>
    </row>
    <row r="861" spans="1:12" ht="16.5" customHeight="1" x14ac:dyDescent="0.2">
      <c r="A861" s="10"/>
      <c r="B861" s="26"/>
      <c r="C861" s="27"/>
      <c r="D861" s="21"/>
      <c r="E861" s="10"/>
      <c r="F861" s="41"/>
      <c r="G861" s="42"/>
      <c r="H861" s="10"/>
      <c r="I861" s="10"/>
      <c r="J861" s="10"/>
      <c r="K861" s="10"/>
      <c r="L861" s="10"/>
    </row>
    <row r="862" spans="1:12" ht="16.5" customHeight="1" x14ac:dyDescent="0.2">
      <c r="A862" s="10"/>
      <c r="B862" s="26"/>
      <c r="C862" s="27"/>
      <c r="D862" s="21"/>
      <c r="E862" s="10"/>
      <c r="F862" s="41"/>
      <c r="G862" s="42"/>
      <c r="H862" s="10"/>
      <c r="I862" s="10"/>
      <c r="J862" s="10"/>
      <c r="K862" s="10"/>
      <c r="L862" s="10"/>
    </row>
    <row r="863" spans="1:12" ht="16.5" customHeight="1" x14ac:dyDescent="0.2">
      <c r="A863" s="10"/>
      <c r="B863" s="26"/>
      <c r="C863" s="27"/>
      <c r="D863" s="21"/>
      <c r="E863" s="10"/>
      <c r="F863" s="41"/>
      <c r="G863" s="42"/>
      <c r="H863" s="10"/>
      <c r="I863" s="10"/>
      <c r="J863" s="10"/>
      <c r="K863" s="10"/>
      <c r="L863" s="10"/>
    </row>
    <row r="864" spans="1:12" ht="16.5" customHeight="1" x14ac:dyDescent="0.2">
      <c r="A864" s="10"/>
      <c r="B864" s="26"/>
      <c r="C864" s="27"/>
      <c r="D864" s="21"/>
      <c r="E864" s="10"/>
      <c r="F864" s="41"/>
      <c r="G864" s="42"/>
      <c r="H864" s="10"/>
      <c r="I864" s="10"/>
      <c r="J864" s="10"/>
      <c r="K864" s="10"/>
      <c r="L864" s="10"/>
    </row>
    <row r="865" spans="1:12" ht="16.5" customHeight="1" x14ac:dyDescent="0.2">
      <c r="A865" s="10"/>
      <c r="B865" s="26"/>
      <c r="C865" s="27"/>
      <c r="D865" s="21"/>
      <c r="E865" s="10"/>
      <c r="F865" s="41"/>
      <c r="G865" s="42"/>
      <c r="H865" s="10"/>
      <c r="I865" s="10"/>
      <c r="J865" s="10"/>
      <c r="K865" s="10"/>
      <c r="L865" s="10"/>
    </row>
    <row r="866" spans="1:12" ht="16.5" customHeight="1" x14ac:dyDescent="0.2">
      <c r="A866" s="10"/>
      <c r="B866" s="26"/>
      <c r="C866" s="27"/>
      <c r="D866" s="21"/>
      <c r="E866" s="10"/>
      <c r="F866" s="41"/>
      <c r="G866" s="42"/>
      <c r="H866" s="10"/>
      <c r="I866" s="10"/>
      <c r="J866" s="10"/>
      <c r="K866" s="10"/>
      <c r="L866" s="10"/>
    </row>
    <row r="867" spans="1:12" ht="16.5" customHeight="1" x14ac:dyDescent="0.2">
      <c r="A867" s="10"/>
      <c r="B867" s="26"/>
      <c r="C867" s="27"/>
      <c r="D867" s="21"/>
      <c r="E867" s="10"/>
      <c r="F867" s="41"/>
      <c r="G867" s="42"/>
      <c r="H867" s="10"/>
      <c r="I867" s="10"/>
      <c r="J867" s="10"/>
      <c r="K867" s="10"/>
      <c r="L867" s="10"/>
    </row>
    <row r="868" spans="1:12" ht="16.5" customHeight="1" x14ac:dyDescent="0.2">
      <c r="A868" s="10"/>
      <c r="B868" s="26"/>
      <c r="C868" s="27"/>
      <c r="D868" s="21"/>
      <c r="E868" s="10"/>
      <c r="F868" s="41"/>
      <c r="G868" s="42"/>
      <c r="H868" s="10"/>
      <c r="I868" s="10"/>
      <c r="J868" s="10"/>
      <c r="K868" s="10"/>
      <c r="L868" s="10"/>
    </row>
    <row r="869" spans="1:12" ht="16.5" customHeight="1" x14ac:dyDescent="0.2">
      <c r="A869" s="10"/>
      <c r="B869" s="26"/>
      <c r="C869" s="27"/>
      <c r="D869" s="21"/>
      <c r="E869" s="10"/>
      <c r="F869" s="41"/>
      <c r="G869" s="42"/>
      <c r="H869" s="10"/>
      <c r="I869" s="10"/>
      <c r="J869" s="10"/>
      <c r="K869" s="10"/>
      <c r="L869" s="10"/>
    </row>
    <row r="870" spans="1:12" ht="16.5" customHeight="1" x14ac:dyDescent="0.2">
      <c r="A870" s="10"/>
      <c r="B870" s="26"/>
      <c r="C870" s="27"/>
      <c r="D870" s="21"/>
      <c r="E870" s="10"/>
      <c r="F870" s="41"/>
      <c r="G870" s="42"/>
      <c r="H870" s="10"/>
      <c r="I870" s="10"/>
      <c r="J870" s="10"/>
      <c r="K870" s="10"/>
      <c r="L870" s="10"/>
    </row>
    <row r="871" spans="1:12" ht="16.5" customHeight="1" x14ac:dyDescent="0.2">
      <c r="A871" s="10"/>
      <c r="B871" s="26"/>
      <c r="C871" s="27"/>
      <c r="D871" s="21"/>
      <c r="E871" s="10"/>
      <c r="F871" s="41"/>
      <c r="G871" s="42"/>
      <c r="H871" s="10"/>
      <c r="I871" s="10"/>
      <c r="J871" s="10"/>
      <c r="K871" s="10"/>
      <c r="L871" s="10"/>
    </row>
    <row r="872" spans="1:12" ht="16.5" customHeight="1" x14ac:dyDescent="0.2">
      <c r="A872" s="10"/>
      <c r="B872" s="26"/>
      <c r="C872" s="27"/>
      <c r="D872" s="21"/>
      <c r="E872" s="10"/>
      <c r="F872" s="41"/>
      <c r="G872" s="42"/>
      <c r="H872" s="10"/>
      <c r="I872" s="10"/>
      <c r="J872" s="10"/>
      <c r="K872" s="10"/>
      <c r="L872" s="10"/>
    </row>
    <row r="873" spans="1:12" ht="16.5" customHeight="1" x14ac:dyDescent="0.2">
      <c r="A873" s="10"/>
      <c r="B873" s="26"/>
      <c r="C873" s="27"/>
      <c r="D873" s="21"/>
      <c r="E873" s="10"/>
      <c r="F873" s="41"/>
      <c r="G873" s="42"/>
      <c r="H873" s="10"/>
      <c r="I873" s="10"/>
      <c r="J873" s="10"/>
      <c r="K873" s="10"/>
      <c r="L873" s="10"/>
    </row>
    <row r="874" spans="1:12" ht="16.5" customHeight="1" x14ac:dyDescent="0.2">
      <c r="A874" s="10"/>
      <c r="B874" s="26"/>
      <c r="C874" s="27"/>
      <c r="D874" s="21"/>
      <c r="E874" s="10"/>
      <c r="F874" s="41"/>
      <c r="G874" s="42"/>
      <c r="H874" s="10"/>
      <c r="I874" s="10"/>
      <c r="J874" s="10"/>
      <c r="K874" s="10"/>
      <c r="L874" s="10"/>
    </row>
    <row r="875" spans="1:12" ht="16.5" customHeight="1" x14ac:dyDescent="0.2">
      <c r="A875" s="10"/>
      <c r="B875" s="26"/>
      <c r="C875" s="27"/>
      <c r="D875" s="21"/>
      <c r="E875" s="10"/>
      <c r="F875" s="41"/>
      <c r="G875" s="42"/>
      <c r="H875" s="10"/>
      <c r="I875" s="10"/>
      <c r="J875" s="10"/>
      <c r="K875" s="10"/>
      <c r="L875" s="10"/>
    </row>
    <row r="876" spans="1:12" ht="16.5" customHeight="1" x14ac:dyDescent="0.2">
      <c r="A876" s="10"/>
      <c r="B876" s="26"/>
      <c r="C876" s="27"/>
      <c r="D876" s="21"/>
      <c r="E876" s="10"/>
      <c r="F876" s="41"/>
      <c r="G876" s="42"/>
      <c r="H876" s="10"/>
      <c r="I876" s="10"/>
      <c r="J876" s="10"/>
      <c r="K876" s="10"/>
      <c r="L876" s="10"/>
    </row>
    <row r="877" spans="1:12" ht="16.5" customHeight="1" x14ac:dyDescent="0.2">
      <c r="A877" s="10"/>
      <c r="B877" s="26"/>
      <c r="C877" s="27"/>
      <c r="D877" s="21"/>
      <c r="E877" s="10"/>
      <c r="F877" s="41"/>
      <c r="G877" s="42"/>
      <c r="H877" s="10"/>
      <c r="I877" s="10"/>
      <c r="J877" s="10"/>
      <c r="K877" s="10"/>
      <c r="L877" s="10"/>
    </row>
    <row r="878" spans="1:12" ht="16.5" customHeight="1" x14ac:dyDescent="0.2">
      <c r="A878" s="10"/>
      <c r="B878" s="26"/>
      <c r="C878" s="27"/>
      <c r="D878" s="21"/>
      <c r="E878" s="10"/>
      <c r="F878" s="41"/>
      <c r="G878" s="42"/>
      <c r="H878" s="10"/>
      <c r="I878" s="10"/>
      <c r="J878" s="10"/>
      <c r="K878" s="10"/>
      <c r="L878" s="10"/>
    </row>
    <row r="879" spans="1:12" ht="16.5" customHeight="1" x14ac:dyDescent="0.2">
      <c r="A879" s="10"/>
      <c r="B879" s="26"/>
      <c r="C879" s="27"/>
      <c r="D879" s="21"/>
      <c r="E879" s="10"/>
      <c r="F879" s="41"/>
      <c r="G879" s="42"/>
      <c r="H879" s="10"/>
      <c r="I879" s="10"/>
      <c r="J879" s="10"/>
      <c r="K879" s="10"/>
      <c r="L879" s="10"/>
    </row>
    <row r="880" spans="1:12" ht="16.5" customHeight="1" x14ac:dyDescent="0.2">
      <c r="A880" s="10"/>
      <c r="B880" s="26"/>
      <c r="C880" s="27"/>
      <c r="D880" s="21"/>
      <c r="E880" s="10"/>
      <c r="F880" s="41"/>
      <c r="G880" s="42"/>
      <c r="H880" s="10"/>
      <c r="I880" s="10"/>
      <c r="J880" s="10"/>
      <c r="K880" s="10"/>
      <c r="L880" s="10"/>
    </row>
    <row r="881" spans="1:12" ht="16.5" customHeight="1" x14ac:dyDescent="0.2">
      <c r="A881" s="10"/>
      <c r="B881" s="26"/>
      <c r="C881" s="27"/>
      <c r="D881" s="21"/>
      <c r="E881" s="10"/>
      <c r="F881" s="41"/>
      <c r="G881" s="42"/>
      <c r="H881" s="10"/>
      <c r="I881" s="10"/>
      <c r="J881" s="10"/>
      <c r="K881" s="10"/>
      <c r="L881" s="10"/>
    </row>
    <row r="882" spans="1:12" ht="16.5" customHeight="1" x14ac:dyDescent="0.2">
      <c r="A882" s="10"/>
      <c r="B882" s="26"/>
      <c r="C882" s="27"/>
      <c r="D882" s="21"/>
      <c r="E882" s="10"/>
      <c r="F882" s="41"/>
      <c r="G882" s="42"/>
      <c r="H882" s="10"/>
      <c r="I882" s="10"/>
      <c r="J882" s="10"/>
      <c r="K882" s="10"/>
      <c r="L882" s="10"/>
    </row>
    <row r="883" spans="1:12" ht="16.5" customHeight="1" x14ac:dyDescent="0.2">
      <c r="A883" s="10"/>
      <c r="B883" s="26"/>
      <c r="C883" s="27"/>
      <c r="D883" s="21"/>
      <c r="E883" s="10"/>
      <c r="F883" s="41"/>
      <c r="G883" s="42"/>
      <c r="H883" s="10"/>
      <c r="I883" s="10"/>
      <c r="J883" s="10"/>
      <c r="K883" s="10"/>
      <c r="L883" s="10"/>
    </row>
    <row r="884" spans="1:12" ht="16.5" customHeight="1" x14ac:dyDescent="0.2">
      <c r="A884" s="10"/>
      <c r="B884" s="26"/>
      <c r="C884" s="27"/>
      <c r="D884" s="21"/>
      <c r="E884" s="10"/>
      <c r="F884" s="41"/>
      <c r="G884" s="42"/>
      <c r="H884" s="10"/>
      <c r="I884" s="10"/>
      <c r="J884" s="10"/>
      <c r="K884" s="10"/>
      <c r="L884" s="10"/>
    </row>
    <row r="885" spans="1:12" ht="16.5" customHeight="1" x14ac:dyDescent="0.2">
      <c r="A885" s="10"/>
      <c r="B885" s="26"/>
      <c r="C885" s="27"/>
      <c r="D885" s="21"/>
      <c r="E885" s="10"/>
      <c r="F885" s="41"/>
      <c r="G885" s="42"/>
      <c r="H885" s="10"/>
      <c r="I885" s="10"/>
      <c r="J885" s="10"/>
      <c r="K885" s="10"/>
      <c r="L885" s="10"/>
    </row>
    <row r="886" spans="1:12" ht="16.5" customHeight="1" x14ac:dyDescent="0.2">
      <c r="A886" s="10"/>
      <c r="B886" s="26"/>
      <c r="C886" s="27"/>
      <c r="D886" s="21"/>
      <c r="E886" s="10"/>
      <c r="F886" s="41"/>
      <c r="G886" s="42"/>
      <c r="H886" s="10"/>
      <c r="I886" s="10"/>
      <c r="J886" s="10"/>
      <c r="K886" s="10"/>
      <c r="L886" s="10"/>
    </row>
    <row r="887" spans="1:12" ht="16.5" customHeight="1" x14ac:dyDescent="0.2">
      <c r="A887" s="10"/>
      <c r="B887" s="26"/>
      <c r="C887" s="27"/>
      <c r="D887" s="21"/>
      <c r="E887" s="10"/>
      <c r="F887" s="41"/>
      <c r="G887" s="42"/>
      <c r="H887" s="10"/>
      <c r="I887" s="10"/>
      <c r="J887" s="10"/>
      <c r="K887" s="10"/>
      <c r="L887" s="10"/>
    </row>
    <row r="888" spans="1:12" ht="16.5" customHeight="1" x14ac:dyDescent="0.2">
      <c r="A888" s="10"/>
      <c r="B888" s="26"/>
      <c r="C888" s="27"/>
      <c r="D888" s="21"/>
      <c r="E888" s="10"/>
      <c r="F888" s="41"/>
      <c r="G888" s="42"/>
      <c r="H888" s="10"/>
      <c r="I888" s="10"/>
      <c r="J888" s="10"/>
      <c r="K888" s="10"/>
      <c r="L888" s="10"/>
    </row>
    <row r="889" spans="1:12" ht="16.5" customHeight="1" x14ac:dyDescent="0.2">
      <c r="A889" s="10"/>
      <c r="B889" s="26"/>
      <c r="C889" s="27"/>
      <c r="D889" s="21"/>
      <c r="E889" s="10"/>
      <c r="F889" s="41"/>
      <c r="G889" s="42"/>
      <c r="H889" s="10"/>
      <c r="I889" s="10"/>
      <c r="J889" s="10"/>
      <c r="K889" s="10"/>
      <c r="L889" s="10"/>
    </row>
    <row r="890" spans="1:12" ht="16.5" customHeight="1" x14ac:dyDescent="0.2">
      <c r="A890" s="10"/>
      <c r="B890" s="26"/>
      <c r="C890" s="27"/>
      <c r="D890" s="21"/>
      <c r="E890" s="10"/>
      <c r="F890" s="41"/>
      <c r="G890" s="42"/>
      <c r="H890" s="10"/>
      <c r="I890" s="10"/>
      <c r="J890" s="10"/>
      <c r="K890" s="10"/>
      <c r="L890" s="10"/>
    </row>
    <row r="891" spans="1:12" ht="16.5" customHeight="1" x14ac:dyDescent="0.2">
      <c r="A891" s="10"/>
      <c r="B891" s="26"/>
      <c r="C891" s="27"/>
      <c r="D891" s="21"/>
      <c r="E891" s="10"/>
      <c r="F891" s="41"/>
      <c r="G891" s="42"/>
      <c r="H891" s="10"/>
      <c r="I891" s="10"/>
      <c r="J891" s="10"/>
      <c r="K891" s="10"/>
      <c r="L891" s="10"/>
    </row>
    <row r="892" spans="1:12" ht="16.5" customHeight="1" x14ac:dyDescent="0.2">
      <c r="A892" s="10"/>
      <c r="B892" s="26"/>
      <c r="C892" s="27"/>
      <c r="D892" s="21"/>
      <c r="E892" s="10"/>
      <c r="F892" s="41"/>
      <c r="G892" s="42"/>
      <c r="H892" s="10"/>
      <c r="I892" s="10"/>
      <c r="J892" s="10"/>
      <c r="K892" s="10"/>
      <c r="L892" s="10"/>
    </row>
    <row r="893" spans="1:12" ht="16.5" customHeight="1" x14ac:dyDescent="0.2">
      <c r="A893" s="10"/>
      <c r="B893" s="26"/>
      <c r="C893" s="27"/>
      <c r="D893" s="21"/>
      <c r="E893" s="10"/>
      <c r="F893" s="41"/>
      <c r="G893" s="42"/>
      <c r="H893" s="10"/>
      <c r="I893" s="10"/>
      <c r="J893" s="10"/>
      <c r="K893" s="10"/>
      <c r="L893" s="10"/>
    </row>
    <row r="894" spans="1:12" ht="16.5" customHeight="1" x14ac:dyDescent="0.2">
      <c r="A894" s="10"/>
      <c r="B894" s="26"/>
      <c r="C894" s="27"/>
      <c r="D894" s="21"/>
      <c r="E894" s="10"/>
      <c r="F894" s="41"/>
      <c r="G894" s="42"/>
      <c r="H894" s="10"/>
      <c r="I894" s="10"/>
      <c r="J894" s="10"/>
      <c r="K894" s="10"/>
      <c r="L894" s="10"/>
    </row>
    <row r="895" spans="1:12" ht="16.5" customHeight="1" x14ac:dyDescent="0.2">
      <c r="A895" s="10"/>
      <c r="B895" s="26"/>
      <c r="C895" s="27"/>
      <c r="D895" s="21"/>
      <c r="E895" s="10"/>
      <c r="F895" s="41"/>
      <c r="G895" s="42"/>
      <c r="H895" s="10"/>
      <c r="I895" s="10"/>
      <c r="J895" s="10"/>
      <c r="K895" s="10"/>
      <c r="L895" s="10"/>
    </row>
    <row r="896" spans="1:12" ht="16.5" customHeight="1" x14ac:dyDescent="0.2">
      <c r="A896" s="10"/>
      <c r="B896" s="26"/>
      <c r="C896" s="27"/>
      <c r="D896" s="21"/>
      <c r="E896" s="10"/>
      <c r="F896" s="41"/>
      <c r="G896" s="42"/>
      <c r="H896" s="10"/>
      <c r="I896" s="10"/>
      <c r="J896" s="10"/>
      <c r="K896" s="10"/>
      <c r="L896" s="10"/>
    </row>
    <row r="897" spans="1:12" ht="16.5" customHeight="1" x14ac:dyDescent="0.2">
      <c r="A897" s="10"/>
      <c r="B897" s="26"/>
      <c r="C897" s="27"/>
      <c r="D897" s="21"/>
      <c r="E897" s="10"/>
      <c r="F897" s="41"/>
      <c r="G897" s="42"/>
      <c r="H897" s="10"/>
      <c r="I897" s="10"/>
      <c r="J897" s="10"/>
      <c r="K897" s="10"/>
      <c r="L897" s="10"/>
    </row>
    <row r="898" spans="1:12" ht="16.5" customHeight="1" x14ac:dyDescent="0.2">
      <c r="A898" s="10"/>
      <c r="B898" s="26"/>
      <c r="C898" s="27"/>
      <c r="D898" s="21"/>
      <c r="E898" s="10"/>
      <c r="F898" s="41"/>
      <c r="G898" s="42"/>
      <c r="H898" s="10"/>
      <c r="I898" s="10"/>
      <c r="J898" s="10"/>
      <c r="K898" s="10"/>
      <c r="L898" s="10"/>
    </row>
    <row r="899" spans="1:12" ht="16.5" customHeight="1" x14ac:dyDescent="0.2">
      <c r="A899" s="10"/>
      <c r="B899" s="26"/>
      <c r="C899" s="27"/>
      <c r="D899" s="21"/>
      <c r="E899" s="10"/>
      <c r="F899" s="41"/>
      <c r="G899" s="42"/>
      <c r="H899" s="10"/>
      <c r="I899" s="10"/>
      <c r="J899" s="10"/>
      <c r="K899" s="10"/>
      <c r="L899" s="10"/>
    </row>
    <row r="900" spans="1:12" ht="16.5" customHeight="1" x14ac:dyDescent="0.2">
      <c r="A900" s="10"/>
      <c r="B900" s="26"/>
      <c r="C900" s="27"/>
      <c r="D900" s="21"/>
      <c r="E900" s="10"/>
      <c r="F900" s="41"/>
      <c r="G900" s="42"/>
      <c r="H900" s="10"/>
      <c r="I900" s="10"/>
      <c r="J900" s="10"/>
      <c r="K900" s="10"/>
      <c r="L900" s="10"/>
    </row>
    <row r="901" spans="1:12" ht="16.5" customHeight="1" x14ac:dyDescent="0.2">
      <c r="A901" s="10"/>
      <c r="B901" s="26"/>
      <c r="C901" s="27"/>
      <c r="D901" s="21"/>
      <c r="E901" s="10"/>
      <c r="F901" s="41"/>
      <c r="G901" s="42"/>
      <c r="H901" s="10"/>
      <c r="I901" s="10"/>
      <c r="J901" s="10"/>
      <c r="K901" s="10"/>
      <c r="L901" s="10"/>
    </row>
    <row r="902" spans="1:12" ht="16.5" customHeight="1" x14ac:dyDescent="0.2">
      <c r="A902" s="10"/>
      <c r="B902" s="26"/>
      <c r="C902" s="27"/>
      <c r="D902" s="21"/>
      <c r="E902" s="10"/>
      <c r="F902" s="41"/>
      <c r="G902" s="42"/>
      <c r="H902" s="10"/>
      <c r="I902" s="10"/>
      <c r="J902" s="10"/>
      <c r="K902" s="10"/>
      <c r="L902" s="10"/>
    </row>
    <row r="903" spans="1:12" ht="16.5" customHeight="1" x14ac:dyDescent="0.2">
      <c r="A903" s="10"/>
      <c r="B903" s="26"/>
      <c r="C903" s="27"/>
      <c r="D903" s="21"/>
      <c r="E903" s="10"/>
      <c r="F903" s="41"/>
      <c r="G903" s="42"/>
      <c r="H903" s="10"/>
      <c r="I903" s="10"/>
      <c r="J903" s="10"/>
      <c r="K903" s="10"/>
      <c r="L903" s="10"/>
    </row>
    <row r="904" spans="1:12" ht="16.5" customHeight="1" x14ac:dyDescent="0.2">
      <c r="A904" s="10"/>
      <c r="B904" s="26"/>
      <c r="C904" s="27"/>
      <c r="D904" s="21"/>
      <c r="E904" s="10"/>
      <c r="F904" s="41"/>
      <c r="G904" s="42"/>
      <c r="H904" s="10"/>
      <c r="I904" s="10"/>
      <c r="J904" s="10"/>
      <c r="K904" s="10"/>
      <c r="L904" s="10"/>
    </row>
    <row r="905" spans="1:12" ht="16.5" customHeight="1" x14ac:dyDescent="0.2">
      <c r="A905" s="10"/>
      <c r="B905" s="26"/>
      <c r="C905" s="27"/>
      <c r="D905" s="21"/>
      <c r="E905" s="10"/>
      <c r="F905" s="41"/>
      <c r="G905" s="42"/>
      <c r="H905" s="10"/>
      <c r="I905" s="10"/>
      <c r="J905" s="10"/>
      <c r="K905" s="10"/>
      <c r="L905" s="10"/>
    </row>
    <row r="906" spans="1:12" ht="16.5" customHeight="1" x14ac:dyDescent="0.2">
      <c r="A906" s="10"/>
      <c r="B906" s="26"/>
      <c r="C906" s="27"/>
      <c r="D906" s="21"/>
      <c r="E906" s="10"/>
      <c r="F906" s="41"/>
      <c r="G906" s="42"/>
      <c r="H906" s="10"/>
      <c r="I906" s="10"/>
      <c r="J906" s="10"/>
      <c r="K906" s="10"/>
      <c r="L906" s="10"/>
    </row>
    <row r="907" spans="1:12" ht="16.5" customHeight="1" x14ac:dyDescent="0.2">
      <c r="A907" s="10"/>
      <c r="B907" s="26"/>
      <c r="C907" s="27"/>
      <c r="D907" s="21"/>
      <c r="E907" s="10"/>
      <c r="F907" s="41"/>
      <c r="G907" s="42"/>
      <c r="H907" s="10"/>
      <c r="I907" s="10"/>
      <c r="J907" s="10"/>
      <c r="K907" s="10"/>
      <c r="L907" s="10"/>
    </row>
    <row r="908" spans="1:12" ht="16.5" customHeight="1" x14ac:dyDescent="0.2">
      <c r="A908" s="10"/>
      <c r="B908" s="26"/>
      <c r="C908" s="27"/>
      <c r="D908" s="21"/>
      <c r="E908" s="10"/>
      <c r="F908" s="41"/>
      <c r="G908" s="42"/>
      <c r="H908" s="10"/>
      <c r="I908" s="10"/>
      <c r="J908" s="10"/>
      <c r="K908" s="10"/>
      <c r="L908" s="10"/>
    </row>
    <row r="909" spans="1:12" ht="16.5" customHeight="1" x14ac:dyDescent="0.2">
      <c r="A909" s="10"/>
      <c r="B909" s="26"/>
      <c r="C909" s="27"/>
      <c r="D909" s="21"/>
      <c r="E909" s="10"/>
      <c r="F909" s="41"/>
      <c r="G909" s="42"/>
      <c r="H909" s="10"/>
      <c r="I909" s="10"/>
      <c r="J909" s="10"/>
      <c r="K909" s="10"/>
      <c r="L909" s="10"/>
    </row>
    <row r="910" spans="1:12" ht="16.5" customHeight="1" x14ac:dyDescent="0.2">
      <c r="A910" s="10"/>
      <c r="B910" s="26"/>
      <c r="C910" s="27"/>
      <c r="D910" s="21"/>
      <c r="E910" s="10"/>
      <c r="F910" s="41"/>
      <c r="G910" s="42"/>
      <c r="H910" s="10"/>
      <c r="I910" s="10"/>
      <c r="J910" s="10"/>
      <c r="K910" s="10"/>
      <c r="L910" s="10"/>
    </row>
    <row r="911" spans="1:12" ht="16.5" customHeight="1" x14ac:dyDescent="0.2">
      <c r="A911" s="10"/>
      <c r="B911" s="26"/>
      <c r="C911" s="27"/>
      <c r="D911" s="21"/>
      <c r="E911" s="10"/>
      <c r="F911" s="41"/>
      <c r="G911" s="42"/>
      <c r="H911" s="10"/>
      <c r="I911" s="10"/>
      <c r="J911" s="10"/>
      <c r="K911" s="10"/>
      <c r="L911" s="10"/>
    </row>
    <row r="912" spans="1:12" ht="16.5" customHeight="1" x14ac:dyDescent="0.2">
      <c r="A912" s="10"/>
      <c r="B912" s="26"/>
      <c r="C912" s="27"/>
      <c r="D912" s="21"/>
      <c r="E912" s="10"/>
      <c r="F912" s="41"/>
      <c r="G912" s="42"/>
      <c r="H912" s="10"/>
      <c r="I912" s="10"/>
      <c r="J912" s="10"/>
      <c r="K912" s="10"/>
      <c r="L912" s="10"/>
    </row>
    <row r="913" spans="1:12" ht="16.5" customHeight="1" x14ac:dyDescent="0.2">
      <c r="A913" s="10"/>
      <c r="B913" s="26"/>
      <c r="C913" s="27"/>
      <c r="D913" s="21"/>
      <c r="E913" s="10"/>
      <c r="F913" s="41"/>
      <c r="G913" s="42"/>
      <c r="H913" s="10"/>
      <c r="I913" s="10"/>
      <c r="J913" s="10"/>
      <c r="K913" s="10"/>
      <c r="L913" s="10"/>
    </row>
    <row r="914" spans="1:12" ht="16.5" customHeight="1" x14ac:dyDescent="0.2">
      <c r="A914" s="10"/>
      <c r="B914" s="26"/>
      <c r="C914" s="27"/>
      <c r="D914" s="21"/>
      <c r="E914" s="10"/>
      <c r="F914" s="41"/>
      <c r="G914" s="42"/>
      <c r="H914" s="10"/>
      <c r="I914" s="10"/>
      <c r="J914" s="10"/>
      <c r="K914" s="10"/>
      <c r="L914" s="10"/>
    </row>
    <row r="915" spans="1:12" ht="16.5" customHeight="1" x14ac:dyDescent="0.2">
      <c r="A915" s="10"/>
      <c r="B915" s="26"/>
      <c r="C915" s="27"/>
      <c r="D915" s="21"/>
      <c r="E915" s="10"/>
      <c r="F915" s="41"/>
      <c r="G915" s="42"/>
      <c r="H915" s="10"/>
      <c r="I915" s="10"/>
      <c r="J915" s="10"/>
      <c r="K915" s="10"/>
      <c r="L915" s="10"/>
    </row>
    <row r="916" spans="1:12" ht="16.5" customHeight="1" x14ac:dyDescent="0.2">
      <c r="A916" s="10"/>
      <c r="B916" s="26"/>
      <c r="C916" s="27"/>
      <c r="D916" s="21"/>
      <c r="E916" s="10"/>
      <c r="F916" s="41"/>
      <c r="G916" s="42"/>
      <c r="H916" s="10"/>
      <c r="I916" s="10"/>
      <c r="J916" s="10"/>
      <c r="K916" s="10"/>
      <c r="L916" s="10"/>
    </row>
    <row r="917" spans="1:12" ht="16.5" customHeight="1" x14ac:dyDescent="0.2">
      <c r="A917" s="10"/>
      <c r="B917" s="26"/>
      <c r="C917" s="27"/>
      <c r="D917" s="21"/>
      <c r="E917" s="10"/>
      <c r="F917" s="41"/>
      <c r="G917" s="42"/>
      <c r="H917" s="10"/>
      <c r="I917" s="10"/>
      <c r="J917" s="10"/>
      <c r="K917" s="10"/>
      <c r="L917" s="10"/>
    </row>
    <row r="918" spans="1:12" ht="16.5" customHeight="1" x14ac:dyDescent="0.2">
      <c r="A918" s="10"/>
      <c r="B918" s="26"/>
      <c r="C918" s="27"/>
      <c r="D918" s="21"/>
      <c r="E918" s="10"/>
      <c r="F918" s="41"/>
      <c r="G918" s="42"/>
      <c r="H918" s="10"/>
      <c r="I918" s="10"/>
      <c r="J918" s="10"/>
      <c r="K918" s="10"/>
      <c r="L918" s="10"/>
    </row>
    <row r="919" spans="1:12" ht="16.5" customHeight="1" x14ac:dyDescent="0.2">
      <c r="A919" s="10"/>
      <c r="B919" s="26"/>
      <c r="C919" s="27"/>
      <c r="D919" s="21"/>
      <c r="E919" s="10"/>
      <c r="F919" s="41"/>
      <c r="G919" s="42"/>
      <c r="H919" s="10"/>
      <c r="I919" s="10"/>
      <c r="J919" s="10"/>
      <c r="K919" s="10"/>
      <c r="L919" s="10"/>
    </row>
    <row r="920" spans="1:12" ht="16.5" customHeight="1" x14ac:dyDescent="0.2">
      <c r="A920" s="10"/>
      <c r="B920" s="26"/>
      <c r="C920" s="27"/>
      <c r="D920" s="21"/>
      <c r="E920" s="10"/>
      <c r="F920" s="41"/>
      <c r="G920" s="42"/>
      <c r="H920" s="10"/>
      <c r="I920" s="10"/>
      <c r="J920" s="10"/>
      <c r="K920" s="10"/>
      <c r="L920" s="10"/>
    </row>
    <row r="921" spans="1:12" ht="16.5" customHeight="1" x14ac:dyDescent="0.2">
      <c r="A921" s="10"/>
      <c r="B921" s="26"/>
      <c r="C921" s="27"/>
      <c r="D921" s="21"/>
      <c r="E921" s="10"/>
      <c r="F921" s="41"/>
      <c r="G921" s="42"/>
      <c r="H921" s="10"/>
      <c r="I921" s="10"/>
      <c r="J921" s="10"/>
      <c r="K921" s="10"/>
      <c r="L921" s="10"/>
    </row>
    <row r="922" spans="1:12" ht="16.5" customHeight="1" x14ac:dyDescent="0.2">
      <c r="A922" s="10"/>
      <c r="B922" s="26"/>
      <c r="C922" s="27"/>
      <c r="D922" s="21"/>
      <c r="E922" s="10"/>
      <c r="F922" s="41"/>
      <c r="G922" s="42"/>
      <c r="H922" s="10"/>
      <c r="I922" s="10"/>
      <c r="J922" s="10"/>
      <c r="K922" s="10"/>
      <c r="L922" s="10"/>
    </row>
    <row r="923" spans="1:12" ht="16.5" customHeight="1" x14ac:dyDescent="0.2">
      <c r="A923" s="10"/>
      <c r="B923" s="26"/>
      <c r="C923" s="27"/>
      <c r="D923" s="21"/>
      <c r="E923" s="10"/>
      <c r="F923" s="41"/>
      <c r="G923" s="42"/>
      <c r="H923" s="10"/>
      <c r="I923" s="10"/>
      <c r="J923" s="10"/>
      <c r="K923" s="10"/>
      <c r="L923" s="10"/>
    </row>
    <row r="924" spans="1:12" ht="16.5" customHeight="1" x14ac:dyDescent="0.2">
      <c r="A924" s="10"/>
      <c r="B924" s="26"/>
      <c r="C924" s="27"/>
      <c r="D924" s="21"/>
      <c r="E924" s="10"/>
      <c r="F924" s="41"/>
      <c r="G924" s="42"/>
      <c r="H924" s="10"/>
      <c r="I924" s="10"/>
      <c r="J924" s="10"/>
      <c r="K924" s="10"/>
      <c r="L924" s="10"/>
    </row>
    <row r="925" spans="1:12" ht="16.5" customHeight="1" x14ac:dyDescent="0.2">
      <c r="A925" s="10"/>
      <c r="B925" s="26"/>
      <c r="C925" s="27"/>
      <c r="D925" s="21"/>
      <c r="E925" s="10"/>
      <c r="F925" s="41"/>
      <c r="G925" s="42"/>
      <c r="H925" s="10"/>
      <c r="I925" s="10"/>
      <c r="J925" s="10"/>
      <c r="K925" s="10"/>
      <c r="L925" s="10"/>
    </row>
    <row r="926" spans="1:12" ht="16.5" customHeight="1" x14ac:dyDescent="0.2">
      <c r="A926" s="10"/>
      <c r="B926" s="26"/>
      <c r="C926" s="27"/>
      <c r="D926" s="21"/>
      <c r="E926" s="10"/>
      <c r="F926" s="41"/>
      <c r="G926" s="42"/>
      <c r="H926" s="10"/>
      <c r="I926" s="10"/>
      <c r="J926" s="10"/>
      <c r="K926" s="10"/>
      <c r="L926" s="10"/>
    </row>
    <row r="927" spans="1:12" ht="16.5" customHeight="1" x14ac:dyDescent="0.2">
      <c r="A927" s="10"/>
      <c r="B927" s="26"/>
      <c r="C927" s="27"/>
      <c r="D927" s="21"/>
      <c r="E927" s="10"/>
      <c r="F927" s="41"/>
      <c r="G927" s="42"/>
      <c r="H927" s="10"/>
      <c r="I927" s="10"/>
      <c r="J927" s="10"/>
      <c r="K927" s="10"/>
      <c r="L927" s="10"/>
    </row>
    <row r="928" spans="1:12" ht="16.5" customHeight="1" x14ac:dyDescent="0.2">
      <c r="A928" s="10"/>
      <c r="B928" s="26"/>
      <c r="C928" s="27"/>
      <c r="D928" s="21"/>
      <c r="E928" s="10"/>
      <c r="F928" s="41"/>
      <c r="G928" s="42"/>
      <c r="H928" s="10"/>
      <c r="I928" s="10"/>
      <c r="J928" s="10"/>
      <c r="K928" s="10"/>
      <c r="L928" s="10"/>
    </row>
    <row r="929" spans="1:12" ht="16.5" customHeight="1" x14ac:dyDescent="0.2">
      <c r="A929" s="10"/>
      <c r="B929" s="26"/>
      <c r="C929" s="27"/>
      <c r="D929" s="21"/>
      <c r="E929" s="10"/>
      <c r="F929" s="41"/>
      <c r="G929" s="42"/>
      <c r="H929" s="10"/>
      <c r="I929" s="10"/>
      <c r="J929" s="10"/>
      <c r="K929" s="10"/>
      <c r="L929" s="10"/>
    </row>
    <row r="930" spans="1:12" ht="16.5" customHeight="1" x14ac:dyDescent="0.2">
      <c r="A930" s="10"/>
      <c r="B930" s="26"/>
      <c r="C930" s="27"/>
      <c r="D930" s="21"/>
      <c r="E930" s="10"/>
      <c r="F930" s="41"/>
      <c r="G930" s="42"/>
      <c r="H930" s="10"/>
      <c r="I930" s="10"/>
      <c r="J930" s="10"/>
      <c r="K930" s="10"/>
      <c r="L930" s="10"/>
    </row>
    <row r="931" spans="1:12" ht="16.5" customHeight="1" x14ac:dyDescent="0.2">
      <c r="A931" s="10"/>
      <c r="B931" s="26"/>
      <c r="C931" s="27"/>
      <c r="D931" s="21"/>
      <c r="E931" s="10"/>
      <c r="F931" s="41"/>
      <c r="G931" s="42"/>
      <c r="H931" s="10"/>
      <c r="I931" s="10"/>
      <c r="J931" s="10"/>
      <c r="K931" s="10"/>
      <c r="L931" s="10"/>
    </row>
    <row r="932" spans="1:12" ht="16.5" customHeight="1" x14ac:dyDescent="0.2">
      <c r="A932" s="10"/>
      <c r="B932" s="26"/>
      <c r="C932" s="27"/>
      <c r="D932" s="21"/>
      <c r="E932" s="10"/>
      <c r="F932" s="41"/>
      <c r="G932" s="42"/>
      <c r="H932" s="10"/>
      <c r="I932" s="10"/>
      <c r="J932" s="10"/>
      <c r="K932" s="10"/>
      <c r="L932" s="10"/>
    </row>
    <row r="933" spans="1:12" ht="16.5" customHeight="1" x14ac:dyDescent="0.2">
      <c r="A933" s="10"/>
      <c r="B933" s="26"/>
      <c r="C933" s="27"/>
      <c r="D933" s="21"/>
      <c r="E933" s="10"/>
      <c r="F933" s="41"/>
      <c r="G933" s="42"/>
      <c r="H933" s="10"/>
      <c r="I933" s="10"/>
      <c r="J933" s="10"/>
      <c r="K933" s="10"/>
      <c r="L933" s="10"/>
    </row>
    <row r="934" spans="1:12" ht="16.5" customHeight="1" x14ac:dyDescent="0.2">
      <c r="A934" s="10"/>
      <c r="B934" s="26"/>
      <c r="C934" s="27"/>
      <c r="D934" s="21"/>
      <c r="E934" s="10"/>
      <c r="F934" s="41"/>
      <c r="G934" s="42"/>
      <c r="H934" s="10"/>
      <c r="I934" s="10"/>
      <c r="J934" s="10"/>
      <c r="K934" s="10"/>
      <c r="L934" s="10"/>
    </row>
    <row r="935" spans="1:12" ht="16.5" customHeight="1" x14ac:dyDescent="0.2">
      <c r="A935" s="10"/>
      <c r="B935" s="26"/>
      <c r="C935" s="27"/>
      <c r="D935" s="21"/>
      <c r="E935" s="10"/>
      <c r="F935" s="41"/>
      <c r="G935" s="42"/>
      <c r="H935" s="10"/>
      <c r="I935" s="10"/>
      <c r="J935" s="10"/>
      <c r="K935" s="10"/>
      <c r="L935" s="10"/>
    </row>
    <row r="936" spans="1:12" ht="16.5" customHeight="1" x14ac:dyDescent="0.2">
      <c r="A936" s="10"/>
      <c r="B936" s="26"/>
      <c r="C936" s="27"/>
      <c r="D936" s="21"/>
      <c r="E936" s="10"/>
      <c r="F936" s="41"/>
      <c r="G936" s="42"/>
      <c r="H936" s="10"/>
      <c r="I936" s="10"/>
      <c r="J936" s="10"/>
      <c r="K936" s="10"/>
      <c r="L936" s="10"/>
    </row>
    <row r="937" spans="1:12" ht="16.5" customHeight="1" x14ac:dyDescent="0.2">
      <c r="A937" s="10"/>
      <c r="B937" s="26"/>
      <c r="C937" s="27"/>
      <c r="D937" s="21"/>
      <c r="E937" s="10"/>
      <c r="F937" s="41"/>
      <c r="G937" s="42"/>
      <c r="H937" s="10"/>
      <c r="I937" s="10"/>
      <c r="J937" s="10"/>
      <c r="K937" s="10"/>
      <c r="L937" s="10"/>
    </row>
    <row r="938" spans="1:12" ht="16.5" customHeight="1" x14ac:dyDescent="0.2">
      <c r="A938" s="10"/>
      <c r="B938" s="26"/>
      <c r="C938" s="27"/>
      <c r="D938" s="21"/>
      <c r="E938" s="10"/>
      <c r="F938" s="41"/>
      <c r="G938" s="42"/>
      <c r="H938" s="10"/>
      <c r="I938" s="10"/>
      <c r="J938" s="10"/>
      <c r="K938" s="10"/>
      <c r="L938" s="10"/>
    </row>
    <row r="939" spans="1:12" ht="16.5" customHeight="1" x14ac:dyDescent="0.2">
      <c r="A939" s="10"/>
      <c r="B939" s="26"/>
      <c r="C939" s="27"/>
      <c r="D939" s="21"/>
      <c r="E939" s="10"/>
      <c r="F939" s="41"/>
      <c r="G939" s="42"/>
      <c r="H939" s="10"/>
      <c r="I939" s="10"/>
      <c r="J939" s="10"/>
      <c r="K939" s="10"/>
      <c r="L939" s="10"/>
    </row>
    <row r="940" spans="1:12" ht="16.5" customHeight="1" x14ac:dyDescent="0.2">
      <c r="A940" s="10"/>
      <c r="B940" s="26"/>
      <c r="C940" s="27"/>
      <c r="D940" s="21"/>
      <c r="E940" s="10"/>
      <c r="F940" s="41"/>
      <c r="G940" s="42"/>
      <c r="H940" s="10"/>
      <c r="I940" s="10"/>
      <c r="J940" s="10"/>
      <c r="K940" s="10"/>
      <c r="L940" s="10"/>
    </row>
    <row r="941" spans="1:12" ht="16.5" customHeight="1" x14ac:dyDescent="0.2">
      <c r="A941" s="10"/>
      <c r="B941" s="26"/>
      <c r="C941" s="27"/>
      <c r="D941" s="21"/>
      <c r="E941" s="10"/>
      <c r="F941" s="41"/>
      <c r="G941" s="42"/>
      <c r="H941" s="10"/>
      <c r="I941" s="10"/>
      <c r="J941" s="10"/>
      <c r="K941" s="10"/>
      <c r="L941" s="10"/>
    </row>
    <row r="942" spans="1:12" ht="16.5" customHeight="1" x14ac:dyDescent="0.2">
      <c r="A942" s="10"/>
      <c r="B942" s="26"/>
      <c r="C942" s="27"/>
      <c r="D942" s="21"/>
      <c r="E942" s="10"/>
      <c r="F942" s="41"/>
      <c r="G942" s="42"/>
      <c r="H942" s="10"/>
      <c r="I942" s="10"/>
      <c r="J942" s="10"/>
      <c r="K942" s="10"/>
      <c r="L942" s="10"/>
    </row>
    <row r="943" spans="1:12" ht="16.5" customHeight="1" x14ac:dyDescent="0.2">
      <c r="A943" s="10"/>
      <c r="B943" s="26"/>
      <c r="C943" s="27"/>
      <c r="D943" s="21"/>
      <c r="E943" s="10"/>
      <c r="F943" s="41"/>
      <c r="G943" s="42"/>
      <c r="H943" s="10"/>
      <c r="I943" s="10"/>
      <c r="J943" s="10"/>
      <c r="K943" s="10"/>
      <c r="L943" s="10"/>
    </row>
    <row r="944" spans="1:12" ht="16.5" customHeight="1" x14ac:dyDescent="0.2">
      <c r="A944" s="10"/>
      <c r="B944" s="26"/>
      <c r="C944" s="27"/>
      <c r="D944" s="21"/>
      <c r="E944" s="10"/>
      <c r="F944" s="41"/>
      <c r="G944" s="42"/>
      <c r="H944" s="10"/>
      <c r="I944" s="10"/>
      <c r="J944" s="10"/>
      <c r="K944" s="10"/>
      <c r="L944" s="10"/>
    </row>
    <row r="945" spans="1:12" ht="16.5" customHeight="1" x14ac:dyDescent="0.2">
      <c r="A945" s="10"/>
      <c r="B945" s="26"/>
      <c r="C945" s="27"/>
      <c r="D945" s="21"/>
      <c r="E945" s="10"/>
      <c r="F945" s="41"/>
      <c r="G945" s="42"/>
      <c r="H945" s="10"/>
      <c r="I945" s="10"/>
      <c r="J945" s="10"/>
      <c r="K945" s="10"/>
      <c r="L945" s="10"/>
    </row>
    <row r="946" spans="1:12" ht="16.5" customHeight="1" x14ac:dyDescent="0.2">
      <c r="A946" s="10"/>
      <c r="B946" s="26"/>
      <c r="C946" s="27"/>
      <c r="D946" s="21"/>
      <c r="E946" s="10"/>
      <c r="F946" s="41"/>
      <c r="G946" s="42"/>
      <c r="H946" s="10"/>
      <c r="I946" s="10"/>
      <c r="J946" s="10"/>
      <c r="K946" s="10"/>
      <c r="L946" s="10"/>
    </row>
    <row r="947" spans="1:12" ht="16.5" customHeight="1" x14ac:dyDescent="0.2">
      <c r="A947" s="10"/>
      <c r="B947" s="26"/>
      <c r="C947" s="27"/>
      <c r="D947" s="21"/>
      <c r="E947" s="10"/>
      <c r="F947" s="41"/>
      <c r="G947" s="42"/>
      <c r="H947" s="10"/>
      <c r="I947" s="10"/>
      <c r="J947" s="10"/>
      <c r="K947" s="10"/>
      <c r="L947" s="10"/>
    </row>
    <row r="948" spans="1:12" ht="16.5" customHeight="1" x14ac:dyDescent="0.2">
      <c r="A948" s="10"/>
      <c r="B948" s="26"/>
      <c r="C948" s="27"/>
      <c r="D948" s="21"/>
      <c r="E948" s="10"/>
      <c r="F948" s="41"/>
      <c r="G948" s="42"/>
      <c r="H948" s="10"/>
      <c r="I948" s="10"/>
      <c r="J948" s="10"/>
      <c r="K948" s="10"/>
      <c r="L948" s="10"/>
    </row>
    <row r="949" spans="1:12" ht="16.5" customHeight="1" x14ac:dyDescent="0.2">
      <c r="A949" s="10"/>
      <c r="B949" s="26"/>
      <c r="C949" s="27"/>
      <c r="D949" s="21"/>
      <c r="E949" s="10"/>
      <c r="F949" s="41"/>
      <c r="G949" s="42"/>
      <c r="H949" s="10"/>
      <c r="I949" s="10"/>
      <c r="J949" s="10"/>
      <c r="K949" s="10"/>
      <c r="L949" s="10"/>
    </row>
    <row r="950" spans="1:12" ht="16.5" customHeight="1" x14ac:dyDescent="0.2">
      <c r="A950" s="10"/>
      <c r="B950" s="26"/>
      <c r="C950" s="27"/>
      <c r="D950" s="21"/>
      <c r="E950" s="10"/>
      <c r="F950" s="41"/>
      <c r="G950" s="42"/>
      <c r="H950" s="10"/>
      <c r="I950" s="10"/>
      <c r="J950" s="10"/>
      <c r="K950" s="10"/>
      <c r="L950" s="10"/>
    </row>
    <row r="951" spans="1:12" ht="16.5" customHeight="1" x14ac:dyDescent="0.2">
      <c r="A951" s="10"/>
      <c r="B951" s="26"/>
      <c r="C951" s="27"/>
      <c r="D951" s="21"/>
      <c r="E951" s="10"/>
      <c r="F951" s="41"/>
      <c r="G951" s="42"/>
      <c r="H951" s="10"/>
      <c r="I951" s="10"/>
      <c r="J951" s="10"/>
      <c r="K951" s="10"/>
      <c r="L951" s="10"/>
    </row>
    <row r="952" spans="1:12" ht="16.5" customHeight="1" x14ac:dyDescent="0.2">
      <c r="A952" s="10"/>
      <c r="B952" s="26"/>
      <c r="C952" s="27"/>
      <c r="D952" s="21"/>
      <c r="E952" s="10"/>
      <c r="F952" s="41"/>
      <c r="G952" s="42"/>
      <c r="H952" s="10"/>
      <c r="I952" s="10"/>
      <c r="J952" s="10"/>
      <c r="K952" s="10"/>
      <c r="L952" s="10"/>
    </row>
    <row r="953" spans="1:12" ht="16.5" customHeight="1" x14ac:dyDescent="0.2">
      <c r="A953" s="10"/>
      <c r="B953" s="26"/>
      <c r="C953" s="27"/>
      <c r="D953" s="21"/>
      <c r="E953" s="10"/>
      <c r="F953" s="41"/>
      <c r="G953" s="42"/>
      <c r="H953" s="10"/>
      <c r="I953" s="10"/>
      <c r="J953" s="10"/>
      <c r="K953" s="10"/>
      <c r="L953" s="10"/>
    </row>
    <row r="954" spans="1:12" ht="16.5" customHeight="1" x14ac:dyDescent="0.2">
      <c r="A954" s="10"/>
      <c r="B954" s="26"/>
      <c r="C954" s="27"/>
      <c r="D954" s="21"/>
      <c r="E954" s="10"/>
      <c r="F954" s="41"/>
      <c r="G954" s="42"/>
      <c r="H954" s="10"/>
      <c r="I954" s="10"/>
      <c r="J954" s="10"/>
      <c r="K954" s="10"/>
      <c r="L954" s="10"/>
    </row>
    <row r="955" spans="1:12" ht="16.5" customHeight="1" x14ac:dyDescent="0.2">
      <c r="A955" s="10"/>
      <c r="B955" s="26"/>
      <c r="C955" s="27"/>
      <c r="D955" s="21"/>
      <c r="E955" s="10"/>
      <c r="F955" s="41"/>
      <c r="G955" s="42"/>
      <c r="H955" s="10"/>
      <c r="I955" s="10"/>
      <c r="J955" s="10"/>
      <c r="K955" s="10"/>
      <c r="L955" s="10"/>
    </row>
    <row r="956" spans="1:12" ht="16.5" customHeight="1" x14ac:dyDescent="0.2">
      <c r="A956" s="10"/>
      <c r="B956" s="26"/>
      <c r="C956" s="27"/>
      <c r="D956" s="21"/>
      <c r="E956" s="10"/>
      <c r="F956" s="41"/>
      <c r="G956" s="42"/>
      <c r="H956" s="10"/>
      <c r="I956" s="10"/>
      <c r="J956" s="10"/>
      <c r="K956" s="10"/>
      <c r="L956" s="10"/>
    </row>
    <row r="957" spans="1:12" ht="16.5" customHeight="1" x14ac:dyDescent="0.2">
      <c r="A957" s="10"/>
      <c r="B957" s="26"/>
      <c r="C957" s="27"/>
      <c r="D957" s="21"/>
      <c r="E957" s="10"/>
      <c r="F957" s="41"/>
      <c r="G957" s="42"/>
      <c r="H957" s="10"/>
      <c r="I957" s="10"/>
      <c r="J957" s="10"/>
      <c r="K957" s="10"/>
      <c r="L957" s="10"/>
    </row>
    <row r="958" spans="1:12" ht="16.5" customHeight="1" x14ac:dyDescent="0.2">
      <c r="A958" s="10"/>
      <c r="B958" s="26"/>
      <c r="C958" s="27"/>
      <c r="D958" s="21"/>
      <c r="E958" s="10"/>
      <c r="F958" s="41"/>
      <c r="G958" s="42"/>
      <c r="H958" s="10"/>
      <c r="I958" s="10"/>
      <c r="J958" s="10"/>
      <c r="K958" s="10"/>
      <c r="L958" s="10"/>
    </row>
    <row r="959" spans="1:12" ht="16.5" customHeight="1" x14ac:dyDescent="0.2">
      <c r="A959" s="10"/>
      <c r="B959" s="26"/>
      <c r="C959" s="27"/>
      <c r="D959" s="21"/>
      <c r="E959" s="10"/>
      <c r="F959" s="41"/>
      <c r="G959" s="42"/>
      <c r="H959" s="10"/>
      <c r="I959" s="10"/>
      <c r="J959" s="10"/>
      <c r="K959" s="10"/>
      <c r="L959" s="10"/>
    </row>
    <row r="960" spans="1:12" ht="16.5" customHeight="1" x14ac:dyDescent="0.2">
      <c r="A960" s="10"/>
      <c r="B960" s="26"/>
      <c r="C960" s="27"/>
      <c r="D960" s="21"/>
      <c r="E960" s="10"/>
      <c r="F960" s="41"/>
      <c r="G960" s="42"/>
      <c r="H960" s="10"/>
      <c r="I960" s="10"/>
      <c r="J960" s="10"/>
      <c r="K960" s="10"/>
      <c r="L960" s="10"/>
    </row>
    <row r="961" spans="1:12" ht="16.5" customHeight="1" x14ac:dyDescent="0.2">
      <c r="A961" s="10"/>
      <c r="B961" s="26"/>
      <c r="C961" s="27"/>
      <c r="D961" s="21"/>
      <c r="E961" s="10"/>
      <c r="F961" s="41"/>
      <c r="G961" s="42"/>
      <c r="H961" s="10"/>
      <c r="I961" s="10"/>
      <c r="J961" s="10"/>
      <c r="K961" s="10"/>
      <c r="L961" s="10"/>
    </row>
    <row r="962" spans="1:12" ht="16.5" customHeight="1" x14ac:dyDescent="0.2">
      <c r="A962" s="10"/>
      <c r="B962" s="26"/>
      <c r="C962" s="27"/>
      <c r="D962" s="21"/>
      <c r="E962" s="10"/>
      <c r="F962" s="41"/>
      <c r="G962" s="42"/>
      <c r="H962" s="10"/>
      <c r="I962" s="10"/>
      <c r="J962" s="10"/>
      <c r="K962" s="10"/>
      <c r="L962" s="10"/>
    </row>
    <row r="963" spans="1:12" ht="16.5" customHeight="1" x14ac:dyDescent="0.2">
      <c r="A963" s="10"/>
      <c r="B963" s="26"/>
      <c r="C963" s="27"/>
      <c r="D963" s="21"/>
      <c r="E963" s="10"/>
      <c r="F963" s="41"/>
      <c r="G963" s="42"/>
      <c r="H963" s="10"/>
      <c r="I963" s="10"/>
      <c r="J963" s="10"/>
      <c r="K963" s="10"/>
      <c r="L963" s="10"/>
    </row>
    <row r="964" spans="1:12" ht="16.5" customHeight="1" x14ac:dyDescent="0.2">
      <c r="A964" s="10"/>
      <c r="B964" s="26"/>
      <c r="C964" s="27"/>
      <c r="D964" s="21"/>
      <c r="E964" s="10"/>
      <c r="F964" s="41"/>
      <c r="G964" s="42"/>
      <c r="H964" s="10"/>
      <c r="I964" s="10"/>
      <c r="J964" s="10"/>
      <c r="K964" s="10"/>
      <c r="L964" s="10"/>
    </row>
    <row r="965" spans="1:12" ht="16.5" customHeight="1" x14ac:dyDescent="0.2">
      <c r="A965" s="10"/>
      <c r="B965" s="26"/>
      <c r="C965" s="27"/>
      <c r="D965" s="21"/>
      <c r="E965" s="10"/>
      <c r="F965" s="41"/>
      <c r="G965" s="42"/>
      <c r="H965" s="10"/>
      <c r="I965" s="10"/>
      <c r="J965" s="10"/>
      <c r="K965" s="10"/>
      <c r="L965" s="10"/>
    </row>
    <row r="966" spans="1:12" ht="16.5" customHeight="1" x14ac:dyDescent="0.2">
      <c r="A966" s="10"/>
      <c r="B966" s="26"/>
      <c r="C966" s="27"/>
      <c r="D966" s="21"/>
      <c r="E966" s="10"/>
      <c r="F966" s="41"/>
      <c r="G966" s="42"/>
      <c r="H966" s="10"/>
      <c r="I966" s="10"/>
      <c r="J966" s="10"/>
      <c r="K966" s="10"/>
      <c r="L966" s="10"/>
    </row>
    <row r="967" spans="1:12" ht="16.5" customHeight="1" x14ac:dyDescent="0.2">
      <c r="A967" s="10"/>
      <c r="B967" s="26"/>
      <c r="C967" s="27"/>
      <c r="D967" s="21"/>
      <c r="E967" s="10"/>
      <c r="F967" s="41"/>
      <c r="G967" s="42"/>
      <c r="H967" s="10"/>
      <c r="I967" s="10"/>
      <c r="J967" s="10"/>
      <c r="K967" s="10"/>
      <c r="L967" s="10"/>
    </row>
    <row r="968" spans="1:12" ht="16.5" customHeight="1" x14ac:dyDescent="0.2">
      <c r="A968" s="10"/>
      <c r="B968" s="26"/>
      <c r="C968" s="27"/>
      <c r="D968" s="21"/>
      <c r="E968" s="10"/>
      <c r="F968" s="41"/>
      <c r="G968" s="42"/>
      <c r="H968" s="10"/>
      <c r="I968" s="10"/>
      <c r="J968" s="10"/>
      <c r="K968" s="10"/>
      <c r="L968" s="10"/>
    </row>
    <row r="969" spans="1:12" ht="16.5" customHeight="1" x14ac:dyDescent="0.2">
      <c r="A969" s="10"/>
      <c r="B969" s="26"/>
      <c r="C969" s="27"/>
      <c r="D969" s="21"/>
      <c r="E969" s="10"/>
      <c r="F969" s="41"/>
      <c r="G969" s="42"/>
      <c r="H969" s="10"/>
      <c r="I969" s="10"/>
      <c r="J969" s="10"/>
      <c r="K969" s="10"/>
      <c r="L969" s="10"/>
    </row>
    <row r="970" spans="1:12" ht="16.5" customHeight="1" x14ac:dyDescent="0.2">
      <c r="A970" s="10"/>
      <c r="B970" s="26"/>
      <c r="C970" s="27"/>
      <c r="D970" s="21"/>
      <c r="E970" s="10"/>
      <c r="F970" s="41"/>
      <c r="G970" s="42"/>
      <c r="H970" s="10"/>
      <c r="I970" s="10"/>
      <c r="J970" s="10"/>
      <c r="K970" s="10"/>
      <c r="L970" s="10"/>
    </row>
    <row r="971" spans="1:12" ht="16.5" customHeight="1" x14ac:dyDescent="0.2">
      <c r="A971" s="10"/>
      <c r="B971" s="26"/>
      <c r="C971" s="27"/>
      <c r="D971" s="21"/>
      <c r="E971" s="10"/>
      <c r="F971" s="41"/>
      <c r="G971" s="42"/>
      <c r="H971" s="10"/>
      <c r="I971" s="10"/>
      <c r="J971" s="10"/>
      <c r="K971" s="10"/>
      <c r="L971" s="10"/>
    </row>
    <row r="972" spans="1:12" ht="16.5" customHeight="1" x14ac:dyDescent="0.2">
      <c r="A972" s="10"/>
      <c r="B972" s="26"/>
      <c r="C972" s="27"/>
      <c r="D972" s="21"/>
      <c r="E972" s="10"/>
      <c r="F972" s="41"/>
      <c r="G972" s="42"/>
      <c r="H972" s="10"/>
      <c r="I972" s="10"/>
      <c r="J972" s="10"/>
      <c r="K972" s="10"/>
      <c r="L972" s="10"/>
    </row>
    <row r="973" spans="1:12" ht="16.5" customHeight="1" x14ac:dyDescent="0.2">
      <c r="A973" s="10"/>
      <c r="B973" s="26"/>
      <c r="C973" s="27"/>
      <c r="D973" s="21"/>
      <c r="E973" s="10"/>
      <c r="F973" s="41"/>
      <c r="G973" s="42"/>
      <c r="H973" s="10"/>
      <c r="I973" s="10"/>
      <c r="J973" s="10"/>
      <c r="K973" s="10"/>
      <c r="L973" s="10"/>
    </row>
    <row r="974" spans="1:12" ht="16.5" customHeight="1" x14ac:dyDescent="0.2">
      <c r="A974" s="10"/>
      <c r="B974" s="26"/>
      <c r="C974" s="27"/>
      <c r="D974" s="21"/>
      <c r="E974" s="10"/>
      <c r="F974" s="41"/>
      <c r="G974" s="42"/>
      <c r="H974" s="10"/>
      <c r="I974" s="10"/>
      <c r="J974" s="10"/>
      <c r="K974" s="10"/>
      <c r="L974" s="10"/>
    </row>
    <row r="975" spans="1:12" ht="16.5" customHeight="1" x14ac:dyDescent="0.2">
      <c r="A975" s="10"/>
      <c r="B975" s="26"/>
      <c r="C975" s="27"/>
      <c r="D975" s="21"/>
      <c r="E975" s="10"/>
      <c r="F975" s="41"/>
      <c r="G975" s="42"/>
      <c r="H975" s="10"/>
      <c r="I975" s="10"/>
      <c r="J975" s="10"/>
      <c r="K975" s="10"/>
      <c r="L975" s="10"/>
    </row>
    <row r="976" spans="1:12" ht="16.5" customHeight="1" x14ac:dyDescent="0.2">
      <c r="A976" s="10"/>
      <c r="B976" s="26"/>
      <c r="C976" s="27"/>
      <c r="D976" s="21"/>
      <c r="E976" s="10"/>
      <c r="F976" s="41"/>
      <c r="G976" s="42"/>
      <c r="H976" s="10"/>
      <c r="I976" s="10"/>
      <c r="J976" s="10"/>
      <c r="K976" s="10"/>
      <c r="L976" s="10"/>
    </row>
    <row r="977" spans="1:12" ht="16.5" customHeight="1" x14ac:dyDescent="0.2">
      <c r="A977" s="10"/>
      <c r="B977" s="26"/>
      <c r="C977" s="27"/>
      <c r="D977" s="21"/>
      <c r="E977" s="10"/>
      <c r="F977" s="41"/>
      <c r="G977" s="42"/>
      <c r="H977" s="10"/>
      <c r="I977" s="10"/>
      <c r="J977" s="10"/>
      <c r="K977" s="10"/>
      <c r="L977" s="10"/>
    </row>
    <row r="978" spans="1:12" ht="16.5" customHeight="1" x14ac:dyDescent="0.2">
      <c r="A978" s="10"/>
      <c r="B978" s="26"/>
      <c r="C978" s="27"/>
      <c r="D978" s="21"/>
      <c r="E978" s="10"/>
      <c r="F978" s="41"/>
      <c r="G978" s="42"/>
      <c r="H978" s="10"/>
      <c r="I978" s="10"/>
      <c r="J978" s="10"/>
      <c r="K978" s="10"/>
      <c r="L978" s="10"/>
    </row>
    <row r="979" spans="1:12" ht="16.5" customHeight="1" x14ac:dyDescent="0.2">
      <c r="A979" s="10"/>
      <c r="B979" s="26"/>
      <c r="C979" s="27"/>
      <c r="D979" s="21"/>
      <c r="E979" s="10"/>
      <c r="F979" s="41"/>
      <c r="G979" s="42"/>
      <c r="H979" s="10"/>
      <c r="I979" s="10"/>
      <c r="J979" s="10"/>
      <c r="K979" s="10"/>
      <c r="L979" s="10"/>
    </row>
    <row r="980" spans="1:12" ht="16.5" customHeight="1" x14ac:dyDescent="0.2">
      <c r="A980" s="10"/>
      <c r="B980" s="26"/>
      <c r="C980" s="27"/>
      <c r="D980" s="21"/>
      <c r="E980" s="10"/>
      <c r="F980" s="41"/>
      <c r="G980" s="42"/>
      <c r="H980" s="10"/>
      <c r="I980" s="10"/>
      <c r="J980" s="10"/>
      <c r="K980" s="10"/>
      <c r="L980" s="10"/>
    </row>
    <row r="981" spans="1:12" ht="16.5" customHeight="1" x14ac:dyDescent="0.2">
      <c r="A981" s="10"/>
      <c r="B981" s="26"/>
      <c r="C981" s="27"/>
      <c r="D981" s="21"/>
      <c r="E981" s="10"/>
      <c r="F981" s="41"/>
      <c r="G981" s="42"/>
      <c r="H981" s="10"/>
      <c r="I981" s="10"/>
      <c r="J981" s="10"/>
      <c r="K981" s="10"/>
      <c r="L981" s="10"/>
    </row>
    <row r="982" spans="1:12" ht="16.5" customHeight="1" x14ac:dyDescent="0.2">
      <c r="A982" s="10"/>
      <c r="B982" s="26"/>
      <c r="C982" s="27"/>
      <c r="D982" s="21"/>
      <c r="E982" s="10"/>
      <c r="F982" s="41"/>
      <c r="G982" s="42"/>
      <c r="H982" s="10"/>
      <c r="I982" s="10"/>
      <c r="J982" s="10"/>
      <c r="K982" s="10"/>
      <c r="L982" s="10"/>
    </row>
    <row r="983" spans="1:12" ht="16.5" customHeight="1" x14ac:dyDescent="0.2">
      <c r="A983" s="10"/>
      <c r="B983" s="26"/>
      <c r="C983" s="27"/>
      <c r="D983" s="21"/>
      <c r="E983" s="10"/>
      <c r="F983" s="41"/>
      <c r="G983" s="42"/>
      <c r="H983" s="10"/>
      <c r="I983" s="10"/>
      <c r="J983" s="10"/>
      <c r="K983" s="10"/>
      <c r="L983" s="10"/>
    </row>
    <row r="984" spans="1:12" ht="16.5" customHeight="1" x14ac:dyDescent="0.2">
      <c r="A984" s="10"/>
      <c r="B984" s="26"/>
      <c r="C984" s="27"/>
      <c r="D984" s="21"/>
      <c r="E984" s="10"/>
      <c r="F984" s="41"/>
      <c r="G984" s="42"/>
      <c r="H984" s="10"/>
      <c r="I984" s="10"/>
      <c r="J984" s="10"/>
      <c r="K984" s="10"/>
      <c r="L984" s="10"/>
    </row>
    <row r="985" spans="1:12" ht="16.5" customHeight="1" x14ac:dyDescent="0.2">
      <c r="A985" s="10"/>
      <c r="B985" s="26"/>
      <c r="C985" s="27"/>
      <c r="D985" s="21"/>
      <c r="E985" s="10"/>
      <c r="F985" s="41"/>
      <c r="G985" s="42"/>
      <c r="H985" s="10"/>
      <c r="I985" s="10"/>
      <c r="J985" s="10"/>
      <c r="K985" s="10"/>
      <c r="L985" s="10"/>
    </row>
    <row r="986" spans="1:12" ht="16.5" customHeight="1" x14ac:dyDescent="0.2">
      <c r="A986" s="10"/>
      <c r="B986" s="26"/>
      <c r="C986" s="27"/>
      <c r="D986" s="21"/>
      <c r="E986" s="10"/>
      <c r="F986" s="41"/>
      <c r="G986" s="42"/>
      <c r="H986" s="10"/>
      <c r="I986" s="10"/>
      <c r="J986" s="10"/>
      <c r="K986" s="10"/>
      <c r="L986" s="10"/>
    </row>
    <row r="987" spans="1:12" ht="16.5" customHeight="1" x14ac:dyDescent="0.2">
      <c r="A987" s="10"/>
      <c r="B987" s="26"/>
      <c r="C987" s="27"/>
      <c r="D987" s="21"/>
      <c r="E987" s="10"/>
      <c r="F987" s="41"/>
      <c r="G987" s="42"/>
      <c r="H987" s="10"/>
      <c r="I987" s="10"/>
      <c r="J987" s="10"/>
      <c r="K987" s="10"/>
      <c r="L987" s="10"/>
    </row>
    <row r="988" spans="1:12" ht="16.5" customHeight="1" x14ac:dyDescent="0.2">
      <c r="A988" s="10"/>
      <c r="B988" s="26"/>
      <c r="C988" s="27"/>
      <c r="D988" s="21"/>
      <c r="E988" s="10"/>
      <c r="F988" s="41"/>
      <c r="G988" s="42"/>
      <c r="H988" s="10"/>
      <c r="I988" s="10"/>
      <c r="J988" s="10"/>
      <c r="K988" s="10"/>
      <c r="L988" s="10"/>
    </row>
    <row r="989" spans="1:12" ht="16.5" customHeight="1" x14ac:dyDescent="0.2">
      <c r="A989" s="10"/>
      <c r="B989" s="26"/>
      <c r="C989" s="27"/>
      <c r="D989" s="21"/>
      <c r="E989" s="10"/>
      <c r="F989" s="41"/>
      <c r="G989" s="42"/>
      <c r="H989" s="10"/>
      <c r="I989" s="10"/>
      <c r="J989" s="10"/>
      <c r="K989" s="10"/>
      <c r="L989" s="10"/>
    </row>
    <row r="990" spans="1:12" ht="16.5" customHeight="1" x14ac:dyDescent="0.2">
      <c r="A990" s="10"/>
      <c r="B990" s="26"/>
      <c r="C990" s="27"/>
      <c r="D990" s="21"/>
      <c r="E990" s="10"/>
      <c r="F990" s="41"/>
      <c r="G990" s="42"/>
      <c r="H990" s="10"/>
      <c r="I990" s="10"/>
      <c r="J990" s="10"/>
      <c r="K990" s="10"/>
      <c r="L990" s="10"/>
    </row>
    <row r="991" spans="1:12" ht="16.5" customHeight="1" x14ac:dyDescent="0.2">
      <c r="A991" s="10"/>
      <c r="B991" s="26"/>
      <c r="C991" s="27"/>
      <c r="D991" s="21"/>
      <c r="E991" s="10"/>
      <c r="F991" s="41"/>
      <c r="G991" s="42"/>
      <c r="H991" s="10"/>
      <c r="I991" s="10"/>
      <c r="J991" s="10"/>
      <c r="K991" s="10"/>
      <c r="L991" s="10"/>
    </row>
    <row r="992" spans="1:12" ht="16.5" customHeight="1" x14ac:dyDescent="0.2">
      <c r="A992" s="10"/>
      <c r="B992" s="26"/>
      <c r="C992" s="27"/>
      <c r="D992" s="21"/>
      <c r="E992" s="10"/>
      <c r="F992" s="41"/>
      <c r="G992" s="42"/>
      <c r="H992" s="10"/>
      <c r="I992" s="10"/>
      <c r="J992" s="10"/>
      <c r="K992" s="10"/>
      <c r="L992" s="10"/>
    </row>
    <row r="993" spans="1:12" ht="16.5" customHeight="1" x14ac:dyDescent="0.2">
      <c r="A993" s="10"/>
      <c r="B993" s="26"/>
      <c r="C993" s="27"/>
      <c r="D993" s="21"/>
      <c r="E993" s="10"/>
      <c r="F993" s="41"/>
      <c r="G993" s="42"/>
      <c r="H993" s="10"/>
      <c r="I993" s="10"/>
      <c r="J993" s="10"/>
      <c r="K993" s="10"/>
      <c r="L993" s="10"/>
    </row>
    <row r="994" spans="1:12" ht="16.5" customHeight="1" x14ac:dyDescent="0.2">
      <c r="A994" s="10"/>
      <c r="B994" s="26"/>
      <c r="C994" s="27"/>
      <c r="D994" s="21"/>
      <c r="E994" s="10"/>
      <c r="F994" s="41"/>
      <c r="G994" s="42"/>
      <c r="H994" s="10"/>
      <c r="I994" s="10"/>
      <c r="J994" s="10"/>
      <c r="K994" s="10"/>
      <c r="L994" s="10"/>
    </row>
    <row r="995" spans="1:12" ht="16.5" customHeight="1" x14ac:dyDescent="0.2">
      <c r="A995" s="10"/>
      <c r="B995" s="26"/>
      <c r="C995" s="27"/>
      <c r="D995" s="21"/>
      <c r="E995" s="10"/>
      <c r="F995" s="41"/>
      <c r="G995" s="42"/>
      <c r="H995" s="10"/>
      <c r="I995" s="10"/>
      <c r="J995" s="10"/>
      <c r="K995" s="10"/>
      <c r="L995" s="10"/>
    </row>
    <row r="996" spans="1:12" ht="16.5" customHeight="1" x14ac:dyDescent="0.2">
      <c r="A996" s="10"/>
      <c r="B996" s="26"/>
      <c r="C996" s="27"/>
      <c r="D996" s="21"/>
      <c r="E996" s="10"/>
      <c r="F996" s="41"/>
      <c r="G996" s="42"/>
      <c r="H996" s="10"/>
      <c r="I996" s="10"/>
      <c r="J996" s="10"/>
      <c r="K996" s="10"/>
      <c r="L996" s="10"/>
    </row>
    <row r="997" spans="1:12" ht="16.5" customHeight="1" x14ac:dyDescent="0.2">
      <c r="A997" s="10"/>
      <c r="B997" s="26"/>
      <c r="C997" s="27"/>
      <c r="D997" s="21"/>
      <c r="E997" s="10"/>
      <c r="F997" s="41"/>
      <c r="G997" s="42"/>
      <c r="H997" s="10"/>
      <c r="I997" s="10"/>
      <c r="J997" s="10"/>
      <c r="K997" s="10"/>
      <c r="L997" s="10"/>
    </row>
    <row r="998" spans="1:12" ht="16.5" customHeight="1" x14ac:dyDescent="0.2">
      <c r="A998" s="10"/>
      <c r="B998" s="26"/>
      <c r="C998" s="27"/>
      <c r="D998" s="21"/>
      <c r="E998" s="10"/>
      <c r="F998" s="41"/>
      <c r="G998" s="42"/>
      <c r="H998" s="10"/>
      <c r="I998" s="10"/>
      <c r="J998" s="10"/>
      <c r="K998" s="10"/>
      <c r="L998" s="10"/>
    </row>
    <row r="999" spans="1:12" ht="16.5" customHeight="1" x14ac:dyDescent="0.2">
      <c r="A999" s="10"/>
      <c r="B999" s="26"/>
      <c r="C999" s="27"/>
      <c r="D999" s="21"/>
      <c r="E999" s="10"/>
      <c r="F999" s="41"/>
      <c r="G999" s="42"/>
      <c r="H999" s="10"/>
      <c r="I999" s="10"/>
      <c r="J999" s="10"/>
      <c r="K999" s="10"/>
      <c r="L999" s="10"/>
    </row>
    <row r="1000" spans="1:12" ht="16.5" customHeight="1" x14ac:dyDescent="0.2">
      <c r="A1000" s="10"/>
      <c r="B1000" s="26"/>
      <c r="C1000" s="27"/>
      <c r="D1000" s="21"/>
      <c r="E1000" s="10"/>
      <c r="F1000" s="41"/>
      <c r="G1000" s="42"/>
      <c r="H1000" s="10"/>
      <c r="I1000" s="10"/>
      <c r="J1000" s="10"/>
      <c r="K1000" s="10"/>
      <c r="L1000" s="10"/>
    </row>
    <row r="1001" spans="1:12" ht="16.5" customHeight="1" x14ac:dyDescent="0.2">
      <c r="A1001" s="10"/>
      <c r="B1001" s="26"/>
      <c r="C1001" s="27"/>
      <c r="D1001" s="21"/>
      <c r="E1001" s="10"/>
      <c r="F1001" s="41"/>
      <c r="G1001" s="42"/>
      <c r="H1001" s="10"/>
      <c r="I1001" s="10"/>
      <c r="J1001" s="10"/>
      <c r="K1001" s="10"/>
      <c r="L1001" s="10"/>
    </row>
    <row r="1002" spans="1:12" ht="16.5" customHeight="1" x14ac:dyDescent="0.2">
      <c r="A1002" s="10"/>
      <c r="B1002" s="26"/>
      <c r="C1002" s="27"/>
      <c r="D1002" s="21"/>
      <c r="E1002" s="10"/>
      <c r="F1002" s="41"/>
      <c r="G1002" s="42"/>
      <c r="H1002" s="10"/>
      <c r="I1002" s="10"/>
      <c r="J1002" s="10"/>
      <c r="K1002" s="10"/>
      <c r="L1002" s="10"/>
    </row>
    <row r="1003" spans="1:12" ht="16.5" customHeight="1" x14ac:dyDescent="0.2">
      <c r="A1003" s="10"/>
      <c r="B1003" s="26"/>
      <c r="C1003" s="27"/>
      <c r="D1003" s="21"/>
      <c r="E1003" s="10"/>
      <c r="F1003" s="41"/>
      <c r="G1003" s="42"/>
      <c r="H1003" s="10"/>
      <c r="I1003" s="10"/>
      <c r="J1003" s="10"/>
      <c r="K1003" s="10"/>
      <c r="L1003" s="10"/>
    </row>
    <row r="1004" spans="1:12" ht="16.5" customHeight="1" x14ac:dyDescent="0.2">
      <c r="A1004" s="10"/>
      <c r="B1004" s="26"/>
      <c r="C1004" s="27"/>
      <c r="D1004" s="21"/>
      <c r="E1004" s="10"/>
      <c r="F1004" s="41"/>
      <c r="G1004" s="42"/>
      <c r="H1004" s="10"/>
      <c r="I1004" s="10"/>
      <c r="J1004" s="10"/>
      <c r="K1004" s="10"/>
      <c r="L1004" s="10"/>
    </row>
    <row r="1005" spans="1:12" ht="16.5" customHeight="1" x14ac:dyDescent="0.2">
      <c r="A1005" s="10"/>
      <c r="B1005" s="26"/>
      <c r="C1005" s="27"/>
      <c r="D1005" s="21"/>
      <c r="E1005" s="10"/>
      <c r="F1005" s="41"/>
      <c r="G1005" s="42"/>
      <c r="H1005" s="10"/>
      <c r="I1005" s="10"/>
      <c r="J1005" s="10"/>
      <c r="K1005" s="10"/>
      <c r="L1005" s="10"/>
    </row>
    <row r="1006" spans="1:12" ht="16.5" customHeight="1" x14ac:dyDescent="0.2">
      <c r="A1006" s="10"/>
      <c r="B1006" s="26"/>
      <c r="C1006" s="27"/>
      <c r="D1006" s="21"/>
      <c r="E1006" s="10"/>
      <c r="F1006" s="41"/>
      <c r="G1006" s="42"/>
      <c r="H1006" s="10"/>
      <c r="I1006" s="10"/>
      <c r="J1006" s="10"/>
      <c r="K1006" s="10"/>
      <c r="L1006" s="10"/>
    </row>
    <row r="1007" spans="1:12" ht="16.5" customHeight="1" x14ac:dyDescent="0.2">
      <c r="A1007" s="10"/>
      <c r="B1007" s="26"/>
      <c r="C1007" s="27"/>
      <c r="D1007" s="21"/>
      <c r="E1007" s="10"/>
      <c r="F1007" s="41"/>
      <c r="G1007" s="42"/>
      <c r="H1007" s="10"/>
      <c r="I1007" s="10"/>
      <c r="J1007" s="10"/>
      <c r="K1007" s="10"/>
      <c r="L1007" s="10"/>
    </row>
    <row r="1008" spans="1:12" ht="16.5" customHeight="1" x14ac:dyDescent="0.2">
      <c r="A1008" s="10"/>
      <c r="B1008" s="26"/>
      <c r="C1008" s="27"/>
      <c r="D1008" s="21"/>
      <c r="E1008" s="10"/>
      <c r="F1008" s="41"/>
      <c r="G1008" s="42"/>
      <c r="H1008" s="10"/>
      <c r="I1008" s="10"/>
      <c r="J1008" s="10"/>
      <c r="K1008" s="10"/>
      <c r="L1008" s="10"/>
    </row>
    <row r="1009" spans="1:12" ht="16.5" customHeight="1" x14ac:dyDescent="0.2">
      <c r="A1009" s="10"/>
      <c r="B1009" s="26"/>
      <c r="C1009" s="27"/>
      <c r="D1009" s="21"/>
      <c r="E1009" s="10"/>
      <c r="F1009" s="41"/>
      <c r="G1009" s="42"/>
      <c r="H1009" s="10"/>
      <c r="I1009" s="10"/>
      <c r="J1009" s="10"/>
      <c r="K1009" s="10"/>
      <c r="L1009" s="10"/>
    </row>
    <row r="1010" spans="1:12" ht="16.5" customHeight="1" x14ac:dyDescent="0.2">
      <c r="A1010" s="10"/>
      <c r="B1010" s="26"/>
      <c r="C1010" s="27"/>
      <c r="D1010" s="21"/>
      <c r="E1010" s="10"/>
      <c r="F1010" s="41"/>
      <c r="G1010" s="42"/>
      <c r="H1010" s="10"/>
      <c r="I1010" s="10"/>
      <c r="J1010" s="10"/>
      <c r="K1010" s="10"/>
      <c r="L1010" s="10"/>
    </row>
    <row r="1011" spans="1:12" ht="16.5" customHeight="1" x14ac:dyDescent="0.2">
      <c r="A1011" s="10"/>
      <c r="B1011" s="26"/>
      <c r="C1011" s="27"/>
      <c r="D1011" s="21"/>
      <c r="E1011" s="10"/>
      <c r="F1011" s="41"/>
      <c r="G1011" s="42"/>
      <c r="H1011" s="10"/>
      <c r="I1011" s="10"/>
      <c r="J1011" s="10"/>
      <c r="K1011" s="10"/>
      <c r="L1011" s="10"/>
    </row>
    <row r="1012" spans="1:12" ht="16.5" customHeight="1" x14ac:dyDescent="0.2">
      <c r="A1012" s="10"/>
      <c r="B1012" s="26"/>
      <c r="C1012" s="27"/>
      <c r="D1012" s="21"/>
      <c r="E1012" s="10"/>
      <c r="F1012" s="41"/>
      <c r="G1012" s="42"/>
      <c r="H1012" s="10"/>
      <c r="I1012" s="10"/>
      <c r="J1012" s="10"/>
      <c r="K1012" s="10"/>
      <c r="L1012" s="10"/>
    </row>
    <row r="1013" spans="1:12" ht="16.5" customHeight="1" x14ac:dyDescent="0.2">
      <c r="A1013" s="10"/>
      <c r="B1013" s="26"/>
      <c r="C1013" s="27"/>
      <c r="D1013" s="21"/>
      <c r="E1013" s="10"/>
      <c r="F1013" s="41"/>
      <c r="G1013" s="42"/>
      <c r="H1013" s="10"/>
      <c r="I1013" s="10"/>
      <c r="J1013" s="10"/>
      <c r="K1013" s="10"/>
      <c r="L1013" s="10"/>
    </row>
    <row r="1014" spans="1:12" ht="16.5" customHeight="1" x14ac:dyDescent="0.2">
      <c r="A1014" s="10"/>
      <c r="B1014" s="26"/>
      <c r="C1014" s="27"/>
      <c r="D1014" s="21"/>
      <c r="E1014" s="10"/>
      <c r="F1014" s="41"/>
      <c r="G1014" s="42"/>
      <c r="H1014" s="10"/>
      <c r="I1014" s="10"/>
      <c r="J1014" s="10"/>
      <c r="K1014" s="10"/>
      <c r="L1014" s="10"/>
    </row>
    <row r="1015" spans="1:12" ht="16.5" customHeight="1" x14ac:dyDescent="0.2">
      <c r="A1015" s="10"/>
      <c r="B1015" s="26"/>
      <c r="C1015" s="27"/>
      <c r="D1015" s="21"/>
      <c r="E1015" s="10"/>
      <c r="F1015" s="41"/>
      <c r="G1015" s="42"/>
      <c r="H1015" s="10"/>
      <c r="I1015" s="10"/>
      <c r="J1015" s="10"/>
      <c r="K1015" s="10"/>
      <c r="L1015" s="10"/>
    </row>
    <row r="1016" spans="1:12" ht="16.5" customHeight="1" x14ac:dyDescent="0.2">
      <c r="A1016" s="10"/>
      <c r="B1016" s="26"/>
      <c r="C1016" s="27"/>
      <c r="D1016" s="21"/>
      <c r="E1016" s="10"/>
      <c r="F1016" s="41"/>
      <c r="G1016" s="42"/>
      <c r="H1016" s="10"/>
      <c r="I1016" s="10"/>
      <c r="J1016" s="10"/>
      <c r="K1016" s="10"/>
      <c r="L1016" s="10"/>
    </row>
    <row r="1017" spans="1:12" ht="16.5" customHeight="1" x14ac:dyDescent="0.2">
      <c r="A1017" s="10"/>
      <c r="B1017" s="26"/>
      <c r="C1017" s="27"/>
      <c r="D1017" s="21"/>
      <c r="E1017" s="10"/>
      <c r="F1017" s="41"/>
      <c r="G1017" s="42"/>
      <c r="H1017" s="10"/>
      <c r="I1017" s="10"/>
      <c r="J1017" s="10"/>
      <c r="K1017" s="10"/>
      <c r="L1017" s="10"/>
    </row>
    <row r="1018" spans="1:12" ht="16.5" customHeight="1" x14ac:dyDescent="0.2">
      <c r="A1018" s="10"/>
      <c r="B1018" s="26"/>
      <c r="C1018" s="27"/>
      <c r="D1018" s="21"/>
      <c r="E1018" s="10"/>
      <c r="F1018" s="41"/>
      <c r="G1018" s="42"/>
      <c r="H1018" s="10"/>
      <c r="I1018" s="10"/>
      <c r="J1018" s="10"/>
      <c r="K1018" s="10"/>
      <c r="L1018" s="10"/>
    </row>
    <row r="1019" spans="1:12" ht="16.5" customHeight="1" x14ac:dyDescent="0.2">
      <c r="A1019" s="10"/>
      <c r="B1019" s="26"/>
      <c r="C1019" s="27"/>
      <c r="D1019" s="21"/>
      <c r="E1019" s="10"/>
      <c r="F1019" s="41"/>
      <c r="G1019" s="42"/>
      <c r="H1019" s="10"/>
      <c r="I1019" s="10"/>
      <c r="J1019" s="10"/>
      <c r="K1019" s="10"/>
      <c r="L1019" s="10"/>
    </row>
    <row r="1020" spans="1:12" ht="16.5" customHeight="1" x14ac:dyDescent="0.2">
      <c r="A1020" s="10"/>
      <c r="B1020" s="26"/>
      <c r="C1020" s="27"/>
      <c r="D1020" s="21"/>
      <c r="E1020" s="10"/>
      <c r="F1020" s="41"/>
      <c r="G1020" s="42"/>
      <c r="H1020" s="10"/>
      <c r="I1020" s="10"/>
      <c r="J1020" s="10"/>
      <c r="K1020" s="10"/>
      <c r="L1020" s="10"/>
    </row>
    <row r="1021" spans="1:12" ht="16.5" customHeight="1" x14ac:dyDescent="0.2">
      <c r="A1021" s="10"/>
      <c r="B1021" s="26"/>
      <c r="C1021" s="27"/>
      <c r="D1021" s="21"/>
      <c r="E1021" s="10"/>
      <c r="F1021" s="41"/>
      <c r="G1021" s="42"/>
      <c r="H1021" s="10"/>
      <c r="I1021" s="10"/>
      <c r="J1021" s="10"/>
      <c r="K1021" s="10"/>
      <c r="L1021" s="10"/>
    </row>
    <row r="1022" spans="1:12" ht="16.5" customHeight="1" x14ac:dyDescent="0.2">
      <c r="A1022" s="10"/>
      <c r="B1022" s="26"/>
      <c r="C1022" s="27"/>
      <c r="D1022" s="21"/>
      <c r="E1022" s="10"/>
      <c r="F1022" s="41"/>
      <c r="G1022" s="42"/>
      <c r="H1022" s="10"/>
      <c r="I1022" s="10"/>
      <c r="J1022" s="10"/>
      <c r="K1022" s="10"/>
      <c r="L1022" s="10"/>
    </row>
    <row r="1023" spans="1:12" ht="16.5" customHeight="1" x14ac:dyDescent="0.2">
      <c r="A1023" s="10"/>
      <c r="B1023" s="26"/>
      <c r="C1023" s="27"/>
      <c r="D1023" s="21"/>
      <c r="E1023" s="10"/>
      <c r="F1023" s="41"/>
      <c r="G1023" s="42"/>
      <c r="H1023" s="10"/>
      <c r="I1023" s="10"/>
      <c r="J1023" s="10"/>
      <c r="K1023" s="10"/>
      <c r="L1023" s="10"/>
    </row>
    <row r="1024" spans="1:12" ht="16.5" customHeight="1" x14ac:dyDescent="0.2">
      <c r="A1024" s="10"/>
      <c r="B1024" s="26"/>
      <c r="C1024" s="27"/>
      <c r="D1024" s="21"/>
      <c r="E1024" s="10"/>
      <c r="F1024" s="41"/>
      <c r="G1024" s="42"/>
      <c r="H1024" s="10"/>
      <c r="I1024" s="10"/>
      <c r="J1024" s="10"/>
      <c r="K1024" s="10"/>
      <c r="L1024" s="10"/>
    </row>
    <row r="1025" spans="1:12" ht="16.5" customHeight="1" x14ac:dyDescent="0.2">
      <c r="A1025" s="10"/>
      <c r="B1025" s="26"/>
      <c r="C1025" s="27"/>
      <c r="D1025" s="21"/>
      <c r="E1025" s="10"/>
      <c r="F1025" s="41"/>
      <c r="G1025" s="42"/>
      <c r="H1025" s="10"/>
      <c r="I1025" s="10"/>
      <c r="J1025" s="10"/>
      <c r="K1025" s="10"/>
      <c r="L1025" s="10"/>
    </row>
    <row r="1026" spans="1:12" ht="16.5" customHeight="1" x14ac:dyDescent="0.2">
      <c r="A1026" s="10"/>
      <c r="B1026" s="26"/>
      <c r="C1026" s="27"/>
      <c r="D1026" s="21"/>
      <c r="E1026" s="10"/>
      <c r="F1026" s="41"/>
      <c r="G1026" s="42"/>
      <c r="H1026" s="10"/>
      <c r="I1026" s="10"/>
      <c r="J1026" s="10"/>
      <c r="K1026" s="10"/>
      <c r="L1026" s="10"/>
    </row>
    <row r="1027" spans="1:12" ht="16.5" customHeight="1" x14ac:dyDescent="0.2">
      <c r="A1027" s="10"/>
      <c r="B1027" s="26"/>
      <c r="C1027" s="27"/>
      <c r="D1027" s="21"/>
      <c r="E1027" s="10"/>
      <c r="F1027" s="41"/>
      <c r="G1027" s="42"/>
      <c r="H1027" s="10"/>
      <c r="I1027" s="10"/>
      <c r="J1027" s="10"/>
      <c r="K1027" s="10"/>
      <c r="L1027" s="10"/>
    </row>
    <row r="1028" spans="1:12" ht="16.5" customHeight="1" x14ac:dyDescent="0.2">
      <c r="A1028" s="10"/>
      <c r="B1028" s="26"/>
      <c r="C1028" s="27"/>
      <c r="D1028" s="21"/>
      <c r="E1028" s="10"/>
      <c r="F1028" s="41"/>
      <c r="G1028" s="42"/>
      <c r="H1028" s="10"/>
      <c r="I1028" s="10"/>
      <c r="J1028" s="10"/>
      <c r="K1028" s="10"/>
      <c r="L1028" s="10"/>
    </row>
    <row r="1029" spans="1:12" ht="16.5" customHeight="1" x14ac:dyDescent="0.2">
      <c r="A1029" s="10"/>
      <c r="B1029" s="26"/>
      <c r="C1029" s="27"/>
      <c r="D1029" s="21"/>
      <c r="E1029" s="10"/>
      <c r="F1029" s="41"/>
      <c r="G1029" s="42"/>
      <c r="H1029" s="10"/>
      <c r="I1029" s="10"/>
      <c r="J1029" s="10"/>
      <c r="K1029" s="10"/>
      <c r="L1029" s="10"/>
    </row>
    <row r="1030" spans="1:12" ht="16.5" customHeight="1" x14ac:dyDescent="0.2">
      <c r="A1030" s="10"/>
      <c r="B1030" s="26"/>
      <c r="C1030" s="27"/>
      <c r="D1030" s="21"/>
      <c r="E1030" s="10"/>
      <c r="F1030" s="41"/>
      <c r="G1030" s="42"/>
      <c r="H1030" s="10"/>
      <c r="I1030" s="10"/>
      <c r="J1030" s="10"/>
      <c r="K1030" s="10"/>
      <c r="L1030" s="10"/>
    </row>
    <row r="1031" spans="1:12" ht="16.5" customHeight="1" x14ac:dyDescent="0.2">
      <c r="A1031" s="10"/>
      <c r="B1031" s="26"/>
      <c r="C1031" s="27"/>
      <c r="D1031" s="21"/>
      <c r="E1031" s="10"/>
      <c r="F1031" s="41"/>
      <c r="G1031" s="42"/>
      <c r="H1031" s="10"/>
      <c r="I1031" s="10"/>
      <c r="J1031" s="10"/>
      <c r="K1031" s="10"/>
      <c r="L1031" s="10"/>
    </row>
    <row r="1032" spans="1:12" ht="16.5" customHeight="1" x14ac:dyDescent="0.2">
      <c r="A1032" s="10"/>
      <c r="B1032" s="26"/>
      <c r="C1032" s="27"/>
      <c r="D1032" s="21"/>
      <c r="E1032" s="10"/>
      <c r="F1032" s="41"/>
      <c r="G1032" s="42"/>
      <c r="H1032" s="10"/>
      <c r="I1032" s="10"/>
      <c r="J1032" s="10"/>
      <c r="K1032" s="10"/>
      <c r="L1032" s="10"/>
    </row>
    <row r="1033" spans="1:12" ht="16.5" customHeight="1" x14ac:dyDescent="0.2">
      <c r="A1033" s="10"/>
      <c r="B1033" s="26"/>
      <c r="C1033" s="27"/>
      <c r="D1033" s="21"/>
      <c r="E1033" s="10"/>
      <c r="F1033" s="41"/>
      <c r="G1033" s="42"/>
      <c r="H1033" s="10"/>
      <c r="I1033" s="10"/>
      <c r="J1033" s="10"/>
      <c r="K1033" s="10"/>
      <c r="L1033" s="10"/>
    </row>
    <row r="1034" spans="1:12" ht="16.5" customHeight="1" x14ac:dyDescent="0.2">
      <c r="A1034" s="10"/>
      <c r="B1034" s="26"/>
      <c r="C1034" s="27"/>
      <c r="D1034" s="21"/>
      <c r="E1034" s="10"/>
      <c r="F1034" s="41"/>
      <c r="G1034" s="42"/>
      <c r="H1034" s="10"/>
      <c r="I1034" s="10"/>
      <c r="J1034" s="10"/>
      <c r="K1034" s="10"/>
      <c r="L1034" s="10"/>
    </row>
    <row r="1035" spans="1:12" ht="16.5" customHeight="1" x14ac:dyDescent="0.2">
      <c r="A1035" s="10"/>
      <c r="B1035" s="26"/>
      <c r="C1035" s="27"/>
      <c r="D1035" s="21"/>
      <c r="E1035" s="10"/>
      <c r="F1035" s="41"/>
      <c r="G1035" s="42"/>
      <c r="H1035" s="10"/>
      <c r="I1035" s="10"/>
      <c r="J1035" s="10"/>
      <c r="K1035" s="10"/>
      <c r="L1035" s="10"/>
    </row>
    <row r="1036" spans="1:12" ht="16.5" customHeight="1" x14ac:dyDescent="0.2">
      <c r="A1036" s="10"/>
      <c r="B1036" s="26"/>
      <c r="C1036" s="27"/>
      <c r="D1036" s="21"/>
      <c r="E1036" s="10"/>
      <c r="F1036" s="41"/>
      <c r="G1036" s="42"/>
      <c r="H1036" s="10"/>
      <c r="I1036" s="10"/>
      <c r="J1036" s="10"/>
      <c r="K1036" s="10"/>
      <c r="L1036" s="10"/>
    </row>
    <row r="1037" spans="1:12" ht="16.5" customHeight="1" x14ac:dyDescent="0.2">
      <c r="A1037" s="10"/>
      <c r="B1037" s="26"/>
      <c r="C1037" s="27"/>
      <c r="D1037" s="21"/>
      <c r="E1037" s="10"/>
      <c r="F1037" s="41"/>
      <c r="G1037" s="42"/>
      <c r="H1037" s="10"/>
      <c r="I1037" s="10"/>
      <c r="J1037" s="10"/>
      <c r="K1037" s="10"/>
      <c r="L1037" s="10"/>
    </row>
    <row r="1038" spans="1:12" ht="16.5" customHeight="1" x14ac:dyDescent="0.2">
      <c r="A1038" s="10"/>
      <c r="B1038" s="26"/>
      <c r="C1038" s="27"/>
      <c r="D1038" s="21"/>
      <c r="E1038" s="10"/>
      <c r="F1038" s="41"/>
      <c r="G1038" s="42"/>
      <c r="H1038" s="10"/>
      <c r="I1038" s="10"/>
      <c r="J1038" s="10"/>
      <c r="K1038" s="10"/>
      <c r="L1038" s="10"/>
    </row>
    <row r="1039" spans="1:12" ht="16.5" customHeight="1" x14ac:dyDescent="0.2">
      <c r="A1039" s="10"/>
      <c r="B1039" s="26"/>
      <c r="C1039" s="27"/>
      <c r="D1039" s="21"/>
      <c r="E1039" s="10"/>
      <c r="F1039" s="41"/>
      <c r="G1039" s="42"/>
      <c r="H1039" s="10"/>
      <c r="I1039" s="10"/>
      <c r="J1039" s="10"/>
      <c r="K1039" s="10"/>
      <c r="L1039" s="10"/>
    </row>
    <row r="1040" spans="1:12" ht="16.5" customHeight="1" x14ac:dyDescent="0.2">
      <c r="A1040" s="10"/>
      <c r="B1040" s="26"/>
      <c r="C1040" s="27"/>
      <c r="D1040" s="21"/>
      <c r="E1040" s="10"/>
      <c r="F1040" s="41"/>
      <c r="G1040" s="42"/>
      <c r="H1040" s="10"/>
      <c r="I1040" s="10"/>
      <c r="J1040" s="10"/>
      <c r="K1040" s="10"/>
      <c r="L1040" s="10"/>
    </row>
    <row r="1041" spans="1:12" ht="16.5" customHeight="1" x14ac:dyDescent="0.2">
      <c r="A1041" s="10"/>
      <c r="B1041" s="26"/>
      <c r="C1041" s="27"/>
      <c r="D1041" s="21"/>
      <c r="E1041" s="10"/>
      <c r="F1041" s="41"/>
      <c r="G1041" s="42"/>
      <c r="H1041" s="10"/>
      <c r="I1041" s="10"/>
      <c r="J1041" s="10"/>
      <c r="K1041" s="10"/>
      <c r="L1041" s="10"/>
    </row>
    <row r="1042" spans="1:12" ht="16.5" customHeight="1" x14ac:dyDescent="0.2">
      <c r="A1042" s="10"/>
      <c r="B1042" s="26"/>
      <c r="C1042" s="27"/>
      <c r="D1042" s="21"/>
      <c r="E1042" s="10"/>
      <c r="F1042" s="41"/>
      <c r="G1042" s="42"/>
      <c r="H1042" s="10"/>
      <c r="I1042" s="10"/>
      <c r="J1042" s="10"/>
      <c r="K1042" s="10"/>
      <c r="L1042" s="10"/>
    </row>
    <row r="1043" spans="1:12" ht="16.5" customHeight="1" x14ac:dyDescent="0.2">
      <c r="A1043" s="10"/>
      <c r="B1043" s="26"/>
      <c r="C1043" s="27"/>
      <c r="D1043" s="21"/>
      <c r="E1043" s="10"/>
      <c r="F1043" s="41"/>
      <c r="G1043" s="42"/>
      <c r="H1043" s="10"/>
      <c r="I1043" s="10"/>
      <c r="J1043" s="10"/>
      <c r="K1043" s="10"/>
      <c r="L1043" s="10"/>
    </row>
    <row r="1044" spans="1:12" ht="16.5" customHeight="1" x14ac:dyDescent="0.2">
      <c r="A1044" s="10"/>
      <c r="B1044" s="26"/>
      <c r="C1044" s="27"/>
      <c r="D1044" s="21"/>
      <c r="E1044" s="10"/>
      <c r="F1044" s="41"/>
      <c r="G1044" s="42"/>
      <c r="H1044" s="10"/>
      <c r="I1044" s="10"/>
      <c r="J1044" s="10"/>
      <c r="K1044" s="10"/>
      <c r="L1044" s="10"/>
    </row>
    <row r="1045" spans="1:12" ht="16.5" customHeight="1" x14ac:dyDescent="0.2">
      <c r="A1045" s="10"/>
      <c r="B1045" s="26"/>
      <c r="C1045" s="27"/>
      <c r="D1045" s="21"/>
      <c r="E1045" s="10"/>
      <c r="F1045" s="41"/>
      <c r="G1045" s="42"/>
      <c r="H1045" s="10"/>
      <c r="I1045" s="10"/>
      <c r="J1045" s="10"/>
      <c r="K1045" s="10"/>
      <c r="L1045" s="10"/>
    </row>
    <row r="1046" spans="1:12" ht="16.5" customHeight="1" x14ac:dyDescent="0.2">
      <c r="A1046" s="10"/>
      <c r="B1046" s="26"/>
      <c r="C1046" s="27"/>
      <c r="D1046" s="21"/>
      <c r="E1046" s="10"/>
      <c r="F1046" s="41"/>
      <c r="G1046" s="42"/>
      <c r="H1046" s="10"/>
      <c r="I1046" s="10"/>
      <c r="J1046" s="10"/>
      <c r="K1046" s="10"/>
      <c r="L1046" s="10"/>
    </row>
    <row r="1047" spans="1:12" ht="16.5" customHeight="1" x14ac:dyDescent="0.2">
      <c r="A1047" s="10"/>
      <c r="B1047" s="26"/>
      <c r="C1047" s="27"/>
      <c r="D1047" s="21"/>
      <c r="E1047" s="10"/>
      <c r="F1047" s="41"/>
      <c r="G1047" s="42"/>
      <c r="H1047" s="10"/>
      <c r="I1047" s="10"/>
      <c r="J1047" s="10"/>
      <c r="K1047" s="10"/>
      <c r="L1047" s="10"/>
    </row>
    <row r="1048" spans="1:12" ht="16.5" customHeight="1" x14ac:dyDescent="0.2">
      <c r="A1048" s="10"/>
      <c r="B1048" s="26"/>
      <c r="C1048" s="27"/>
      <c r="D1048" s="21"/>
      <c r="E1048" s="10"/>
      <c r="F1048" s="41"/>
      <c r="G1048" s="42"/>
      <c r="H1048" s="10"/>
      <c r="I1048" s="10"/>
      <c r="J1048" s="10"/>
      <c r="K1048" s="10"/>
      <c r="L1048" s="10"/>
    </row>
    <row r="1049" spans="1:12" ht="16.5" customHeight="1" x14ac:dyDescent="0.2">
      <c r="A1049" s="10"/>
      <c r="B1049" s="26"/>
      <c r="C1049" s="27"/>
      <c r="D1049" s="21"/>
      <c r="E1049" s="10"/>
      <c r="F1049" s="41"/>
      <c r="G1049" s="42"/>
      <c r="H1049" s="10"/>
      <c r="I1049" s="10"/>
      <c r="J1049" s="10"/>
      <c r="K1049" s="10"/>
      <c r="L1049" s="10"/>
    </row>
    <row r="1050" spans="1:12" ht="16.5" customHeight="1" x14ac:dyDescent="0.2">
      <c r="A1050" s="10"/>
      <c r="B1050" s="26"/>
      <c r="C1050" s="27"/>
      <c r="D1050" s="21"/>
      <c r="E1050" s="10"/>
      <c r="F1050" s="41"/>
      <c r="G1050" s="42"/>
      <c r="H1050" s="10"/>
      <c r="I1050" s="10"/>
      <c r="J1050" s="10"/>
      <c r="K1050" s="10"/>
      <c r="L1050" s="10"/>
    </row>
    <row r="1051" spans="1:12" ht="16.5" customHeight="1" x14ac:dyDescent="0.2">
      <c r="A1051" s="10"/>
      <c r="B1051" s="26"/>
      <c r="C1051" s="27"/>
      <c r="D1051" s="21"/>
      <c r="E1051" s="10"/>
      <c r="F1051" s="41"/>
      <c r="G1051" s="42"/>
      <c r="H1051" s="10"/>
      <c r="I1051" s="10"/>
      <c r="J1051" s="10"/>
      <c r="K1051" s="10"/>
      <c r="L1051" s="10"/>
    </row>
    <row r="1052" spans="1:12" ht="16.5" customHeight="1" x14ac:dyDescent="0.2">
      <c r="A1052" s="10"/>
      <c r="B1052" s="26"/>
      <c r="C1052" s="27"/>
      <c r="D1052" s="21"/>
      <c r="E1052" s="10"/>
      <c r="F1052" s="41"/>
      <c r="G1052" s="42"/>
      <c r="H1052" s="10"/>
      <c r="I1052" s="10"/>
      <c r="J1052" s="10"/>
      <c r="K1052" s="10"/>
      <c r="L1052" s="10"/>
    </row>
    <row r="1053" spans="1:12" ht="16.5" customHeight="1" x14ac:dyDescent="0.2">
      <c r="A1053" s="10"/>
      <c r="B1053" s="26"/>
      <c r="C1053" s="27"/>
      <c r="D1053" s="21"/>
      <c r="E1053" s="10"/>
      <c r="F1053" s="41"/>
      <c r="G1053" s="42"/>
      <c r="H1053" s="10"/>
      <c r="I1053" s="10"/>
      <c r="J1053" s="10"/>
      <c r="K1053" s="10"/>
      <c r="L1053" s="10"/>
    </row>
    <row r="1054" spans="1:12" ht="16.5" customHeight="1" x14ac:dyDescent="0.2">
      <c r="A1054" s="10"/>
      <c r="B1054" s="26"/>
      <c r="C1054" s="27"/>
      <c r="D1054" s="21"/>
      <c r="E1054" s="10"/>
      <c r="F1054" s="41"/>
      <c r="G1054" s="42"/>
      <c r="H1054" s="10"/>
      <c r="I1054" s="10"/>
      <c r="J1054" s="10"/>
      <c r="K1054" s="10"/>
      <c r="L1054" s="10"/>
    </row>
    <row r="1055" spans="1:12" ht="16.5" customHeight="1" x14ac:dyDescent="0.2">
      <c r="A1055" s="10"/>
      <c r="B1055" s="26"/>
      <c r="C1055" s="27"/>
      <c r="D1055" s="21"/>
      <c r="E1055" s="10"/>
      <c r="F1055" s="41"/>
      <c r="G1055" s="42"/>
      <c r="H1055" s="10"/>
      <c r="I1055" s="10"/>
      <c r="J1055" s="10"/>
      <c r="K1055" s="10"/>
      <c r="L1055" s="10"/>
    </row>
    <row r="1056" spans="1:12" ht="16.5" customHeight="1" x14ac:dyDescent="0.2">
      <c r="A1056" s="10"/>
      <c r="B1056" s="26"/>
      <c r="C1056" s="27"/>
      <c r="D1056" s="21"/>
      <c r="E1056" s="10"/>
      <c r="F1056" s="41"/>
      <c r="G1056" s="42"/>
      <c r="H1056" s="10"/>
      <c r="I1056" s="10"/>
      <c r="J1056" s="10"/>
      <c r="K1056" s="10"/>
      <c r="L1056" s="10"/>
    </row>
    <row r="1057" spans="1:12" ht="16.5" customHeight="1" x14ac:dyDescent="0.2">
      <c r="A1057" s="10"/>
      <c r="B1057" s="26"/>
      <c r="C1057" s="27"/>
      <c r="D1057" s="21"/>
      <c r="E1057" s="10"/>
      <c r="F1057" s="41"/>
      <c r="G1057" s="42"/>
      <c r="H1057" s="10"/>
      <c r="I1057" s="10"/>
      <c r="J1057" s="10"/>
      <c r="K1057" s="10"/>
      <c r="L1057" s="10"/>
    </row>
    <row r="1058" spans="1:12" ht="16.5" customHeight="1" x14ac:dyDescent="0.2">
      <c r="A1058" s="10"/>
      <c r="B1058" s="26"/>
      <c r="C1058" s="27"/>
      <c r="D1058" s="21"/>
      <c r="E1058" s="10"/>
      <c r="F1058" s="41"/>
      <c r="G1058" s="42"/>
      <c r="H1058" s="10"/>
      <c r="I1058" s="10"/>
      <c r="J1058" s="10"/>
      <c r="K1058" s="10"/>
      <c r="L1058" s="10"/>
    </row>
    <row r="1059" spans="1:12" ht="16.5" customHeight="1" x14ac:dyDescent="0.2">
      <c r="A1059" s="10"/>
      <c r="B1059" s="26"/>
      <c r="C1059" s="27"/>
      <c r="D1059" s="21"/>
      <c r="E1059" s="10"/>
      <c r="F1059" s="41"/>
      <c r="G1059" s="42"/>
      <c r="H1059" s="10"/>
      <c r="I1059" s="10"/>
      <c r="J1059" s="10"/>
      <c r="K1059" s="10"/>
      <c r="L1059" s="10"/>
    </row>
    <row r="1060" spans="1:12" ht="16.5" customHeight="1" x14ac:dyDescent="0.2">
      <c r="A1060" s="10"/>
      <c r="B1060" s="26"/>
      <c r="C1060" s="27"/>
      <c r="D1060" s="21"/>
      <c r="E1060" s="10"/>
      <c r="F1060" s="41"/>
      <c r="G1060" s="42"/>
      <c r="H1060" s="10"/>
      <c r="I1060" s="10"/>
      <c r="J1060" s="10"/>
      <c r="K1060" s="10"/>
      <c r="L1060" s="10"/>
    </row>
    <row r="1061" spans="1:12" ht="16.5" customHeight="1" x14ac:dyDescent="0.2">
      <c r="A1061" s="10"/>
      <c r="B1061" s="26"/>
      <c r="C1061" s="27"/>
      <c r="D1061" s="21"/>
      <c r="E1061" s="10"/>
      <c r="F1061" s="41"/>
      <c r="G1061" s="42"/>
      <c r="H1061" s="10"/>
      <c r="I1061" s="10"/>
      <c r="J1061" s="10"/>
      <c r="K1061" s="10"/>
      <c r="L1061" s="10"/>
    </row>
    <row r="1062" spans="1:12" ht="16.5" customHeight="1" x14ac:dyDescent="0.2">
      <c r="A1062" s="10"/>
      <c r="B1062" s="26"/>
      <c r="C1062" s="27"/>
      <c r="D1062" s="21"/>
      <c r="E1062" s="10"/>
      <c r="F1062" s="41"/>
      <c r="G1062" s="42"/>
      <c r="H1062" s="10"/>
      <c r="I1062" s="10"/>
      <c r="J1062" s="10"/>
      <c r="K1062" s="10"/>
      <c r="L1062" s="10"/>
    </row>
    <row r="1063" spans="1:12" ht="16.5" customHeight="1" x14ac:dyDescent="0.2">
      <c r="A1063" s="10"/>
      <c r="B1063" s="26"/>
      <c r="C1063" s="27"/>
      <c r="D1063" s="21"/>
      <c r="E1063" s="10"/>
      <c r="F1063" s="41"/>
      <c r="G1063" s="42"/>
      <c r="H1063" s="10"/>
      <c r="I1063" s="10"/>
      <c r="J1063" s="10"/>
      <c r="K1063" s="10"/>
      <c r="L1063" s="10"/>
    </row>
    <row r="1064" spans="1:12" ht="16.5" customHeight="1" x14ac:dyDescent="0.2">
      <c r="A1064" s="10"/>
      <c r="B1064" s="26"/>
      <c r="C1064" s="27"/>
      <c r="D1064" s="21"/>
      <c r="E1064" s="10"/>
      <c r="F1064" s="41"/>
      <c r="G1064" s="42"/>
      <c r="H1064" s="10"/>
      <c r="I1064" s="10"/>
      <c r="J1064" s="10"/>
      <c r="K1064" s="10"/>
      <c r="L1064" s="10"/>
    </row>
    <row r="1065" spans="1:12" ht="16.5" customHeight="1" x14ac:dyDescent="0.2">
      <c r="A1065" s="10"/>
      <c r="B1065" s="26"/>
      <c r="C1065" s="27"/>
      <c r="D1065" s="21"/>
      <c r="E1065" s="10"/>
      <c r="F1065" s="41"/>
      <c r="G1065" s="42"/>
      <c r="H1065" s="10"/>
      <c r="I1065" s="10"/>
      <c r="J1065" s="10"/>
      <c r="K1065" s="10"/>
      <c r="L1065" s="10"/>
    </row>
    <row r="1066" spans="1:12" ht="16.5" customHeight="1" x14ac:dyDescent="0.2">
      <c r="A1066" s="10"/>
      <c r="B1066" s="26"/>
      <c r="C1066" s="27"/>
      <c r="D1066" s="21"/>
      <c r="E1066" s="10"/>
      <c r="F1066" s="41"/>
      <c r="G1066" s="42"/>
      <c r="H1066" s="10"/>
      <c r="I1066" s="10"/>
      <c r="J1066" s="10"/>
      <c r="K1066" s="10"/>
      <c r="L1066" s="10"/>
    </row>
    <row r="1067" spans="1:12" ht="16.5" customHeight="1" x14ac:dyDescent="0.2">
      <c r="A1067" s="10"/>
      <c r="B1067" s="26"/>
      <c r="C1067" s="27"/>
      <c r="D1067" s="21"/>
      <c r="E1067" s="10"/>
      <c r="F1067" s="41"/>
      <c r="G1067" s="42"/>
      <c r="H1067" s="10"/>
      <c r="I1067" s="10"/>
      <c r="J1067" s="10"/>
      <c r="K1067" s="10"/>
      <c r="L1067" s="10"/>
    </row>
    <row r="1068" spans="1:12" ht="16.5" customHeight="1" x14ac:dyDescent="0.2">
      <c r="A1068" s="10"/>
      <c r="B1068" s="26"/>
      <c r="C1068" s="27"/>
      <c r="D1068" s="21"/>
      <c r="E1068" s="10"/>
      <c r="F1068" s="41"/>
      <c r="G1068" s="42"/>
      <c r="H1068" s="10"/>
      <c r="I1068" s="10"/>
      <c r="J1068" s="10"/>
      <c r="K1068" s="10"/>
      <c r="L1068" s="10"/>
    </row>
    <row r="1069" spans="1:12" ht="16.5" customHeight="1" x14ac:dyDescent="0.2">
      <c r="A1069" s="10"/>
      <c r="B1069" s="26"/>
      <c r="C1069" s="27"/>
      <c r="D1069" s="21"/>
      <c r="E1069" s="10"/>
      <c r="F1069" s="41"/>
      <c r="G1069" s="42"/>
      <c r="H1069" s="10"/>
      <c r="I1069" s="10"/>
      <c r="J1069" s="10"/>
      <c r="K1069" s="10"/>
      <c r="L1069" s="10"/>
    </row>
    <row r="1070" spans="1:12" ht="16.5" customHeight="1" x14ac:dyDescent="0.2">
      <c r="A1070" s="10"/>
      <c r="B1070" s="26"/>
      <c r="C1070" s="27"/>
      <c r="D1070" s="21"/>
      <c r="E1070" s="10"/>
      <c r="F1070" s="41"/>
      <c r="G1070" s="42"/>
      <c r="H1070" s="10"/>
      <c r="I1070" s="10"/>
      <c r="J1070" s="10"/>
      <c r="K1070" s="10"/>
      <c r="L1070" s="10"/>
    </row>
    <row r="1071" spans="1:12" ht="16.5" customHeight="1" x14ac:dyDescent="0.2">
      <c r="A1071" s="10"/>
      <c r="B1071" s="26"/>
      <c r="C1071" s="27"/>
      <c r="D1071" s="21"/>
      <c r="E1071" s="10"/>
      <c r="F1071" s="41"/>
      <c r="G1071" s="42"/>
      <c r="H1071" s="10"/>
      <c r="I1071" s="10"/>
      <c r="J1071" s="10"/>
      <c r="K1071" s="10"/>
      <c r="L1071" s="10"/>
    </row>
    <row r="1072" spans="1:12" ht="16.5" customHeight="1" x14ac:dyDescent="0.2">
      <c r="A1072" s="10"/>
      <c r="B1072" s="26"/>
      <c r="C1072" s="27"/>
      <c r="D1072" s="21"/>
      <c r="E1072" s="10"/>
      <c r="F1072" s="41"/>
      <c r="G1072" s="42"/>
      <c r="H1072" s="10"/>
      <c r="I1072" s="10"/>
      <c r="J1072" s="10"/>
      <c r="K1072" s="10"/>
      <c r="L1072" s="10"/>
    </row>
    <row r="1073" spans="1:12" ht="16.5" customHeight="1" x14ac:dyDescent="0.2">
      <c r="A1073" s="10"/>
      <c r="B1073" s="26"/>
      <c r="C1073" s="27"/>
      <c r="D1073" s="21"/>
      <c r="E1073" s="10"/>
      <c r="F1073" s="41"/>
      <c r="G1073" s="42"/>
      <c r="H1073" s="10"/>
      <c r="I1073" s="10"/>
      <c r="J1073" s="10"/>
      <c r="K1073" s="10"/>
      <c r="L1073" s="10"/>
    </row>
    <row r="1074" spans="1:12" ht="16.5" customHeight="1" x14ac:dyDescent="0.2">
      <c r="A1074" s="10"/>
      <c r="B1074" s="26"/>
      <c r="C1074" s="27"/>
      <c r="D1074" s="21"/>
      <c r="E1074" s="10"/>
      <c r="F1074" s="41"/>
      <c r="G1074" s="42"/>
      <c r="H1074" s="10"/>
      <c r="I1074" s="10"/>
      <c r="J1074" s="10"/>
      <c r="K1074" s="10"/>
      <c r="L1074" s="10"/>
    </row>
    <row r="1075" spans="1:12" ht="16.5" customHeight="1" x14ac:dyDescent="0.2">
      <c r="A1075" s="10"/>
      <c r="B1075" s="26"/>
      <c r="C1075" s="27"/>
      <c r="D1075" s="21"/>
      <c r="E1075" s="10"/>
      <c r="F1075" s="41"/>
      <c r="G1075" s="42"/>
      <c r="H1075" s="10"/>
      <c r="I1075" s="10"/>
      <c r="J1075" s="10"/>
      <c r="K1075" s="10"/>
      <c r="L1075" s="10"/>
    </row>
    <row r="1076" spans="1:12" ht="16.5" customHeight="1" x14ac:dyDescent="0.2">
      <c r="A1076" s="10"/>
      <c r="B1076" s="26"/>
      <c r="C1076" s="27"/>
      <c r="D1076" s="21"/>
      <c r="E1076" s="10"/>
      <c r="F1076" s="41"/>
      <c r="G1076" s="42"/>
      <c r="H1076" s="10"/>
      <c r="I1076" s="10"/>
      <c r="J1076" s="10"/>
      <c r="K1076" s="10"/>
      <c r="L1076" s="10"/>
    </row>
    <row r="1077" spans="1:12" ht="16.5" customHeight="1" x14ac:dyDescent="0.2">
      <c r="A1077" s="10"/>
      <c r="B1077" s="26"/>
      <c r="C1077" s="27"/>
      <c r="D1077" s="21"/>
      <c r="E1077" s="10"/>
      <c r="F1077" s="41"/>
      <c r="G1077" s="42"/>
      <c r="H1077" s="10"/>
      <c r="I1077" s="10"/>
      <c r="J1077" s="10"/>
      <c r="K1077" s="10"/>
      <c r="L1077" s="10"/>
    </row>
    <row r="1078" spans="1:12" ht="16.5" customHeight="1" x14ac:dyDescent="0.2">
      <c r="A1078" s="10"/>
      <c r="B1078" s="26"/>
      <c r="C1078" s="27"/>
      <c r="D1078" s="21"/>
      <c r="E1078" s="10"/>
      <c r="F1078" s="41"/>
      <c r="G1078" s="42"/>
      <c r="H1078" s="10"/>
      <c r="I1078" s="10"/>
      <c r="J1078" s="10"/>
      <c r="K1078" s="10"/>
      <c r="L1078" s="10"/>
    </row>
    <row r="1079" spans="1:12" ht="16.5" customHeight="1" x14ac:dyDescent="0.2">
      <c r="A1079" s="10"/>
      <c r="B1079" s="26"/>
      <c r="C1079" s="27"/>
      <c r="D1079" s="21"/>
      <c r="E1079" s="10"/>
      <c r="F1079" s="41"/>
      <c r="G1079" s="42"/>
      <c r="H1079" s="10"/>
      <c r="I1079" s="10"/>
      <c r="J1079" s="10"/>
      <c r="K1079" s="10"/>
      <c r="L1079" s="10"/>
    </row>
    <row r="1080" spans="1:12" ht="16.5" customHeight="1" x14ac:dyDescent="0.2">
      <c r="A1080" s="10"/>
      <c r="B1080" s="26"/>
      <c r="C1080" s="27"/>
      <c r="D1080" s="21"/>
      <c r="E1080" s="10"/>
      <c r="F1080" s="41"/>
      <c r="G1080" s="42"/>
      <c r="H1080" s="10"/>
      <c r="I1080" s="10"/>
      <c r="J1080" s="10"/>
      <c r="K1080" s="10"/>
      <c r="L1080" s="10"/>
    </row>
    <row r="1081" spans="1:12" ht="16.5" customHeight="1" x14ac:dyDescent="0.2">
      <c r="A1081" s="10"/>
      <c r="B1081" s="26"/>
      <c r="C1081" s="27"/>
      <c r="D1081" s="21"/>
      <c r="E1081" s="10"/>
      <c r="F1081" s="41"/>
      <c r="G1081" s="42"/>
      <c r="H1081" s="10"/>
      <c r="I1081" s="10"/>
      <c r="J1081" s="10"/>
      <c r="K1081" s="10"/>
      <c r="L1081" s="10"/>
    </row>
    <row r="1082" spans="1:12" ht="16.5" customHeight="1" x14ac:dyDescent="0.2">
      <c r="A1082" s="10"/>
      <c r="B1082" s="26"/>
      <c r="C1082" s="27"/>
      <c r="D1082" s="21"/>
      <c r="E1082" s="10"/>
      <c r="F1082" s="41"/>
      <c r="G1082" s="42"/>
      <c r="H1082" s="10"/>
      <c r="I1082" s="10"/>
      <c r="J1082" s="10"/>
      <c r="K1082" s="10"/>
      <c r="L1082" s="10"/>
    </row>
    <row r="1083" spans="1:12" ht="16.5" customHeight="1" x14ac:dyDescent="0.2">
      <c r="A1083" s="10"/>
      <c r="B1083" s="26"/>
      <c r="C1083" s="27"/>
      <c r="D1083" s="21"/>
      <c r="E1083" s="10"/>
      <c r="F1083" s="41"/>
      <c r="G1083" s="42"/>
      <c r="H1083" s="10"/>
      <c r="I1083" s="10"/>
      <c r="J1083" s="10"/>
      <c r="K1083" s="10"/>
      <c r="L1083" s="10"/>
    </row>
    <row r="1084" spans="1:12" ht="16.5" customHeight="1" x14ac:dyDescent="0.2">
      <c r="A1084" s="10"/>
      <c r="B1084" s="26"/>
      <c r="C1084" s="27"/>
      <c r="D1084" s="21"/>
      <c r="E1084" s="10"/>
      <c r="F1084" s="41"/>
      <c r="G1084" s="42"/>
      <c r="H1084" s="10"/>
      <c r="I1084" s="10"/>
      <c r="J1084" s="10"/>
      <c r="K1084" s="10"/>
      <c r="L1084" s="10"/>
    </row>
    <row r="1085" spans="1:12" ht="16.5" customHeight="1" x14ac:dyDescent="0.2">
      <c r="A1085" s="10"/>
      <c r="B1085" s="26"/>
      <c r="C1085" s="27"/>
      <c r="D1085" s="21"/>
      <c r="E1085" s="10"/>
      <c r="F1085" s="41"/>
      <c r="G1085" s="42"/>
      <c r="H1085" s="10"/>
      <c r="I1085" s="10"/>
      <c r="J1085" s="10"/>
      <c r="K1085" s="10"/>
      <c r="L1085" s="10"/>
    </row>
    <row r="1086" spans="1:12" ht="16.5" customHeight="1" x14ac:dyDescent="0.2">
      <c r="A1086" s="10"/>
      <c r="B1086" s="26"/>
      <c r="C1086" s="27"/>
      <c r="D1086" s="21"/>
      <c r="E1086" s="10"/>
      <c r="F1086" s="41"/>
      <c r="G1086" s="42"/>
      <c r="H1086" s="10"/>
      <c r="I1086" s="10"/>
      <c r="J1086" s="10"/>
      <c r="K1086" s="10"/>
      <c r="L1086" s="10"/>
    </row>
    <row r="1087" spans="1:12" ht="16.5" customHeight="1" x14ac:dyDescent="0.2">
      <c r="A1087" s="10"/>
      <c r="B1087" s="26"/>
      <c r="C1087" s="27"/>
      <c r="D1087" s="21"/>
      <c r="E1087" s="10"/>
      <c r="F1087" s="41"/>
      <c r="G1087" s="42"/>
      <c r="H1087" s="10"/>
      <c r="I1087" s="10"/>
      <c r="J1087" s="10"/>
      <c r="K1087" s="10"/>
      <c r="L1087" s="10"/>
    </row>
    <row r="1088" spans="1:12" ht="16.5" customHeight="1" x14ac:dyDescent="0.2">
      <c r="A1088" s="10"/>
      <c r="B1088" s="26"/>
      <c r="C1088" s="27"/>
      <c r="D1088" s="21"/>
      <c r="E1088" s="10"/>
      <c r="F1088" s="41"/>
      <c r="G1088" s="42"/>
      <c r="H1088" s="10"/>
      <c r="I1088" s="10"/>
      <c r="J1088" s="10"/>
      <c r="K1088" s="10"/>
      <c r="L1088" s="10"/>
    </row>
    <row r="1089" spans="1:12" ht="16.5" customHeight="1" x14ac:dyDescent="0.2">
      <c r="A1089" s="10"/>
      <c r="B1089" s="26"/>
      <c r="C1089" s="27"/>
      <c r="D1089" s="21"/>
      <c r="E1089" s="10"/>
      <c r="F1089" s="41"/>
      <c r="G1089" s="42"/>
      <c r="H1089" s="10"/>
      <c r="I1089" s="10"/>
      <c r="J1089" s="10"/>
      <c r="K1089" s="10"/>
      <c r="L1089" s="10"/>
    </row>
    <row r="1090" spans="1:12" ht="16.5" customHeight="1" x14ac:dyDescent="0.2">
      <c r="A1090" s="10"/>
      <c r="B1090" s="26"/>
      <c r="C1090" s="27"/>
      <c r="D1090" s="21"/>
      <c r="E1090" s="10"/>
      <c r="F1090" s="41"/>
      <c r="G1090" s="42"/>
      <c r="H1090" s="10"/>
      <c r="I1090" s="10"/>
      <c r="J1090" s="10"/>
      <c r="K1090" s="10"/>
      <c r="L1090" s="10"/>
    </row>
    <row r="1091" spans="1:12" ht="16.5" customHeight="1" x14ac:dyDescent="0.2">
      <c r="A1091" s="10"/>
      <c r="B1091" s="26"/>
      <c r="C1091" s="27"/>
      <c r="D1091" s="21"/>
      <c r="E1091" s="10"/>
      <c r="F1091" s="41"/>
      <c r="G1091" s="42"/>
      <c r="H1091" s="10"/>
      <c r="I1091" s="10"/>
      <c r="J1091" s="10"/>
      <c r="K1091" s="10"/>
      <c r="L1091" s="10"/>
    </row>
    <row r="1092" spans="1:12" ht="16.5" customHeight="1" x14ac:dyDescent="0.2">
      <c r="A1092" s="10"/>
      <c r="B1092" s="26"/>
      <c r="C1092" s="27"/>
      <c r="D1092" s="21"/>
      <c r="E1092" s="10"/>
      <c r="F1092" s="41"/>
      <c r="G1092" s="42"/>
      <c r="H1092" s="10"/>
      <c r="I1092" s="10"/>
      <c r="J1092" s="10"/>
      <c r="K1092" s="10"/>
      <c r="L1092" s="10"/>
    </row>
    <row r="1093" spans="1:12" ht="16.5" customHeight="1" x14ac:dyDescent="0.2">
      <c r="A1093" s="10"/>
      <c r="B1093" s="26"/>
      <c r="C1093" s="27"/>
      <c r="D1093" s="21"/>
      <c r="E1093" s="10"/>
      <c r="F1093" s="41"/>
      <c r="G1093" s="42"/>
      <c r="H1093" s="10"/>
      <c r="I1093" s="10"/>
      <c r="J1093" s="10"/>
      <c r="K1093" s="10"/>
      <c r="L1093" s="10"/>
    </row>
    <row r="1094" spans="1:12" ht="16.5" customHeight="1" x14ac:dyDescent="0.2">
      <c r="A1094" s="10"/>
      <c r="B1094" s="26"/>
      <c r="C1094" s="27"/>
      <c r="D1094" s="21"/>
      <c r="E1094" s="10"/>
      <c r="F1094" s="41"/>
      <c r="G1094" s="42"/>
      <c r="H1094" s="10"/>
      <c r="I1094" s="10"/>
      <c r="J1094" s="10"/>
      <c r="K1094" s="10"/>
      <c r="L1094" s="10"/>
    </row>
    <row r="1095" spans="1:12" ht="16.5" customHeight="1" x14ac:dyDescent="0.2">
      <c r="A1095" s="10"/>
      <c r="B1095" s="26"/>
      <c r="C1095" s="27"/>
      <c r="D1095" s="21"/>
      <c r="E1095" s="10"/>
      <c r="F1095" s="41"/>
      <c r="G1095" s="42"/>
      <c r="H1095" s="10"/>
      <c r="I1095" s="10"/>
      <c r="J1095" s="10"/>
      <c r="K1095" s="10"/>
      <c r="L1095" s="10"/>
    </row>
    <row r="1096" spans="1:12" ht="16.5" customHeight="1" x14ac:dyDescent="0.2">
      <c r="A1096" s="10"/>
      <c r="B1096" s="26"/>
      <c r="C1096" s="27"/>
      <c r="D1096" s="21"/>
      <c r="E1096" s="10"/>
      <c r="F1096" s="41"/>
      <c r="G1096" s="42"/>
      <c r="H1096" s="10"/>
      <c r="I1096" s="10"/>
      <c r="J1096" s="10"/>
      <c r="K1096" s="10"/>
      <c r="L1096" s="10"/>
    </row>
    <row r="1097" spans="1:12" ht="16.5" customHeight="1" x14ac:dyDescent="0.2">
      <c r="A1097" s="10"/>
      <c r="B1097" s="26"/>
      <c r="C1097" s="27"/>
      <c r="D1097" s="21"/>
      <c r="E1097" s="10"/>
      <c r="F1097" s="41"/>
      <c r="G1097" s="42"/>
      <c r="H1097" s="10"/>
      <c r="I1097" s="10"/>
      <c r="J1097" s="10"/>
      <c r="K1097" s="10"/>
      <c r="L1097" s="10"/>
    </row>
    <row r="1098" spans="1:12" ht="16.5" customHeight="1" x14ac:dyDescent="0.2">
      <c r="A1098" s="10"/>
      <c r="B1098" s="26"/>
      <c r="C1098" s="27"/>
      <c r="D1098" s="21"/>
      <c r="E1098" s="10"/>
      <c r="F1098" s="41"/>
      <c r="G1098" s="42"/>
      <c r="H1098" s="10"/>
      <c r="I1098" s="10"/>
      <c r="J1098" s="10"/>
      <c r="K1098" s="10"/>
      <c r="L1098" s="10"/>
    </row>
    <row r="1099" spans="1:12" ht="16.5" customHeight="1" x14ac:dyDescent="0.2">
      <c r="A1099" s="10"/>
      <c r="B1099" s="26"/>
      <c r="C1099" s="27"/>
      <c r="D1099" s="21"/>
      <c r="E1099" s="10"/>
      <c r="F1099" s="41"/>
      <c r="G1099" s="42"/>
      <c r="H1099" s="10"/>
      <c r="I1099" s="10"/>
      <c r="J1099" s="10"/>
      <c r="K1099" s="10"/>
      <c r="L1099" s="10"/>
    </row>
    <row r="1100" spans="1:12" ht="16.5" customHeight="1" x14ac:dyDescent="0.2">
      <c r="A1100" s="10"/>
      <c r="B1100" s="26"/>
      <c r="C1100" s="27"/>
      <c r="D1100" s="21"/>
      <c r="E1100" s="10"/>
      <c r="F1100" s="41"/>
      <c r="G1100" s="42"/>
      <c r="H1100" s="10"/>
      <c r="I1100" s="10"/>
      <c r="J1100" s="10"/>
      <c r="K1100" s="10"/>
      <c r="L1100" s="10"/>
    </row>
    <row r="1101" spans="1:12" ht="16.5" customHeight="1" x14ac:dyDescent="0.2">
      <c r="A1101" s="10"/>
      <c r="B1101" s="26"/>
      <c r="C1101" s="27"/>
      <c r="D1101" s="21"/>
      <c r="E1101" s="10"/>
      <c r="F1101" s="41"/>
      <c r="G1101" s="42"/>
      <c r="H1101" s="10"/>
      <c r="I1101" s="10"/>
      <c r="J1101" s="10"/>
      <c r="K1101" s="10"/>
      <c r="L1101" s="10"/>
    </row>
    <row r="1102" spans="1:12" ht="16.5" customHeight="1" x14ac:dyDescent="0.2">
      <c r="A1102" s="10"/>
      <c r="B1102" s="26"/>
      <c r="C1102" s="27"/>
      <c r="D1102" s="21"/>
      <c r="E1102" s="10"/>
      <c r="F1102" s="41"/>
      <c r="G1102" s="42"/>
      <c r="H1102" s="10"/>
      <c r="I1102" s="10"/>
      <c r="J1102" s="10"/>
      <c r="K1102" s="10"/>
      <c r="L1102" s="10"/>
    </row>
    <row r="1103" spans="1:12" ht="16.5" customHeight="1" x14ac:dyDescent="0.2">
      <c r="A1103" s="10"/>
      <c r="B1103" s="26"/>
      <c r="C1103" s="27"/>
      <c r="D1103" s="21"/>
      <c r="E1103" s="10"/>
      <c r="F1103" s="41"/>
      <c r="G1103" s="42"/>
      <c r="H1103" s="10"/>
      <c r="I1103" s="10"/>
      <c r="J1103" s="10"/>
      <c r="K1103" s="10"/>
      <c r="L1103" s="10"/>
    </row>
    <row r="1104" spans="1:12" ht="16.5" customHeight="1" x14ac:dyDescent="0.2">
      <c r="A1104" s="10"/>
      <c r="B1104" s="26"/>
      <c r="C1104" s="27"/>
      <c r="D1104" s="21"/>
      <c r="E1104" s="10"/>
      <c r="F1104" s="41"/>
      <c r="G1104" s="42"/>
      <c r="H1104" s="10"/>
      <c r="I1104" s="10"/>
      <c r="J1104" s="10"/>
      <c r="K1104" s="10"/>
      <c r="L1104" s="10"/>
    </row>
    <row r="1105" spans="1:12" ht="16.5" customHeight="1" x14ac:dyDescent="0.2">
      <c r="A1105" s="10"/>
      <c r="B1105" s="26"/>
      <c r="C1105" s="27"/>
      <c r="D1105" s="21"/>
      <c r="E1105" s="10"/>
      <c r="F1105" s="41"/>
      <c r="G1105" s="42"/>
      <c r="H1105" s="10"/>
      <c r="I1105" s="10"/>
      <c r="J1105" s="10"/>
      <c r="K1105" s="10"/>
      <c r="L1105" s="10"/>
    </row>
    <row r="1106" spans="1:12" ht="16.5" customHeight="1" x14ac:dyDescent="0.2">
      <c r="A1106" s="10"/>
      <c r="B1106" s="26"/>
      <c r="C1106" s="27"/>
      <c r="D1106" s="21"/>
      <c r="E1106" s="10"/>
      <c r="F1106" s="41"/>
      <c r="G1106" s="42"/>
      <c r="H1106" s="10"/>
      <c r="I1106" s="10"/>
      <c r="J1106" s="10"/>
      <c r="K1106" s="10"/>
      <c r="L1106" s="10"/>
    </row>
    <row r="1107" spans="1:12" ht="16.5" customHeight="1" x14ac:dyDescent="0.2">
      <c r="A1107" s="10"/>
      <c r="B1107" s="26"/>
      <c r="C1107" s="27"/>
      <c r="D1107" s="21"/>
      <c r="E1107" s="10"/>
      <c r="F1107" s="41"/>
      <c r="G1107" s="42"/>
      <c r="H1107" s="10"/>
      <c r="I1107" s="10"/>
      <c r="J1107" s="10"/>
      <c r="K1107" s="10"/>
      <c r="L1107" s="10"/>
    </row>
    <row r="1108" spans="1:12" ht="16.5" customHeight="1" x14ac:dyDescent="0.2">
      <c r="A1108" s="10"/>
      <c r="B1108" s="26"/>
      <c r="C1108" s="27"/>
      <c r="D1108" s="21"/>
      <c r="E1108" s="10"/>
      <c r="F1108" s="41"/>
      <c r="G1108" s="42"/>
      <c r="H1108" s="10"/>
      <c r="I1108" s="10"/>
      <c r="J1108" s="10"/>
      <c r="K1108" s="10"/>
      <c r="L1108" s="10"/>
    </row>
    <row r="1109" spans="1:12" ht="16.5" customHeight="1" x14ac:dyDescent="0.2">
      <c r="A1109" s="10"/>
      <c r="B1109" s="26"/>
      <c r="C1109" s="27"/>
      <c r="D1109" s="21"/>
      <c r="E1109" s="10"/>
      <c r="F1109" s="41"/>
      <c r="G1109" s="42"/>
      <c r="H1109" s="10"/>
      <c r="I1109" s="10"/>
      <c r="J1109" s="10"/>
      <c r="K1109" s="10"/>
      <c r="L1109" s="10"/>
    </row>
    <row r="1110" spans="1:12" ht="16.5" customHeight="1" x14ac:dyDescent="0.2">
      <c r="A1110" s="10"/>
      <c r="B1110" s="26"/>
      <c r="C1110" s="27"/>
      <c r="D1110" s="21"/>
      <c r="E1110" s="10"/>
      <c r="F1110" s="41"/>
      <c r="G1110" s="42"/>
      <c r="H1110" s="10"/>
      <c r="I1110" s="10"/>
      <c r="J1110" s="10"/>
      <c r="K1110" s="10"/>
      <c r="L1110" s="10"/>
    </row>
    <row r="1111" spans="1:12" ht="16.5" customHeight="1" x14ac:dyDescent="0.2">
      <c r="A1111" s="10"/>
      <c r="B1111" s="26"/>
      <c r="C1111" s="27"/>
      <c r="D1111" s="21"/>
      <c r="E1111" s="10"/>
      <c r="F1111" s="41"/>
      <c r="G1111" s="42"/>
      <c r="H1111" s="10"/>
      <c r="I1111" s="10"/>
      <c r="J1111" s="10"/>
      <c r="K1111" s="10"/>
      <c r="L1111" s="10"/>
    </row>
    <row r="1112" spans="1:12" ht="16.5" customHeight="1" x14ac:dyDescent="0.2">
      <c r="A1112" s="10"/>
      <c r="B1112" s="26"/>
      <c r="C1112" s="27"/>
      <c r="D1112" s="21"/>
      <c r="E1112" s="10"/>
      <c r="F1112" s="41"/>
      <c r="G1112" s="42"/>
      <c r="H1112" s="10"/>
      <c r="I1112" s="10"/>
      <c r="J1112" s="10"/>
      <c r="K1112" s="10"/>
      <c r="L1112" s="10"/>
    </row>
    <row r="1113" spans="1:12" ht="16.5" customHeight="1" x14ac:dyDescent="0.2">
      <c r="A1113" s="10"/>
      <c r="B1113" s="26"/>
      <c r="C1113" s="27"/>
      <c r="D1113" s="21"/>
      <c r="E1113" s="10"/>
      <c r="F1113" s="41"/>
      <c r="G1113" s="42"/>
      <c r="H1113" s="10"/>
      <c r="I1113" s="10"/>
      <c r="J1113" s="10"/>
      <c r="K1113" s="10"/>
      <c r="L1113" s="10"/>
    </row>
    <row r="1114" spans="1:12" ht="16.5" customHeight="1" x14ac:dyDescent="0.2">
      <c r="A1114" s="10"/>
      <c r="B1114" s="26"/>
      <c r="C1114" s="27"/>
      <c r="D1114" s="21"/>
      <c r="E1114" s="10"/>
      <c r="F1114" s="41"/>
      <c r="G1114" s="42"/>
      <c r="H1114" s="10"/>
      <c r="I1114" s="10"/>
      <c r="J1114" s="10"/>
      <c r="K1114" s="10"/>
      <c r="L1114" s="10"/>
    </row>
    <row r="1115" spans="1:12" ht="16.5" customHeight="1" x14ac:dyDescent="0.2">
      <c r="A1115" s="10"/>
      <c r="B1115" s="26"/>
      <c r="C1115" s="27"/>
      <c r="D1115" s="21"/>
      <c r="E1115" s="10"/>
      <c r="F1115" s="41"/>
      <c r="G1115" s="42"/>
      <c r="H1115" s="10"/>
      <c r="I1115" s="10"/>
      <c r="J1115" s="10"/>
      <c r="K1115" s="10"/>
      <c r="L1115" s="10"/>
    </row>
    <row r="1116" spans="1:12" ht="16.5" customHeight="1" x14ac:dyDescent="0.2">
      <c r="A1116" s="10"/>
      <c r="B1116" s="26"/>
      <c r="C1116" s="27"/>
      <c r="D1116" s="21"/>
      <c r="E1116" s="10"/>
      <c r="F1116" s="41"/>
      <c r="G1116" s="42"/>
      <c r="H1116" s="10"/>
      <c r="I1116" s="10"/>
      <c r="J1116" s="10"/>
      <c r="K1116" s="10"/>
      <c r="L1116" s="10"/>
    </row>
    <row r="1117" spans="1:12" ht="16.5" customHeight="1" x14ac:dyDescent="0.2">
      <c r="A1117" s="10"/>
      <c r="B1117" s="26"/>
      <c r="C1117" s="27"/>
      <c r="D1117" s="21"/>
      <c r="E1117" s="10"/>
      <c r="F1117" s="41"/>
      <c r="G1117" s="42"/>
      <c r="H1117" s="10"/>
      <c r="I1117" s="10"/>
      <c r="J1117" s="10"/>
      <c r="K1117" s="10"/>
      <c r="L1117" s="10"/>
    </row>
    <row r="1118" spans="1:12" ht="16.5" customHeight="1" x14ac:dyDescent="0.2">
      <c r="A1118" s="10"/>
      <c r="B1118" s="26"/>
      <c r="C1118" s="27"/>
      <c r="D1118" s="21"/>
      <c r="E1118" s="10"/>
      <c r="F1118" s="41"/>
      <c r="G1118" s="42"/>
      <c r="H1118" s="10"/>
      <c r="I1118" s="10"/>
      <c r="J1118" s="10"/>
      <c r="K1118" s="10"/>
      <c r="L1118" s="10"/>
    </row>
    <row r="1119" spans="1:12" ht="16.5" customHeight="1" x14ac:dyDescent="0.2">
      <c r="A1119" s="10"/>
      <c r="B1119" s="26"/>
      <c r="C1119" s="27"/>
      <c r="D1119" s="21"/>
      <c r="E1119" s="10"/>
      <c r="F1119" s="41"/>
      <c r="G1119" s="42"/>
      <c r="H1119" s="10"/>
      <c r="I1119" s="10"/>
      <c r="J1119" s="10"/>
      <c r="K1119" s="10"/>
      <c r="L1119" s="10"/>
    </row>
    <row r="1120" spans="1:12" ht="16.5" customHeight="1" x14ac:dyDescent="0.2">
      <c r="A1120" s="10"/>
      <c r="B1120" s="26"/>
      <c r="C1120" s="27"/>
      <c r="D1120" s="21"/>
      <c r="E1120" s="10"/>
      <c r="F1120" s="41"/>
      <c r="G1120" s="42"/>
      <c r="H1120" s="10"/>
      <c r="I1120" s="10"/>
      <c r="J1120" s="10"/>
      <c r="K1120" s="10"/>
      <c r="L1120" s="10"/>
    </row>
    <row r="1121" spans="1:12" ht="16.5" customHeight="1" x14ac:dyDescent="0.2">
      <c r="A1121" s="10"/>
      <c r="B1121" s="26"/>
      <c r="C1121" s="27"/>
      <c r="D1121" s="21"/>
      <c r="E1121" s="10"/>
      <c r="F1121" s="41"/>
      <c r="G1121" s="42"/>
      <c r="H1121" s="10"/>
      <c r="I1121" s="10"/>
      <c r="J1121" s="10"/>
      <c r="K1121" s="10"/>
      <c r="L1121" s="10"/>
    </row>
    <row r="1122" spans="1:12" ht="16.5" customHeight="1" x14ac:dyDescent="0.2">
      <c r="A1122" s="10"/>
      <c r="B1122" s="26"/>
      <c r="C1122" s="27"/>
      <c r="D1122" s="21"/>
      <c r="E1122" s="10"/>
      <c r="F1122" s="41"/>
      <c r="G1122" s="42"/>
      <c r="H1122" s="10"/>
      <c r="I1122" s="10"/>
      <c r="J1122" s="10"/>
      <c r="K1122" s="10"/>
      <c r="L1122" s="10"/>
    </row>
    <row r="1123" spans="1:12" ht="16.5" customHeight="1" x14ac:dyDescent="0.2">
      <c r="A1123" s="10"/>
      <c r="B1123" s="26"/>
      <c r="C1123" s="27"/>
      <c r="D1123" s="21"/>
      <c r="E1123" s="10"/>
      <c r="F1123" s="41"/>
      <c r="G1123" s="42"/>
      <c r="H1123" s="10"/>
      <c r="I1123" s="10"/>
      <c r="J1123" s="10"/>
      <c r="K1123" s="10"/>
      <c r="L1123" s="10"/>
    </row>
    <row r="1124" spans="1:12" ht="16.5" customHeight="1" x14ac:dyDescent="0.2">
      <c r="A1124" s="10"/>
      <c r="B1124" s="26"/>
      <c r="C1124" s="27"/>
      <c r="D1124" s="21"/>
      <c r="E1124" s="10"/>
      <c r="F1124" s="41"/>
      <c r="G1124" s="42"/>
      <c r="H1124" s="10"/>
      <c r="I1124" s="10"/>
      <c r="J1124" s="10"/>
      <c r="K1124" s="10"/>
      <c r="L1124" s="10"/>
    </row>
    <row r="1125" spans="1:12" ht="16.5" customHeight="1" x14ac:dyDescent="0.2">
      <c r="A1125" s="10"/>
      <c r="B1125" s="26"/>
      <c r="C1125" s="27"/>
      <c r="D1125" s="21"/>
      <c r="E1125" s="10"/>
      <c r="F1125" s="41"/>
      <c r="G1125" s="42"/>
      <c r="H1125" s="10"/>
      <c r="I1125" s="10"/>
      <c r="J1125" s="10"/>
      <c r="K1125" s="10"/>
      <c r="L1125" s="10"/>
    </row>
    <row r="1126" spans="1:12" ht="16.5" customHeight="1" x14ac:dyDescent="0.2">
      <c r="A1126" s="10"/>
      <c r="B1126" s="26"/>
      <c r="C1126" s="27"/>
      <c r="D1126" s="21"/>
      <c r="E1126" s="10"/>
      <c r="F1126" s="41"/>
      <c r="G1126" s="42"/>
      <c r="H1126" s="10"/>
      <c r="I1126" s="10"/>
      <c r="J1126" s="10"/>
      <c r="K1126" s="10"/>
      <c r="L1126" s="10"/>
    </row>
    <row r="1127" spans="1:12" ht="16.5" customHeight="1" x14ac:dyDescent="0.2">
      <c r="A1127" s="10"/>
      <c r="B1127" s="26"/>
      <c r="C1127" s="27"/>
      <c r="D1127" s="21"/>
      <c r="E1127" s="10"/>
      <c r="F1127" s="41"/>
      <c r="G1127" s="42"/>
      <c r="H1127" s="10"/>
      <c r="I1127" s="10"/>
      <c r="J1127" s="10"/>
      <c r="K1127" s="10"/>
      <c r="L1127" s="10"/>
    </row>
    <row r="1128" spans="1:12" ht="16.5" customHeight="1" x14ac:dyDescent="0.2">
      <c r="A1128" s="10"/>
      <c r="B1128" s="26"/>
      <c r="C1128" s="27"/>
      <c r="D1128" s="21"/>
      <c r="E1128" s="10"/>
      <c r="F1128" s="41"/>
      <c r="G1128" s="42"/>
      <c r="H1128" s="10"/>
      <c r="I1128" s="10"/>
      <c r="J1128" s="10"/>
      <c r="K1128" s="10"/>
      <c r="L1128" s="10"/>
    </row>
    <row r="1129" spans="1:12" ht="16.5" customHeight="1" x14ac:dyDescent="0.2">
      <c r="A1129" s="10"/>
      <c r="B1129" s="26"/>
      <c r="C1129" s="27"/>
      <c r="D1129" s="21"/>
      <c r="E1129" s="10"/>
      <c r="F1129" s="41"/>
      <c r="G1129" s="42"/>
      <c r="H1129" s="10"/>
      <c r="I1129" s="10"/>
      <c r="J1129" s="10"/>
      <c r="K1129" s="10"/>
      <c r="L1129" s="10"/>
    </row>
    <row r="1130" spans="1:12" ht="16.5" customHeight="1" x14ac:dyDescent="0.2">
      <c r="A1130" s="10"/>
      <c r="B1130" s="26"/>
      <c r="C1130" s="27"/>
      <c r="D1130" s="21"/>
      <c r="E1130" s="10"/>
      <c r="F1130" s="41"/>
      <c r="G1130" s="42"/>
      <c r="H1130" s="10"/>
      <c r="I1130" s="10"/>
      <c r="J1130" s="10"/>
      <c r="K1130" s="10"/>
      <c r="L1130" s="10"/>
    </row>
    <row r="1131" spans="1:12" ht="16.5" customHeight="1" x14ac:dyDescent="0.2">
      <c r="A1131" s="10"/>
      <c r="B1131" s="26"/>
      <c r="C1131" s="27"/>
      <c r="D1131" s="21"/>
      <c r="E1131" s="10"/>
      <c r="F1131" s="41"/>
      <c r="G1131" s="42"/>
      <c r="H1131" s="10"/>
      <c r="I1131" s="10"/>
      <c r="J1131" s="10"/>
      <c r="K1131" s="10"/>
      <c r="L1131" s="10"/>
    </row>
    <row r="1132" spans="1:12" ht="16.5" customHeight="1" x14ac:dyDescent="0.2">
      <c r="A1132" s="10"/>
      <c r="B1132" s="26"/>
      <c r="C1132" s="27"/>
      <c r="D1132" s="21"/>
      <c r="E1132" s="10"/>
      <c r="F1132" s="41"/>
      <c r="G1132" s="42"/>
      <c r="H1132" s="10"/>
      <c r="I1132" s="10"/>
      <c r="J1132" s="10"/>
      <c r="K1132" s="10"/>
      <c r="L1132" s="10"/>
    </row>
    <row r="1133" spans="1:12" ht="16.5" customHeight="1" x14ac:dyDescent="0.2">
      <c r="A1133" s="10"/>
      <c r="B1133" s="26"/>
      <c r="C1133" s="27"/>
      <c r="D1133" s="21"/>
      <c r="E1133" s="10"/>
      <c r="F1133" s="41"/>
      <c r="G1133" s="42"/>
      <c r="H1133" s="10"/>
      <c r="I1133" s="10"/>
      <c r="J1133" s="10"/>
      <c r="K1133" s="10"/>
      <c r="L1133" s="10"/>
    </row>
    <row r="1134" spans="1:12" ht="16.5" customHeight="1" x14ac:dyDescent="0.2">
      <c r="A1134" s="10"/>
      <c r="B1134" s="26"/>
      <c r="C1134" s="27"/>
      <c r="D1134" s="21"/>
      <c r="E1134" s="10"/>
      <c r="F1134" s="41"/>
      <c r="G1134" s="42"/>
      <c r="H1134" s="10"/>
      <c r="I1134" s="10"/>
      <c r="J1134" s="10"/>
      <c r="K1134" s="10"/>
      <c r="L1134" s="10"/>
    </row>
    <row r="1135" spans="1:12" ht="16.5" customHeight="1" x14ac:dyDescent="0.2">
      <c r="A1135" s="10"/>
      <c r="B1135" s="26"/>
      <c r="C1135" s="27"/>
      <c r="D1135" s="21"/>
      <c r="E1135" s="10"/>
      <c r="F1135" s="41"/>
      <c r="G1135" s="42"/>
      <c r="H1135" s="10"/>
      <c r="I1135" s="10"/>
      <c r="J1135" s="10"/>
      <c r="K1135" s="10"/>
      <c r="L1135" s="10"/>
    </row>
    <row r="1136" spans="1:12" ht="16.5" customHeight="1" x14ac:dyDescent="0.2">
      <c r="A1136" s="10"/>
      <c r="B1136" s="26"/>
      <c r="C1136" s="27"/>
      <c r="D1136" s="21"/>
      <c r="E1136" s="10"/>
      <c r="F1136" s="41"/>
      <c r="G1136" s="42"/>
      <c r="H1136" s="10"/>
      <c r="I1136" s="10"/>
      <c r="J1136" s="10"/>
      <c r="K1136" s="10"/>
      <c r="L1136" s="10"/>
    </row>
    <row r="1137" spans="1:12" ht="16.5" customHeight="1" x14ac:dyDescent="0.2">
      <c r="A1137" s="10"/>
      <c r="B1137" s="26"/>
      <c r="C1137" s="27"/>
      <c r="D1137" s="21"/>
      <c r="E1137" s="10"/>
      <c r="F1137" s="41"/>
      <c r="G1137" s="42"/>
      <c r="H1137" s="10"/>
      <c r="I1137" s="10"/>
      <c r="J1137" s="10"/>
      <c r="K1137" s="10"/>
      <c r="L1137" s="10"/>
    </row>
    <row r="1138" spans="1:12" ht="16.5" customHeight="1" x14ac:dyDescent="0.2">
      <c r="A1138" s="10"/>
      <c r="B1138" s="26"/>
      <c r="C1138" s="27"/>
      <c r="D1138" s="21"/>
      <c r="E1138" s="10"/>
      <c r="F1138" s="41"/>
      <c r="G1138" s="42"/>
      <c r="H1138" s="10"/>
      <c r="I1138" s="10"/>
      <c r="J1138" s="10"/>
      <c r="K1138" s="10"/>
      <c r="L1138" s="10"/>
    </row>
    <row r="1139" spans="1:12" ht="16.5" customHeight="1" x14ac:dyDescent="0.2">
      <c r="A1139" s="10"/>
      <c r="B1139" s="26"/>
      <c r="C1139" s="27"/>
      <c r="D1139" s="21"/>
      <c r="E1139" s="10"/>
      <c r="F1139" s="41"/>
      <c r="G1139" s="42"/>
      <c r="H1139" s="10"/>
      <c r="I1139" s="10"/>
      <c r="J1139" s="10"/>
      <c r="K1139" s="10"/>
      <c r="L1139" s="10"/>
    </row>
    <row r="1140" spans="1:12" ht="16.5" customHeight="1" x14ac:dyDescent="0.2">
      <c r="A1140" s="10"/>
      <c r="B1140" s="26"/>
      <c r="C1140" s="27"/>
      <c r="D1140" s="21"/>
      <c r="E1140" s="10"/>
      <c r="F1140" s="41"/>
      <c r="G1140" s="42"/>
      <c r="H1140" s="10"/>
      <c r="I1140" s="10"/>
      <c r="J1140" s="10"/>
      <c r="K1140" s="10"/>
      <c r="L1140" s="10"/>
    </row>
    <row r="1141" spans="1:12" ht="16.5" customHeight="1" x14ac:dyDescent="0.2">
      <c r="A1141" s="10"/>
      <c r="B1141" s="26"/>
      <c r="C1141" s="27"/>
      <c r="D1141" s="21"/>
      <c r="E1141" s="10"/>
      <c r="F1141" s="41"/>
      <c r="G1141" s="42"/>
      <c r="H1141" s="10"/>
      <c r="I1141" s="10"/>
      <c r="J1141" s="10"/>
      <c r="K1141" s="10"/>
      <c r="L1141" s="10"/>
    </row>
    <row r="1142" spans="1:12" ht="16.5" customHeight="1" x14ac:dyDescent="0.2">
      <c r="A1142" s="10"/>
      <c r="B1142" s="26"/>
      <c r="C1142" s="27"/>
      <c r="D1142" s="21"/>
      <c r="E1142" s="10"/>
      <c r="F1142" s="41"/>
      <c r="G1142" s="42"/>
      <c r="H1142" s="10"/>
      <c r="I1142" s="10"/>
      <c r="J1142" s="10"/>
      <c r="K1142" s="10"/>
      <c r="L1142" s="10"/>
    </row>
    <row r="1143" spans="1:12" ht="16.5" customHeight="1" x14ac:dyDescent="0.2">
      <c r="A1143" s="10"/>
      <c r="B1143" s="26"/>
      <c r="C1143" s="27"/>
      <c r="D1143" s="21"/>
      <c r="E1143" s="10"/>
      <c r="F1143" s="41"/>
      <c r="G1143" s="42"/>
      <c r="H1143" s="10"/>
      <c r="I1143" s="10"/>
      <c r="J1143" s="10"/>
      <c r="K1143" s="10"/>
      <c r="L1143" s="10"/>
    </row>
    <row r="1144" spans="1:12" ht="16.5" customHeight="1" x14ac:dyDescent="0.2">
      <c r="A1144" s="10"/>
      <c r="B1144" s="26"/>
      <c r="C1144" s="27"/>
      <c r="D1144" s="21"/>
      <c r="E1144" s="10"/>
      <c r="F1144" s="41"/>
      <c r="G1144" s="42"/>
      <c r="H1144" s="10"/>
      <c r="I1144" s="10"/>
      <c r="J1144" s="10"/>
      <c r="K1144" s="10"/>
      <c r="L1144" s="10"/>
    </row>
    <row r="1145" spans="1:12" ht="16.5" customHeight="1" x14ac:dyDescent="0.2">
      <c r="A1145" s="10"/>
      <c r="B1145" s="26"/>
      <c r="C1145" s="27"/>
      <c r="D1145" s="21"/>
      <c r="E1145" s="10"/>
      <c r="F1145" s="41"/>
      <c r="G1145" s="42"/>
      <c r="H1145" s="10"/>
      <c r="I1145" s="10"/>
      <c r="J1145" s="10"/>
      <c r="K1145" s="10"/>
      <c r="L1145" s="10"/>
    </row>
    <row r="1146" spans="1:12" ht="16.5" customHeight="1" x14ac:dyDescent="0.2">
      <c r="A1146" s="10"/>
      <c r="B1146" s="26"/>
      <c r="C1146" s="27"/>
      <c r="D1146" s="21"/>
      <c r="E1146" s="10"/>
      <c r="F1146" s="41"/>
      <c r="G1146" s="42"/>
      <c r="H1146" s="10"/>
      <c r="I1146" s="10"/>
      <c r="J1146" s="10"/>
      <c r="K1146" s="10"/>
      <c r="L1146" s="10"/>
    </row>
    <row r="1147" spans="1:12" ht="16.5" customHeight="1" x14ac:dyDescent="0.2">
      <c r="A1147" s="10"/>
      <c r="B1147" s="26"/>
      <c r="C1147" s="27"/>
      <c r="D1147" s="21"/>
      <c r="E1147" s="10"/>
      <c r="F1147" s="41"/>
      <c r="G1147" s="42"/>
      <c r="H1147" s="10"/>
      <c r="I1147" s="10"/>
      <c r="J1147" s="10"/>
      <c r="K1147" s="10"/>
      <c r="L1147" s="10"/>
    </row>
    <row r="1148" spans="1:12" ht="16.5" customHeight="1" x14ac:dyDescent="0.2">
      <c r="A1148" s="10"/>
      <c r="B1148" s="26"/>
      <c r="C1148" s="27"/>
      <c r="D1148" s="21"/>
      <c r="E1148" s="10"/>
      <c r="F1148" s="41"/>
      <c r="G1148" s="42"/>
      <c r="H1148" s="10"/>
      <c r="I1148" s="10"/>
      <c r="J1148" s="10"/>
      <c r="K1148" s="10"/>
      <c r="L1148" s="10"/>
    </row>
    <row r="1149" spans="1:12" ht="16.5" customHeight="1" x14ac:dyDescent="0.2">
      <c r="A1149" s="10"/>
      <c r="B1149" s="26"/>
      <c r="C1149" s="27"/>
      <c r="D1149" s="21"/>
      <c r="E1149" s="10"/>
      <c r="F1149" s="41"/>
      <c r="G1149" s="42"/>
      <c r="H1149" s="10"/>
      <c r="I1149" s="10"/>
      <c r="J1149" s="10"/>
      <c r="K1149" s="10"/>
      <c r="L1149" s="10"/>
    </row>
    <row r="1150" spans="1:12" ht="16.5" customHeight="1" x14ac:dyDescent="0.2">
      <c r="A1150" s="10"/>
      <c r="B1150" s="26"/>
      <c r="C1150" s="27"/>
      <c r="D1150" s="21"/>
      <c r="E1150" s="10"/>
      <c r="F1150" s="41"/>
      <c r="G1150" s="42"/>
      <c r="H1150" s="10"/>
      <c r="I1150" s="10"/>
      <c r="J1150" s="10"/>
      <c r="K1150" s="10"/>
      <c r="L1150" s="10"/>
    </row>
    <row r="1151" spans="1:12" ht="16.5" customHeight="1" x14ac:dyDescent="0.2">
      <c r="A1151" s="10"/>
      <c r="B1151" s="26"/>
      <c r="C1151" s="27"/>
      <c r="D1151" s="21"/>
      <c r="E1151" s="10"/>
      <c r="F1151" s="41"/>
      <c r="G1151" s="42"/>
      <c r="H1151" s="10"/>
      <c r="I1151" s="10"/>
      <c r="J1151" s="10"/>
      <c r="K1151" s="10"/>
      <c r="L1151" s="10"/>
    </row>
    <row r="1152" spans="1:12" ht="16.5" customHeight="1" x14ac:dyDescent="0.2">
      <c r="A1152" s="10"/>
      <c r="B1152" s="26"/>
      <c r="C1152" s="27"/>
      <c r="D1152" s="21"/>
      <c r="E1152" s="10"/>
      <c r="F1152" s="41"/>
      <c r="G1152" s="42"/>
      <c r="H1152" s="10"/>
      <c r="I1152" s="10"/>
      <c r="J1152" s="10"/>
      <c r="K1152" s="10"/>
      <c r="L1152" s="10"/>
    </row>
    <row r="1153" spans="1:12" ht="16.5" customHeight="1" x14ac:dyDescent="0.2">
      <c r="A1153" s="10"/>
      <c r="B1153" s="26"/>
      <c r="C1153" s="27"/>
      <c r="D1153" s="21"/>
      <c r="E1153" s="10"/>
      <c r="F1153" s="41"/>
      <c r="G1153" s="42"/>
      <c r="H1153" s="10"/>
      <c r="I1153" s="10"/>
      <c r="J1153" s="10"/>
      <c r="K1153" s="10"/>
      <c r="L1153" s="10"/>
    </row>
    <row r="1154" spans="1:12" ht="16.5" customHeight="1" x14ac:dyDescent="0.2">
      <c r="A1154" s="10"/>
      <c r="B1154" s="26"/>
      <c r="C1154" s="27"/>
      <c r="D1154" s="21"/>
      <c r="E1154" s="10"/>
      <c r="F1154" s="41"/>
      <c r="G1154" s="42"/>
      <c r="H1154" s="10"/>
      <c r="I1154" s="10"/>
      <c r="J1154" s="10"/>
      <c r="K1154" s="10"/>
      <c r="L1154" s="10"/>
    </row>
    <row r="1155" spans="1:12" ht="16.5" customHeight="1" x14ac:dyDescent="0.2">
      <c r="A1155" s="10"/>
      <c r="B1155" s="26"/>
      <c r="C1155" s="27"/>
      <c r="D1155" s="21"/>
      <c r="E1155" s="10"/>
      <c r="F1155" s="41"/>
      <c r="G1155" s="42"/>
      <c r="H1155" s="10"/>
      <c r="I1155" s="10"/>
      <c r="J1155" s="10"/>
      <c r="K1155" s="10"/>
      <c r="L1155" s="10"/>
    </row>
    <row r="1156" spans="1:12" ht="16.5" customHeight="1" x14ac:dyDescent="0.2">
      <c r="A1156" s="10"/>
      <c r="B1156" s="26"/>
      <c r="C1156" s="27"/>
      <c r="D1156" s="21"/>
      <c r="E1156" s="10"/>
      <c r="F1156" s="41"/>
      <c r="G1156" s="42"/>
      <c r="H1156" s="10"/>
      <c r="I1156" s="10"/>
      <c r="J1156" s="10"/>
      <c r="K1156" s="10"/>
      <c r="L1156" s="10"/>
    </row>
    <row r="1157" spans="1:12" ht="16.5" customHeight="1" x14ac:dyDescent="0.2">
      <c r="A1157" s="10"/>
      <c r="B1157" s="26"/>
      <c r="C1157" s="27"/>
      <c r="D1157" s="21"/>
      <c r="E1157" s="10"/>
      <c r="F1157" s="41"/>
      <c r="G1157" s="42"/>
      <c r="H1157" s="10"/>
      <c r="I1157" s="10"/>
      <c r="J1157" s="10"/>
      <c r="K1157" s="10"/>
      <c r="L1157" s="10"/>
    </row>
    <row r="1158" spans="1:12" ht="16.5" customHeight="1" x14ac:dyDescent="0.2">
      <c r="A1158" s="10"/>
      <c r="B1158" s="26"/>
      <c r="C1158" s="27"/>
      <c r="D1158" s="21"/>
      <c r="E1158" s="10"/>
      <c r="F1158" s="41"/>
      <c r="G1158" s="42"/>
      <c r="H1158" s="10"/>
      <c r="I1158" s="10"/>
      <c r="J1158" s="10"/>
      <c r="K1158" s="10"/>
      <c r="L1158" s="10"/>
    </row>
    <row r="1159" spans="1:12" ht="16.5" customHeight="1" x14ac:dyDescent="0.2">
      <c r="A1159" s="10"/>
      <c r="B1159" s="26"/>
      <c r="C1159" s="27"/>
      <c r="D1159" s="21"/>
      <c r="E1159" s="10"/>
      <c r="F1159" s="41"/>
      <c r="G1159" s="42"/>
      <c r="H1159" s="10"/>
      <c r="I1159" s="10"/>
      <c r="J1159" s="10"/>
      <c r="K1159" s="10"/>
      <c r="L1159" s="10"/>
    </row>
    <row r="1160" spans="1:12" ht="16.5" customHeight="1" x14ac:dyDescent="0.2">
      <c r="A1160" s="10"/>
      <c r="B1160" s="26"/>
      <c r="C1160" s="27"/>
      <c r="D1160" s="21"/>
      <c r="E1160" s="10"/>
      <c r="F1160" s="41"/>
      <c r="G1160" s="42"/>
      <c r="H1160" s="10"/>
      <c r="I1160" s="10"/>
      <c r="J1160" s="10"/>
      <c r="K1160" s="10"/>
      <c r="L1160" s="10"/>
    </row>
    <row r="1161" spans="1:12" ht="16.5" customHeight="1" x14ac:dyDescent="0.2">
      <c r="A1161" s="10"/>
      <c r="B1161" s="26"/>
      <c r="C1161" s="27"/>
      <c r="D1161" s="21"/>
      <c r="E1161" s="10"/>
      <c r="F1161" s="41"/>
      <c r="G1161" s="42"/>
      <c r="H1161" s="10"/>
      <c r="I1161" s="10"/>
      <c r="J1161" s="10"/>
      <c r="K1161" s="10"/>
      <c r="L1161" s="10"/>
    </row>
    <row r="1162" spans="1:12" ht="16.5" customHeight="1" x14ac:dyDescent="0.2">
      <c r="A1162" s="10"/>
      <c r="B1162" s="26"/>
      <c r="C1162" s="27"/>
      <c r="D1162" s="21"/>
      <c r="E1162" s="10"/>
      <c r="F1162" s="41"/>
      <c r="G1162" s="42"/>
      <c r="H1162" s="10"/>
      <c r="I1162" s="10"/>
      <c r="J1162" s="10"/>
      <c r="K1162" s="10"/>
      <c r="L1162" s="10"/>
    </row>
    <row r="1163" spans="1:12" ht="16.5" customHeight="1" x14ac:dyDescent="0.2">
      <c r="A1163" s="10"/>
      <c r="B1163" s="26"/>
      <c r="C1163" s="27"/>
      <c r="D1163" s="21"/>
      <c r="E1163" s="10"/>
      <c r="F1163" s="41"/>
      <c r="G1163" s="42"/>
      <c r="H1163" s="10"/>
      <c r="I1163" s="10"/>
      <c r="J1163" s="10"/>
      <c r="K1163" s="10"/>
      <c r="L1163" s="10"/>
    </row>
    <row r="1164" spans="1:12" ht="16.5" customHeight="1" x14ac:dyDescent="0.2">
      <c r="A1164" s="10"/>
      <c r="B1164" s="26"/>
      <c r="C1164" s="27"/>
      <c r="D1164" s="21"/>
      <c r="E1164" s="10"/>
      <c r="F1164" s="41"/>
      <c r="G1164" s="42"/>
      <c r="H1164" s="10"/>
      <c r="I1164" s="10"/>
      <c r="J1164" s="10"/>
      <c r="K1164" s="10"/>
      <c r="L1164" s="10"/>
    </row>
    <row r="1165" spans="1:12" ht="16.5" customHeight="1" x14ac:dyDescent="0.2">
      <c r="A1165" s="10"/>
      <c r="B1165" s="26"/>
      <c r="C1165" s="27"/>
      <c r="D1165" s="21"/>
      <c r="E1165" s="10"/>
      <c r="F1165" s="41"/>
      <c r="G1165" s="42"/>
      <c r="H1165" s="10"/>
      <c r="I1165" s="10"/>
      <c r="J1165" s="10"/>
      <c r="K1165" s="10"/>
      <c r="L1165" s="10"/>
    </row>
    <row r="1166" spans="1:12" ht="16.5" customHeight="1" x14ac:dyDescent="0.2">
      <c r="A1166" s="10"/>
      <c r="B1166" s="26"/>
      <c r="C1166" s="27"/>
      <c r="D1166" s="21"/>
      <c r="E1166" s="10"/>
      <c r="F1166" s="41"/>
      <c r="G1166" s="42"/>
      <c r="H1166" s="10"/>
      <c r="I1166" s="10"/>
      <c r="J1166" s="10"/>
      <c r="K1166" s="10"/>
      <c r="L1166" s="10"/>
    </row>
    <row r="1167" spans="1:12" ht="16.5" customHeight="1" x14ac:dyDescent="0.2">
      <c r="A1167" s="10"/>
      <c r="B1167" s="26"/>
      <c r="C1167" s="27"/>
      <c r="D1167" s="21"/>
      <c r="E1167" s="10"/>
      <c r="F1167" s="41"/>
      <c r="G1167" s="42"/>
      <c r="H1167" s="10"/>
      <c r="I1167" s="10"/>
      <c r="J1167" s="10"/>
      <c r="K1167" s="10"/>
      <c r="L1167" s="10"/>
    </row>
    <row r="1168" spans="1:12" ht="16.5" customHeight="1" x14ac:dyDescent="0.2">
      <c r="A1168" s="10"/>
      <c r="B1168" s="26"/>
      <c r="C1168" s="27"/>
      <c r="D1168" s="21"/>
      <c r="E1168" s="10"/>
      <c r="F1168" s="41"/>
      <c r="G1168" s="42"/>
      <c r="H1168" s="10"/>
      <c r="I1168" s="10"/>
      <c r="J1168" s="10"/>
      <c r="K1168" s="10"/>
      <c r="L1168" s="10"/>
    </row>
    <row r="1169" spans="1:12" ht="16.5" customHeight="1" x14ac:dyDescent="0.2">
      <c r="A1169" s="10"/>
      <c r="B1169" s="26"/>
      <c r="C1169" s="27"/>
      <c r="D1169" s="21"/>
      <c r="E1169" s="10"/>
      <c r="F1169" s="41"/>
      <c r="G1169" s="42"/>
      <c r="H1169" s="10"/>
      <c r="I1169" s="10"/>
      <c r="J1169" s="10"/>
      <c r="K1169" s="10"/>
      <c r="L1169" s="10"/>
    </row>
    <row r="1170" spans="1:12" ht="16.5" customHeight="1" x14ac:dyDescent="0.2">
      <c r="A1170" s="10"/>
      <c r="B1170" s="26"/>
      <c r="C1170" s="27"/>
      <c r="D1170" s="21"/>
      <c r="E1170" s="10"/>
      <c r="F1170" s="41"/>
      <c r="G1170" s="42"/>
      <c r="H1170" s="10"/>
      <c r="I1170" s="10"/>
      <c r="J1170" s="10"/>
      <c r="K1170" s="10"/>
      <c r="L1170" s="10"/>
    </row>
    <row r="1171" spans="1:12" ht="16.5" customHeight="1" x14ac:dyDescent="0.2">
      <c r="A1171" s="10"/>
      <c r="B1171" s="26"/>
      <c r="C1171" s="27"/>
      <c r="D1171" s="21"/>
      <c r="E1171" s="10"/>
      <c r="F1171" s="41"/>
      <c r="G1171" s="42"/>
      <c r="H1171" s="10"/>
      <c r="I1171" s="10"/>
      <c r="J1171" s="10"/>
      <c r="K1171" s="10"/>
      <c r="L1171" s="10"/>
    </row>
    <row r="1172" spans="1:12" ht="16.5" customHeight="1" x14ac:dyDescent="0.2">
      <c r="A1172" s="10"/>
      <c r="B1172" s="26"/>
      <c r="C1172" s="27"/>
      <c r="D1172" s="21"/>
      <c r="E1172" s="10"/>
      <c r="F1172" s="41"/>
      <c r="G1172" s="42"/>
      <c r="H1172" s="10"/>
      <c r="I1172" s="10"/>
      <c r="J1172" s="10"/>
      <c r="K1172" s="10"/>
      <c r="L1172" s="10"/>
    </row>
    <row r="1173" spans="1:12" ht="16.5" customHeight="1" x14ac:dyDescent="0.2">
      <c r="A1173" s="10"/>
      <c r="B1173" s="26"/>
      <c r="C1173" s="27"/>
      <c r="D1173" s="21"/>
      <c r="E1173" s="10"/>
      <c r="F1173" s="41"/>
      <c r="G1173" s="42"/>
      <c r="H1173" s="10"/>
      <c r="I1173" s="10"/>
      <c r="J1173" s="10"/>
      <c r="K1173" s="10"/>
      <c r="L1173" s="10"/>
    </row>
    <row r="1174" spans="1:12" ht="16.5" customHeight="1" x14ac:dyDescent="0.2">
      <c r="A1174" s="10"/>
      <c r="B1174" s="26"/>
      <c r="C1174" s="27"/>
      <c r="D1174" s="21"/>
      <c r="E1174" s="10"/>
      <c r="F1174" s="41"/>
      <c r="G1174" s="42"/>
      <c r="H1174" s="10"/>
      <c r="I1174" s="10"/>
      <c r="J1174" s="10"/>
      <c r="K1174" s="10"/>
      <c r="L1174" s="10"/>
    </row>
    <row r="1175" spans="1:12" ht="16.5" customHeight="1" x14ac:dyDescent="0.2">
      <c r="A1175" s="10"/>
      <c r="B1175" s="26"/>
      <c r="C1175" s="27"/>
      <c r="D1175" s="21"/>
      <c r="E1175" s="10"/>
      <c r="F1175" s="41"/>
      <c r="G1175" s="42"/>
      <c r="H1175" s="10"/>
      <c r="I1175" s="10"/>
      <c r="J1175" s="10"/>
      <c r="K1175" s="10"/>
      <c r="L1175" s="10"/>
    </row>
    <row r="1176" spans="1:12" ht="16.5" customHeight="1" x14ac:dyDescent="0.2">
      <c r="A1176" s="10"/>
      <c r="B1176" s="26"/>
      <c r="C1176" s="27"/>
      <c r="D1176" s="21"/>
      <c r="E1176" s="10"/>
      <c r="F1176" s="41"/>
      <c r="G1176" s="42"/>
      <c r="H1176" s="10"/>
      <c r="I1176" s="10"/>
      <c r="J1176" s="10"/>
      <c r="K1176" s="10"/>
      <c r="L1176" s="10"/>
    </row>
    <row r="1177" spans="1:12" ht="16.5" customHeight="1" x14ac:dyDescent="0.2">
      <c r="A1177" s="10"/>
      <c r="B1177" s="26"/>
      <c r="C1177" s="27"/>
      <c r="D1177" s="21"/>
      <c r="E1177" s="10"/>
      <c r="F1177" s="41"/>
      <c r="G1177" s="42"/>
      <c r="H1177" s="10"/>
      <c r="I1177" s="10"/>
      <c r="J1177" s="10"/>
      <c r="K1177" s="10"/>
      <c r="L1177" s="10"/>
    </row>
    <row r="1178" spans="1:12" ht="16.5" customHeight="1" x14ac:dyDescent="0.2">
      <c r="A1178" s="10"/>
      <c r="B1178" s="26"/>
      <c r="C1178" s="27"/>
      <c r="D1178" s="21"/>
      <c r="E1178" s="10"/>
      <c r="F1178" s="41"/>
      <c r="G1178" s="42"/>
      <c r="H1178" s="10"/>
      <c r="I1178" s="10"/>
      <c r="J1178" s="10"/>
      <c r="K1178" s="10"/>
      <c r="L1178" s="10"/>
    </row>
    <row r="1179" spans="1:12" ht="16.5" customHeight="1" x14ac:dyDescent="0.2">
      <c r="A1179" s="10"/>
      <c r="B1179" s="26"/>
      <c r="C1179" s="27"/>
      <c r="D1179" s="21"/>
      <c r="E1179" s="10"/>
      <c r="F1179" s="41"/>
      <c r="G1179" s="42"/>
      <c r="H1179" s="10"/>
      <c r="I1179" s="10"/>
      <c r="J1179" s="10"/>
      <c r="K1179" s="10"/>
      <c r="L1179" s="10"/>
    </row>
    <row r="1180" spans="1:12" ht="16.5" customHeight="1" x14ac:dyDescent="0.2">
      <c r="A1180" s="10"/>
      <c r="B1180" s="26"/>
      <c r="C1180" s="27"/>
      <c r="D1180" s="21"/>
      <c r="E1180" s="10"/>
      <c r="F1180" s="41"/>
      <c r="G1180" s="42"/>
      <c r="H1180" s="10"/>
      <c r="I1180" s="10"/>
      <c r="J1180" s="10"/>
      <c r="K1180" s="10"/>
      <c r="L1180" s="10"/>
    </row>
    <row r="1181" spans="1:12" ht="16.5" customHeight="1" x14ac:dyDescent="0.2">
      <c r="A1181" s="10"/>
      <c r="B1181" s="26"/>
      <c r="C1181" s="27"/>
      <c r="D1181" s="21"/>
      <c r="E1181" s="10"/>
      <c r="F1181" s="41"/>
      <c r="G1181" s="42"/>
      <c r="H1181" s="10"/>
      <c r="I1181" s="10"/>
      <c r="J1181" s="10"/>
      <c r="K1181" s="10"/>
      <c r="L1181" s="10"/>
    </row>
    <row r="1182" spans="1:12" ht="16.5" customHeight="1" x14ac:dyDescent="0.2">
      <c r="A1182" s="10"/>
      <c r="B1182" s="26"/>
      <c r="C1182" s="27"/>
      <c r="D1182" s="21"/>
      <c r="E1182" s="10"/>
      <c r="F1182" s="41"/>
      <c r="G1182" s="42"/>
      <c r="H1182" s="10"/>
      <c r="I1182" s="10"/>
      <c r="J1182" s="10"/>
      <c r="K1182" s="10"/>
      <c r="L1182" s="10"/>
    </row>
    <row r="1183" spans="1:12" ht="16.5" customHeight="1" x14ac:dyDescent="0.2">
      <c r="A1183" s="10"/>
      <c r="B1183" s="26"/>
      <c r="C1183" s="27"/>
      <c r="D1183" s="21"/>
      <c r="E1183" s="10"/>
      <c r="F1183" s="41"/>
      <c r="G1183" s="42"/>
      <c r="H1183" s="10"/>
      <c r="I1183" s="10"/>
      <c r="J1183" s="10"/>
      <c r="K1183" s="10"/>
      <c r="L1183" s="10"/>
    </row>
    <row r="1184" spans="1:12" ht="16.5" customHeight="1" x14ac:dyDescent="0.2">
      <c r="A1184" s="10"/>
      <c r="B1184" s="26"/>
      <c r="C1184" s="27"/>
      <c r="D1184" s="21"/>
      <c r="E1184" s="10"/>
      <c r="F1184" s="41"/>
      <c r="G1184" s="42"/>
      <c r="H1184" s="10"/>
      <c r="I1184" s="10"/>
      <c r="J1184" s="10"/>
      <c r="K1184" s="10"/>
      <c r="L1184" s="10"/>
    </row>
    <row r="1185" spans="1:12" ht="16.5" customHeight="1" x14ac:dyDescent="0.2">
      <c r="A1185" s="10"/>
      <c r="B1185" s="26"/>
      <c r="C1185" s="27"/>
      <c r="D1185" s="21"/>
      <c r="E1185" s="10"/>
      <c r="F1185" s="41"/>
      <c r="G1185" s="42"/>
      <c r="H1185" s="10"/>
      <c r="I1185" s="10"/>
      <c r="J1185" s="10"/>
      <c r="K1185" s="10"/>
      <c r="L1185" s="10"/>
    </row>
    <row r="1186" spans="1:12" ht="16.5" customHeight="1" x14ac:dyDescent="0.2">
      <c r="A1186" s="10"/>
      <c r="B1186" s="26"/>
      <c r="C1186" s="27"/>
      <c r="D1186" s="21"/>
      <c r="E1186" s="10"/>
      <c r="F1186" s="41"/>
      <c r="G1186" s="42"/>
      <c r="H1186" s="10"/>
      <c r="I1186" s="10"/>
      <c r="J1186" s="10"/>
      <c r="K1186" s="10"/>
      <c r="L1186" s="10"/>
    </row>
    <row r="1187" spans="1:12" ht="16.5" customHeight="1" x14ac:dyDescent="0.2">
      <c r="A1187" s="10"/>
      <c r="B1187" s="26"/>
      <c r="C1187" s="27"/>
      <c r="D1187" s="21"/>
      <c r="E1187" s="10"/>
      <c r="F1187" s="41"/>
      <c r="G1187" s="42"/>
      <c r="H1187" s="10"/>
      <c r="I1187" s="10"/>
      <c r="J1187" s="10"/>
      <c r="K1187" s="10"/>
      <c r="L1187" s="10"/>
    </row>
    <row r="1188" spans="1:12" ht="16.5" customHeight="1" x14ac:dyDescent="0.2">
      <c r="A1188" s="10"/>
      <c r="B1188" s="26"/>
      <c r="C1188" s="27"/>
      <c r="D1188" s="21"/>
      <c r="E1188" s="10"/>
      <c r="F1188" s="41"/>
      <c r="G1188" s="42"/>
      <c r="H1188" s="10"/>
      <c r="I1188" s="10"/>
      <c r="J1188" s="10"/>
      <c r="K1188" s="10"/>
      <c r="L1188" s="10"/>
    </row>
    <row r="1189" spans="1:12" ht="16.5" customHeight="1" x14ac:dyDescent="0.2">
      <c r="A1189" s="10"/>
      <c r="B1189" s="26"/>
      <c r="C1189" s="27"/>
      <c r="D1189" s="21"/>
      <c r="E1189" s="10"/>
      <c r="F1189" s="41"/>
      <c r="G1189" s="42"/>
      <c r="H1189" s="10"/>
      <c r="I1189" s="10"/>
      <c r="J1189" s="10"/>
      <c r="K1189" s="10"/>
      <c r="L1189" s="10"/>
    </row>
    <row r="1190" spans="1:12" ht="16.5" customHeight="1" x14ac:dyDescent="0.2">
      <c r="A1190" s="10"/>
      <c r="B1190" s="26"/>
      <c r="C1190" s="27"/>
      <c r="D1190" s="21"/>
      <c r="E1190" s="10"/>
      <c r="F1190" s="41"/>
      <c r="G1190" s="42"/>
      <c r="H1190" s="10"/>
      <c r="I1190" s="10"/>
      <c r="J1190" s="10"/>
      <c r="K1190" s="10"/>
      <c r="L1190" s="10"/>
    </row>
    <row r="1191" spans="1:12" ht="16.5" customHeight="1" x14ac:dyDescent="0.2">
      <c r="A1191" s="10"/>
      <c r="B1191" s="26"/>
      <c r="C1191" s="27"/>
      <c r="D1191" s="21"/>
      <c r="E1191" s="10"/>
      <c r="F1191" s="41"/>
      <c r="G1191" s="42"/>
      <c r="H1191" s="10"/>
      <c r="I1191" s="10"/>
      <c r="J1191" s="10"/>
      <c r="K1191" s="10"/>
      <c r="L1191" s="10"/>
    </row>
    <row r="1192" spans="1:12" ht="16.5" customHeight="1" x14ac:dyDescent="0.2">
      <c r="A1192" s="10"/>
      <c r="B1192" s="26"/>
      <c r="C1192" s="27"/>
      <c r="D1192" s="21"/>
      <c r="E1192" s="10"/>
      <c r="F1192" s="41"/>
      <c r="G1192" s="42"/>
      <c r="H1192" s="10"/>
      <c r="I1192" s="10"/>
      <c r="J1192" s="10"/>
      <c r="K1192" s="10"/>
      <c r="L1192" s="10"/>
    </row>
    <row r="1193" spans="1:12" ht="16.5" customHeight="1" x14ac:dyDescent="0.2">
      <c r="A1193" s="10"/>
      <c r="B1193" s="26"/>
      <c r="C1193" s="27"/>
      <c r="D1193" s="21"/>
      <c r="E1193" s="10"/>
      <c r="F1193" s="41"/>
      <c r="G1193" s="42"/>
      <c r="H1193" s="10"/>
      <c r="I1193" s="10"/>
      <c r="J1193" s="10"/>
      <c r="K1193" s="10"/>
      <c r="L1193" s="10"/>
    </row>
    <row r="1194" spans="1:12" ht="16.5" customHeight="1" x14ac:dyDescent="0.2">
      <c r="A1194" s="10"/>
      <c r="B1194" s="26"/>
      <c r="C1194" s="27"/>
      <c r="D1194" s="21"/>
      <c r="E1194" s="10"/>
      <c r="F1194" s="41"/>
      <c r="G1194" s="42"/>
      <c r="H1194" s="10"/>
      <c r="I1194" s="10"/>
      <c r="J1194" s="10"/>
      <c r="K1194" s="10"/>
      <c r="L1194" s="10"/>
    </row>
    <row r="1195" spans="1:12" ht="16.5" customHeight="1" x14ac:dyDescent="0.2">
      <c r="A1195" s="10"/>
      <c r="B1195" s="26"/>
      <c r="C1195" s="27"/>
      <c r="D1195" s="21"/>
      <c r="E1195" s="10"/>
      <c r="F1195" s="41"/>
      <c r="G1195" s="42"/>
      <c r="H1195" s="10"/>
      <c r="I1195" s="10"/>
      <c r="J1195" s="10"/>
      <c r="K1195" s="10"/>
      <c r="L1195" s="10"/>
    </row>
    <row r="1196" spans="1:12" ht="16.5" customHeight="1" x14ac:dyDescent="0.2">
      <c r="A1196" s="10"/>
      <c r="B1196" s="26"/>
      <c r="C1196" s="27"/>
      <c r="D1196" s="21"/>
      <c r="E1196" s="10"/>
      <c r="F1196" s="41"/>
      <c r="G1196" s="42"/>
      <c r="H1196" s="10"/>
      <c r="I1196" s="10"/>
      <c r="J1196" s="10"/>
      <c r="K1196" s="10"/>
      <c r="L1196" s="10"/>
    </row>
    <row r="1197" spans="1:12" ht="16.5" customHeight="1" x14ac:dyDescent="0.2">
      <c r="A1197" s="10"/>
      <c r="B1197" s="26"/>
      <c r="C1197" s="27"/>
      <c r="D1197" s="21"/>
      <c r="E1197" s="10"/>
      <c r="F1197" s="41"/>
      <c r="G1197" s="42"/>
      <c r="H1197" s="10"/>
      <c r="I1197" s="10"/>
      <c r="J1197" s="10"/>
      <c r="K1197" s="10"/>
      <c r="L1197" s="10"/>
    </row>
    <row r="1198" spans="1:12" ht="16.5" customHeight="1" x14ac:dyDescent="0.2">
      <c r="A1198" s="10"/>
      <c r="B1198" s="26"/>
      <c r="C1198" s="27"/>
      <c r="D1198" s="21"/>
      <c r="E1198" s="10"/>
      <c r="F1198" s="41"/>
      <c r="G1198" s="42"/>
      <c r="H1198" s="10"/>
      <c r="I1198" s="10"/>
      <c r="J1198" s="10"/>
      <c r="K1198" s="10"/>
      <c r="L1198" s="10"/>
    </row>
    <row r="1199" spans="1:12" ht="16.5" customHeight="1" x14ac:dyDescent="0.2">
      <c r="A1199" s="10"/>
      <c r="B1199" s="26"/>
      <c r="C1199" s="27"/>
      <c r="D1199" s="21"/>
      <c r="E1199" s="10"/>
      <c r="F1199" s="41"/>
      <c r="G1199" s="42"/>
      <c r="H1199" s="10"/>
      <c r="I1199" s="10"/>
      <c r="J1199" s="10"/>
      <c r="K1199" s="10"/>
      <c r="L1199" s="10"/>
    </row>
    <row r="1200" spans="1:12" ht="16.5" customHeight="1" x14ac:dyDescent="0.2">
      <c r="A1200" s="10"/>
      <c r="B1200" s="26"/>
      <c r="C1200" s="27"/>
      <c r="D1200" s="21"/>
      <c r="E1200" s="10"/>
      <c r="F1200" s="41"/>
      <c r="G1200" s="42"/>
      <c r="H1200" s="10"/>
      <c r="I1200" s="10"/>
      <c r="J1200" s="10"/>
      <c r="K1200" s="10"/>
      <c r="L1200" s="10"/>
    </row>
    <row r="1201" spans="1:12" ht="16.5" customHeight="1" x14ac:dyDescent="0.2">
      <c r="A1201" s="10"/>
      <c r="B1201" s="26"/>
      <c r="C1201" s="27"/>
      <c r="D1201" s="21"/>
      <c r="E1201" s="10"/>
      <c r="F1201" s="41"/>
      <c r="G1201" s="42"/>
      <c r="H1201" s="10"/>
      <c r="I1201" s="10"/>
      <c r="J1201" s="10"/>
      <c r="K1201" s="10"/>
      <c r="L1201" s="10"/>
    </row>
    <row r="1202" spans="1:12" ht="16.5" customHeight="1" x14ac:dyDescent="0.2">
      <c r="A1202" s="10"/>
      <c r="B1202" s="26"/>
      <c r="C1202" s="27"/>
      <c r="D1202" s="21"/>
      <c r="E1202" s="10"/>
      <c r="F1202" s="41"/>
      <c r="G1202" s="42"/>
      <c r="H1202" s="10"/>
      <c r="I1202" s="10"/>
      <c r="J1202" s="10"/>
      <c r="K1202" s="10"/>
      <c r="L1202" s="10"/>
    </row>
    <row r="1203" spans="1:12" ht="16.5" customHeight="1" x14ac:dyDescent="0.2">
      <c r="A1203" s="10"/>
      <c r="B1203" s="26"/>
      <c r="C1203" s="27"/>
      <c r="D1203" s="21"/>
      <c r="E1203" s="10"/>
      <c r="F1203" s="41"/>
      <c r="G1203" s="42"/>
      <c r="H1203" s="10"/>
      <c r="I1203" s="10"/>
      <c r="J1203" s="10"/>
      <c r="K1203" s="10"/>
      <c r="L1203" s="10"/>
    </row>
    <row r="1204" spans="1:12" ht="16.5" customHeight="1" x14ac:dyDescent="0.2">
      <c r="A1204" s="10"/>
      <c r="B1204" s="26"/>
      <c r="C1204" s="27"/>
      <c r="D1204" s="21"/>
      <c r="E1204" s="10"/>
      <c r="F1204" s="41"/>
      <c r="G1204" s="42"/>
      <c r="H1204" s="10"/>
      <c r="I1204" s="10"/>
      <c r="J1204" s="10"/>
      <c r="K1204" s="10"/>
      <c r="L1204" s="10"/>
    </row>
    <row r="1205" spans="1:12" ht="16.5" customHeight="1" x14ac:dyDescent="0.2">
      <c r="A1205" s="10"/>
      <c r="B1205" s="26"/>
      <c r="C1205" s="27"/>
      <c r="D1205" s="21"/>
      <c r="E1205" s="10"/>
      <c r="F1205" s="41"/>
      <c r="G1205" s="42"/>
      <c r="H1205" s="10"/>
      <c r="I1205" s="10"/>
      <c r="J1205" s="10"/>
      <c r="K1205" s="10"/>
      <c r="L1205" s="10"/>
    </row>
    <row r="1206" spans="1:12" ht="16.5" customHeight="1" x14ac:dyDescent="0.2">
      <c r="A1206" s="10"/>
      <c r="B1206" s="26"/>
      <c r="C1206" s="27"/>
      <c r="D1206" s="21"/>
      <c r="E1206" s="10"/>
      <c r="F1206" s="41"/>
      <c r="G1206" s="42"/>
      <c r="H1206" s="10"/>
      <c r="I1206" s="10"/>
      <c r="J1206" s="10"/>
      <c r="K1206" s="10"/>
      <c r="L1206" s="10"/>
    </row>
    <row r="1207" spans="1:12" ht="16.5" customHeight="1" x14ac:dyDescent="0.2">
      <c r="A1207" s="10"/>
      <c r="B1207" s="26"/>
      <c r="C1207" s="27"/>
      <c r="D1207" s="21"/>
      <c r="E1207" s="10"/>
      <c r="F1207" s="41"/>
      <c r="G1207" s="42"/>
      <c r="H1207" s="10"/>
      <c r="I1207" s="10"/>
      <c r="J1207" s="10"/>
      <c r="K1207" s="10"/>
      <c r="L1207" s="10"/>
    </row>
    <row r="1208" spans="1:12" ht="16.5" customHeight="1" x14ac:dyDescent="0.2">
      <c r="A1208" s="10"/>
      <c r="B1208" s="26"/>
      <c r="C1208" s="27"/>
      <c r="D1208" s="21"/>
      <c r="E1208" s="10"/>
      <c r="F1208" s="41"/>
      <c r="G1208" s="42"/>
      <c r="H1208" s="10"/>
      <c r="I1208" s="10"/>
      <c r="J1208" s="10"/>
      <c r="K1208" s="10"/>
      <c r="L1208" s="10"/>
    </row>
    <row r="1209" spans="1:12" ht="16.5" customHeight="1" x14ac:dyDescent="0.2">
      <c r="A1209" s="10"/>
      <c r="B1209" s="26"/>
      <c r="C1209" s="27"/>
      <c r="D1209" s="21"/>
      <c r="E1209" s="10"/>
      <c r="F1209" s="41"/>
      <c r="G1209" s="42"/>
      <c r="H1209" s="10"/>
      <c r="I1209" s="10"/>
      <c r="J1209" s="10"/>
      <c r="K1209" s="10"/>
      <c r="L1209" s="10"/>
    </row>
    <row r="1210" spans="1:12" ht="16.5" customHeight="1" x14ac:dyDescent="0.2">
      <c r="A1210" s="10"/>
      <c r="B1210" s="26"/>
      <c r="C1210" s="27"/>
      <c r="D1210" s="21"/>
      <c r="E1210" s="10"/>
      <c r="F1210" s="41"/>
      <c r="G1210" s="42"/>
      <c r="H1210" s="10"/>
      <c r="I1210" s="10"/>
      <c r="J1210" s="10"/>
      <c r="K1210" s="10"/>
      <c r="L1210" s="10"/>
    </row>
    <row r="1211" spans="1:12" ht="16.5" customHeight="1" x14ac:dyDescent="0.2">
      <c r="A1211" s="10"/>
      <c r="B1211" s="26"/>
      <c r="C1211" s="27"/>
      <c r="D1211" s="21"/>
      <c r="E1211" s="10"/>
      <c r="F1211" s="41"/>
      <c r="G1211" s="42"/>
      <c r="H1211" s="10"/>
      <c r="I1211" s="10"/>
      <c r="J1211" s="10"/>
      <c r="K1211" s="10"/>
      <c r="L1211" s="10"/>
    </row>
    <row r="1212" spans="1:12" ht="16.5" customHeight="1" x14ac:dyDescent="0.2">
      <c r="A1212" s="10"/>
      <c r="B1212" s="26"/>
      <c r="C1212" s="27"/>
      <c r="D1212" s="21"/>
      <c r="E1212" s="10"/>
      <c r="F1212" s="41"/>
      <c r="G1212" s="42"/>
      <c r="H1212" s="10"/>
      <c r="I1212" s="10"/>
      <c r="J1212" s="10"/>
      <c r="K1212" s="10"/>
      <c r="L1212" s="10"/>
    </row>
    <row r="1213" spans="1:12" ht="16.5" customHeight="1" x14ac:dyDescent="0.2">
      <c r="A1213" s="10"/>
      <c r="B1213" s="26"/>
      <c r="C1213" s="27"/>
      <c r="D1213" s="21"/>
      <c r="E1213" s="10"/>
      <c r="F1213" s="41"/>
      <c r="G1213" s="42"/>
      <c r="H1213" s="10"/>
      <c r="I1213" s="10"/>
      <c r="J1213" s="10"/>
      <c r="K1213" s="10"/>
      <c r="L1213" s="10"/>
    </row>
    <row r="1214" spans="1:12" ht="16.5" customHeight="1" x14ac:dyDescent="0.2">
      <c r="A1214" s="10"/>
      <c r="B1214" s="26"/>
      <c r="C1214" s="27"/>
      <c r="D1214" s="21"/>
      <c r="E1214" s="10"/>
      <c r="F1214" s="41"/>
      <c r="G1214" s="42"/>
      <c r="H1214" s="10"/>
      <c r="I1214" s="10"/>
      <c r="J1214" s="10"/>
      <c r="K1214" s="10"/>
      <c r="L1214" s="10"/>
    </row>
    <row r="1215" spans="1:12" ht="16.5" customHeight="1" x14ac:dyDescent="0.2">
      <c r="A1215" s="10"/>
      <c r="B1215" s="26"/>
      <c r="C1215" s="27"/>
      <c r="D1215" s="21"/>
      <c r="E1215" s="10"/>
      <c r="F1215" s="41"/>
      <c r="G1215" s="42"/>
      <c r="H1215" s="10"/>
      <c r="I1215" s="10"/>
      <c r="J1215" s="10"/>
      <c r="K1215" s="10"/>
      <c r="L1215" s="10"/>
    </row>
    <row r="1216" spans="1:12" ht="16.5" customHeight="1" x14ac:dyDescent="0.2">
      <c r="A1216" s="10"/>
      <c r="B1216" s="26"/>
      <c r="C1216" s="27"/>
      <c r="D1216" s="21"/>
      <c r="E1216" s="10"/>
      <c r="F1216" s="41"/>
      <c r="G1216" s="42"/>
      <c r="H1216" s="10"/>
      <c r="I1216" s="10"/>
      <c r="J1216" s="10"/>
      <c r="K1216" s="10"/>
      <c r="L1216" s="10"/>
    </row>
    <row r="1217" spans="1:12" ht="16.5" customHeight="1" x14ac:dyDescent="0.2">
      <c r="A1217" s="10"/>
      <c r="B1217" s="26"/>
      <c r="C1217" s="27"/>
      <c r="D1217" s="21"/>
      <c r="E1217" s="10"/>
      <c r="F1217" s="41"/>
      <c r="G1217" s="42"/>
      <c r="H1217" s="10"/>
      <c r="I1217" s="10"/>
      <c r="J1217" s="10"/>
      <c r="K1217" s="10"/>
      <c r="L1217" s="10"/>
    </row>
    <row r="1218" spans="1:12" ht="16.5" customHeight="1" x14ac:dyDescent="0.2">
      <c r="A1218" s="10"/>
      <c r="B1218" s="26"/>
      <c r="C1218" s="27"/>
      <c r="D1218" s="21"/>
      <c r="E1218" s="10"/>
      <c r="F1218" s="41"/>
      <c r="G1218" s="42"/>
      <c r="H1218" s="10"/>
      <c r="I1218" s="10"/>
      <c r="J1218" s="10"/>
      <c r="K1218" s="10"/>
      <c r="L1218" s="10"/>
    </row>
    <row r="1219" spans="1:12" ht="16.5" customHeight="1" x14ac:dyDescent="0.2">
      <c r="A1219" s="10"/>
      <c r="B1219" s="26"/>
      <c r="C1219" s="27"/>
      <c r="D1219" s="21"/>
      <c r="E1219" s="10"/>
      <c r="F1219" s="41"/>
      <c r="G1219" s="42"/>
      <c r="H1219" s="10"/>
      <c r="I1219" s="10"/>
      <c r="J1219" s="10"/>
      <c r="K1219" s="10"/>
      <c r="L1219" s="10"/>
    </row>
    <row r="1220" spans="1:12" ht="16.5" customHeight="1" x14ac:dyDescent="0.2">
      <c r="A1220" s="10"/>
      <c r="B1220" s="26"/>
      <c r="C1220" s="27"/>
      <c r="D1220" s="21"/>
      <c r="E1220" s="10"/>
      <c r="F1220" s="41"/>
      <c r="G1220" s="42"/>
      <c r="H1220" s="10"/>
      <c r="I1220" s="10"/>
      <c r="J1220" s="10"/>
      <c r="K1220" s="10"/>
      <c r="L1220" s="10"/>
    </row>
    <row r="1221" spans="1:12" ht="16.5" customHeight="1" x14ac:dyDescent="0.2">
      <c r="A1221" s="10"/>
      <c r="B1221" s="26"/>
      <c r="C1221" s="27"/>
      <c r="D1221" s="21"/>
      <c r="E1221" s="10"/>
      <c r="F1221" s="41"/>
      <c r="G1221" s="42"/>
      <c r="H1221" s="10"/>
      <c r="I1221" s="10"/>
      <c r="J1221" s="10"/>
      <c r="K1221" s="10"/>
      <c r="L1221" s="10"/>
    </row>
    <row r="1222" spans="1:12" ht="16.5" customHeight="1" x14ac:dyDescent="0.2">
      <c r="A1222" s="10"/>
      <c r="B1222" s="26"/>
      <c r="C1222" s="27"/>
      <c r="D1222" s="21"/>
      <c r="E1222" s="10"/>
      <c r="F1222" s="41"/>
      <c r="G1222" s="42"/>
      <c r="H1222" s="10"/>
      <c r="I1222" s="10"/>
      <c r="J1222" s="10"/>
      <c r="K1222" s="10"/>
      <c r="L1222" s="10"/>
    </row>
    <row r="1223" spans="1:12" ht="16.5" customHeight="1" x14ac:dyDescent="0.2">
      <c r="A1223" s="10"/>
      <c r="B1223" s="26"/>
      <c r="C1223" s="27"/>
      <c r="D1223" s="21"/>
      <c r="E1223" s="10"/>
      <c r="F1223" s="41"/>
      <c r="G1223" s="42"/>
      <c r="H1223" s="10"/>
      <c r="I1223" s="10"/>
      <c r="J1223" s="10"/>
      <c r="K1223" s="10"/>
      <c r="L1223" s="10"/>
    </row>
    <row r="1224" spans="1:12" ht="16.5" customHeight="1" x14ac:dyDescent="0.2">
      <c r="A1224" s="10"/>
      <c r="B1224" s="26"/>
      <c r="C1224" s="27"/>
      <c r="D1224" s="21"/>
      <c r="E1224" s="10"/>
      <c r="F1224" s="41"/>
      <c r="G1224" s="42"/>
      <c r="H1224" s="10"/>
      <c r="I1224" s="10"/>
      <c r="J1224" s="10"/>
      <c r="K1224" s="10"/>
      <c r="L1224" s="10"/>
    </row>
    <row r="1225" spans="1:12" ht="16.5" customHeight="1" x14ac:dyDescent="0.2">
      <c r="A1225" s="10"/>
      <c r="B1225" s="26"/>
      <c r="C1225" s="27"/>
      <c r="D1225" s="21"/>
      <c r="E1225" s="10"/>
      <c r="F1225" s="41"/>
      <c r="G1225" s="42"/>
      <c r="H1225" s="10"/>
      <c r="I1225" s="10"/>
      <c r="J1225" s="10"/>
      <c r="K1225" s="10"/>
      <c r="L1225" s="10"/>
    </row>
    <row r="1226" spans="1:12" ht="16.5" customHeight="1" x14ac:dyDescent="0.2">
      <c r="A1226" s="10"/>
      <c r="B1226" s="26"/>
      <c r="C1226" s="27"/>
      <c r="D1226" s="21"/>
      <c r="E1226" s="10"/>
      <c r="F1226" s="41"/>
      <c r="G1226" s="42"/>
      <c r="H1226" s="10"/>
      <c r="I1226" s="10"/>
      <c r="J1226" s="10"/>
      <c r="K1226" s="10"/>
      <c r="L1226" s="10"/>
    </row>
    <row r="1227" spans="1:12" ht="16.5" customHeight="1" x14ac:dyDescent="0.2">
      <c r="A1227" s="10"/>
      <c r="B1227" s="26"/>
      <c r="C1227" s="27"/>
      <c r="D1227" s="21"/>
      <c r="E1227" s="10"/>
      <c r="F1227" s="41"/>
      <c r="G1227" s="42"/>
      <c r="H1227" s="10"/>
      <c r="I1227" s="10"/>
      <c r="J1227" s="10"/>
      <c r="K1227" s="10"/>
      <c r="L1227" s="10"/>
    </row>
    <row r="1228" spans="1:12" ht="16.5" customHeight="1" x14ac:dyDescent="0.2">
      <c r="A1228" s="10"/>
      <c r="B1228" s="26"/>
      <c r="C1228" s="27"/>
      <c r="D1228" s="21"/>
      <c r="E1228" s="10"/>
      <c r="F1228" s="41"/>
      <c r="G1228" s="42"/>
      <c r="H1228" s="10"/>
      <c r="I1228" s="10"/>
      <c r="J1228" s="10"/>
      <c r="K1228" s="10"/>
      <c r="L1228" s="10"/>
    </row>
    <row r="1229" spans="1:12" ht="16.5" customHeight="1" x14ac:dyDescent="0.2">
      <c r="A1229" s="10"/>
      <c r="B1229" s="26"/>
      <c r="C1229" s="27"/>
      <c r="D1229" s="21"/>
      <c r="E1229" s="10"/>
      <c r="F1229" s="41"/>
      <c r="G1229" s="42"/>
      <c r="H1229" s="10"/>
      <c r="I1229" s="10"/>
      <c r="J1229" s="10"/>
      <c r="K1229" s="10"/>
      <c r="L1229" s="10"/>
    </row>
    <row r="1230" spans="1:12" ht="16.5" customHeight="1" x14ac:dyDescent="0.2">
      <c r="A1230" s="10"/>
      <c r="B1230" s="26"/>
      <c r="C1230" s="27"/>
      <c r="D1230" s="21"/>
      <c r="E1230" s="10"/>
      <c r="F1230" s="41"/>
      <c r="G1230" s="42"/>
      <c r="H1230" s="10"/>
      <c r="I1230" s="10"/>
      <c r="J1230" s="10"/>
      <c r="K1230" s="10"/>
      <c r="L1230" s="10"/>
    </row>
    <row r="1231" spans="1:12" ht="16.5" customHeight="1" x14ac:dyDescent="0.2">
      <c r="A1231" s="10"/>
      <c r="B1231" s="26"/>
      <c r="C1231" s="27"/>
      <c r="D1231" s="21"/>
      <c r="E1231" s="10"/>
      <c r="F1231" s="41"/>
      <c r="G1231" s="42"/>
      <c r="H1231" s="10"/>
      <c r="I1231" s="10"/>
      <c r="J1231" s="10"/>
      <c r="K1231" s="10"/>
      <c r="L1231" s="10"/>
    </row>
    <row r="1232" spans="1:12" ht="16.5" customHeight="1" x14ac:dyDescent="0.2">
      <c r="A1232" s="10"/>
      <c r="B1232" s="26"/>
      <c r="C1232" s="27"/>
      <c r="D1232" s="21"/>
      <c r="E1232" s="10"/>
      <c r="F1232" s="41"/>
      <c r="G1232" s="42"/>
      <c r="H1232" s="10"/>
      <c r="I1232" s="10"/>
      <c r="J1232" s="10"/>
      <c r="K1232" s="10"/>
      <c r="L1232" s="10"/>
    </row>
    <row r="1233" spans="1:12" ht="16.5" customHeight="1" x14ac:dyDescent="0.2">
      <c r="A1233" s="10"/>
      <c r="B1233" s="26"/>
      <c r="C1233" s="27"/>
      <c r="D1233" s="21"/>
      <c r="E1233" s="10"/>
      <c r="F1233" s="41"/>
      <c r="G1233" s="42"/>
      <c r="H1233" s="10"/>
      <c r="I1233" s="10"/>
      <c r="J1233" s="10"/>
      <c r="K1233" s="10"/>
      <c r="L1233" s="10"/>
    </row>
  </sheetData>
  <conditionalFormatting sqref="E1:E308">
    <cfRule type="containsText" dxfId="5" priority="1" operator="containsText" text="#N/A">
      <formula>NOT(ISERROR(SEARCH(("#N/A"),(E1))))</formula>
    </cfRule>
  </conditionalFormatting>
  <conditionalFormatting sqref="F1:F193">
    <cfRule type="containsText" dxfId="4" priority="2" operator="containsText" text="#N/A">
      <formula>NOT(ISERROR(SEARCH(("#N/A"),(F1))))</formula>
    </cfRule>
  </conditionalFormatting>
  <conditionalFormatting sqref="L1">
    <cfRule type="containsText" dxfId="3"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count="1">
    <dataValidation type="list" allowBlank="1" showInputMessage="1" showErrorMessage="1" prompt="Calculation for data in this sheet can be turned on/off to help performance " sqref="L1">
      <formula1>"Off,On"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V202"/>
  <sheetViews>
    <sheetView showGridLines="0" workbookViewId="0"/>
  </sheetViews>
  <sheetFormatPr defaultColWidth="14.42578125" defaultRowHeight="15.75" customHeight="1" x14ac:dyDescent="0.2"/>
  <cols>
    <col min="1" max="1" width="4.85546875" customWidth="1"/>
    <col min="2" max="2" width="20.28515625" customWidth="1"/>
    <col min="3" max="4" width="13.85546875" customWidth="1"/>
    <col min="5" max="5" width="26.28515625" customWidth="1"/>
    <col min="6" max="6" width="65.7109375" customWidth="1"/>
    <col min="7" max="7" width="6.5703125" customWidth="1"/>
    <col min="8" max="8" width="6.42578125" hidden="1" customWidth="1"/>
    <col min="9" max="9" width="5.28515625" customWidth="1"/>
    <col min="10" max="10" width="7.5703125" hidden="1" customWidth="1"/>
    <col min="11" max="11" width="14.42578125" hidden="1"/>
    <col min="12" max="12" width="6.42578125" hidden="1" customWidth="1"/>
    <col min="13" max="13" width="19.5703125" hidden="1" customWidth="1"/>
    <col min="14" max="15" width="8.28515625" hidden="1" customWidth="1"/>
    <col min="16" max="21" width="14.42578125" hidden="1"/>
    <col min="22" max="22" width="7.28515625" customWidth="1"/>
  </cols>
  <sheetData>
    <row r="1" spans="2:22" ht="27.75" customHeight="1" x14ac:dyDescent="0.2">
      <c r="B1" s="74" t="str">
        <f>IF(Dashboard!dCalc="On","TAGS Archive for "&amp;#REF!,"TAGS Archive for ")</f>
        <v xml:space="preserve">TAGS Archive for </v>
      </c>
      <c r="C1" s="75"/>
      <c r="D1" s="75"/>
      <c r="E1" s="75"/>
      <c r="F1" s="76" t="s">
        <v>3311</v>
      </c>
      <c r="G1" s="75"/>
      <c r="H1" s="75"/>
      <c r="I1" s="75"/>
      <c r="J1" s="44"/>
      <c r="K1" s="45"/>
      <c r="L1" s="46"/>
      <c r="M1" s="47"/>
      <c r="Q1" s="48"/>
      <c r="V1" s="16" t="s">
        <v>3312</v>
      </c>
    </row>
    <row r="2" spans="2:22" ht="25.5" customHeight="1" x14ac:dyDescent="0.2">
      <c r="B2" s="75"/>
      <c r="C2" s="75"/>
      <c r="D2" s="75"/>
      <c r="E2" s="75"/>
      <c r="F2" s="49" t="s">
        <v>3329</v>
      </c>
      <c r="G2" s="49"/>
      <c r="H2" s="49"/>
      <c r="I2" s="49"/>
      <c r="J2" s="49"/>
      <c r="K2" s="24" t="s">
        <v>3314</v>
      </c>
      <c r="L2" s="25" t="str">
        <f t="array" ref="L2">IF(Dashboard!dCalc="On",SUM(IF(ISERROR(FIND("https://",LOWER(Archive!$B:$B))),0,1)),"")</f>
        <v/>
      </c>
      <c r="M2" s="47"/>
      <c r="N2" s="17" t="s">
        <v>3330</v>
      </c>
      <c r="O2" s="17" t="s">
        <v>3331</v>
      </c>
      <c r="Q2" s="50"/>
      <c r="R2" s="17"/>
      <c r="S2" s="17"/>
      <c r="T2" s="17" t="str">
        <f ca="1">IFERROR(__xludf.DUMMYFUNCTION("IF(Dashboard!dCalc=""On"",QUERY(Archive!B:J,"" Select B, COUNT(J)  WHERE B &lt;&gt; '' GROUP BY B ORDER BY COUNT(J) desc LIMIT 10 LABEL B 'Top Tweeters', COUNT(J) 'No.'"",TRUE),"""")"),"")</f>
        <v/>
      </c>
    </row>
    <row r="3" spans="2:22" ht="15" x14ac:dyDescent="0.35">
      <c r="B3" s="51" t="s">
        <v>3332</v>
      </c>
      <c r="C3" s="51" t="s">
        <v>3333</v>
      </c>
      <c r="D3" s="51" t="s">
        <v>3334</v>
      </c>
      <c r="K3" s="24" t="s">
        <v>3315</v>
      </c>
      <c r="L3" s="25" t="str">
        <f t="array" ref="L3">IF(Dashboard!dCalc="On",SUM(IF(ISERROR(FIND("RT",Archive!$B:$B)),0,1)),"")</f>
        <v/>
      </c>
      <c r="M3" s="9" t="e">
        <f>ROUND($D$4,1)-3</f>
        <v>#VALUE!</v>
      </c>
      <c r="N3" t="e">
        <f t="array" ref="N3:N149">FREQUENCY(Archive!#REF!,M3:M148)</f>
        <v>#REF!</v>
      </c>
      <c r="O3">
        <f ca="1">IFERROR(__xludf.DUMMYFUNCTION("FREQUENCY(FILTER(Archive!E:E,Archive!K:K&lt;&gt;""""),M3:M148)"),0)</f>
        <v>0</v>
      </c>
      <c r="Q3" s="48"/>
    </row>
    <row r="4" spans="2:22" ht="18" customHeight="1" x14ac:dyDescent="0.3">
      <c r="B4" s="52" t="str">
        <f>IF(Dashboard!dCalc="On",#REF!&amp;" Tweets","")</f>
        <v/>
      </c>
      <c r="C4" s="53" t="str">
        <f>IF(Dashboard!dCalc="On",#REF!,"")</f>
        <v/>
      </c>
      <c r="D4" s="53" t="str">
        <f>IF(Dashboard!dCalc="On",#REF!,"")</f>
        <v/>
      </c>
      <c r="K4" s="24"/>
      <c r="L4" s="25"/>
      <c r="M4" s="9" t="e">
        <f t="shared" ref="M4:M148" si="0">M3+1/48</f>
        <v>#VALUE!</v>
      </c>
      <c r="N4" t="e">
        <v>#REF!</v>
      </c>
      <c r="O4">
        <f ca="1">IFERROR(__xludf.DUMMYFUNCTION("""COMPUTED_VALUE"""),0)</f>
        <v>0</v>
      </c>
      <c r="Q4" s="48"/>
    </row>
    <row r="5" spans="2:22" ht="15" x14ac:dyDescent="0.2">
      <c r="B5" s="54" t="str">
        <f>IF(Dashboard!dCalc="On",IF(ISERROR(L2),"",L2&amp;" Links "&amp;L3&amp;" RTs Threads "&amp;IF(L5&gt;0,TEXT(L8/L5,"#%")&amp;" (n."&amp;L8&amp;")","")),"")</f>
        <v/>
      </c>
      <c r="C5" s="55" t="str">
        <f>IF(Dashboard!dCalc="On",#REF!,"")</f>
        <v/>
      </c>
      <c r="D5" s="55" t="str">
        <f>IF(Dashboard!dCalc="On",#REF!,"")</f>
        <v/>
      </c>
      <c r="K5" s="24" t="s">
        <v>1</v>
      </c>
      <c r="L5" s="25" t="str">
        <f ca="1">IFERROR(__xludf.DUMMYFUNCTION("IF(Dashboard!dCalc=""On"",COUNTA(UNIQUE(Archive!$A:$A))-1,"""")"),"")</f>
        <v/>
      </c>
      <c r="M5" s="9" t="e">
        <f t="shared" si="0"/>
        <v>#VALUE!</v>
      </c>
      <c r="N5" t="e">
        <v>#REF!</v>
      </c>
      <c r="O5">
        <f ca="1">IFERROR(__xludf.DUMMYFUNCTION("""COMPUTED_VALUE"""),0)</f>
        <v>0</v>
      </c>
      <c r="Q5" s="48"/>
    </row>
    <row r="6" spans="2:22" ht="15" customHeight="1" x14ac:dyDescent="0.2">
      <c r="B6" s="56"/>
      <c r="C6" s="57"/>
      <c r="D6" s="57"/>
      <c r="K6" s="24"/>
      <c r="L6" s="29"/>
      <c r="M6" s="9" t="e">
        <f t="shared" si="0"/>
        <v>#VALUE!</v>
      </c>
      <c r="N6" t="e">
        <v>#REF!</v>
      </c>
      <c r="O6">
        <f ca="1">IFERROR(__xludf.DUMMYFUNCTION("""COMPUTED_VALUE"""),0)</f>
        <v>0</v>
      </c>
      <c r="Q6" s="48"/>
    </row>
    <row r="7" spans="2:22" ht="15" customHeight="1" x14ac:dyDescent="0.2">
      <c r="K7" s="24"/>
      <c r="L7" s="29"/>
      <c r="M7" s="9" t="e">
        <f t="shared" si="0"/>
        <v>#VALUE!</v>
      </c>
      <c r="N7" t="e">
        <v>#REF!</v>
      </c>
      <c r="O7">
        <f ca="1">IFERROR(__xludf.DUMMYFUNCTION("""COMPUTED_VALUE"""),0)</f>
        <v>0</v>
      </c>
      <c r="Q7" s="48"/>
    </row>
    <row r="8" spans="2:22" ht="15" customHeight="1" x14ac:dyDescent="0.2">
      <c r="K8" s="24" t="s">
        <v>3321</v>
      </c>
      <c r="L8" s="25" t="str">
        <f>IF(Dashboard!dCalc="On",COUNTA(Archive!#REF!)-1,"")</f>
        <v/>
      </c>
      <c r="M8" s="9" t="e">
        <f t="shared" si="0"/>
        <v>#VALUE!</v>
      </c>
      <c r="N8" t="e">
        <v>#REF!</v>
      </c>
      <c r="O8">
        <f ca="1">IFERROR(__xludf.DUMMYFUNCTION("""COMPUTED_VALUE"""),0)</f>
        <v>0</v>
      </c>
      <c r="Q8" s="48"/>
    </row>
    <row r="9" spans="2:22" ht="15" customHeight="1" x14ac:dyDescent="0.2">
      <c r="K9" s="24" t="s">
        <v>3322</v>
      </c>
      <c r="L9" s="25" t="s">
        <v>3336</v>
      </c>
      <c r="M9" s="9" t="e">
        <f t="shared" si="0"/>
        <v>#VALUE!</v>
      </c>
      <c r="N9" t="e">
        <v>#REF!</v>
      </c>
      <c r="O9">
        <f ca="1">IFERROR(__xludf.DUMMYFUNCTION("""COMPUTED_VALUE"""),0)</f>
        <v>0</v>
      </c>
      <c r="Q9" s="48"/>
    </row>
    <row r="10" spans="2:22" ht="15" customHeight="1" x14ac:dyDescent="0.2">
      <c r="K10" s="24"/>
      <c r="L10" s="25"/>
      <c r="M10" s="9" t="e">
        <f t="shared" si="0"/>
        <v>#VALUE!</v>
      </c>
      <c r="N10" t="e">
        <v>#REF!</v>
      </c>
      <c r="O10">
        <f ca="1">IFERROR(__xludf.DUMMYFUNCTION("""COMPUTED_VALUE"""),0)</f>
        <v>0</v>
      </c>
      <c r="Q10" s="48"/>
    </row>
    <row r="11" spans="2:22" ht="15" customHeight="1" x14ac:dyDescent="0.2">
      <c r="K11" s="58"/>
      <c r="L11" s="59"/>
      <c r="M11" s="9" t="e">
        <f t="shared" si="0"/>
        <v>#VALUE!</v>
      </c>
      <c r="N11" t="e">
        <v>#REF!</v>
      </c>
      <c r="O11">
        <f ca="1">IFERROR(__xludf.DUMMYFUNCTION("""COMPUTED_VALUE"""),0)</f>
        <v>0</v>
      </c>
      <c r="Q11" s="48"/>
    </row>
    <row r="12" spans="2:22" ht="15" customHeight="1" x14ac:dyDescent="0.2">
      <c r="K12" s="58"/>
      <c r="L12" s="59"/>
      <c r="M12" s="9" t="e">
        <f t="shared" si="0"/>
        <v>#VALUE!</v>
      </c>
      <c r="N12" t="e">
        <v>#REF!</v>
      </c>
      <c r="O12">
        <f ca="1">IFERROR(__xludf.DUMMYFUNCTION("""COMPUTED_VALUE"""),0)</f>
        <v>0</v>
      </c>
      <c r="Q12" s="48"/>
    </row>
    <row r="13" spans="2:22" ht="15" customHeight="1" x14ac:dyDescent="0.2">
      <c r="K13" s="58"/>
      <c r="L13" s="59"/>
      <c r="M13" s="9" t="e">
        <f t="shared" si="0"/>
        <v>#VALUE!</v>
      </c>
      <c r="N13" t="e">
        <v>#REF!</v>
      </c>
      <c r="O13">
        <f ca="1">IFERROR(__xludf.DUMMYFUNCTION("""COMPUTED_VALUE"""),0)</f>
        <v>0</v>
      </c>
      <c r="Q13" s="50"/>
      <c r="R13" s="17"/>
      <c r="S13" s="17"/>
      <c r="T13" s="17"/>
    </row>
    <row r="14" spans="2:22" ht="15" customHeight="1" x14ac:dyDescent="0.2">
      <c r="K14" s="58"/>
      <c r="L14" s="59"/>
      <c r="M14" s="9" t="e">
        <f t="shared" si="0"/>
        <v>#VALUE!</v>
      </c>
      <c r="N14" t="e">
        <v>#REF!</v>
      </c>
      <c r="O14">
        <f ca="1">IFERROR(__xludf.DUMMYFUNCTION("""COMPUTED_VALUE"""),0)</f>
        <v>0</v>
      </c>
      <c r="Q14" s="50" t="s">
        <v>3335</v>
      </c>
      <c r="R14" t="str">
        <f ca="1">IFERROR(__xludf.DUMMYFUNCTION("IF(Dashboard!dCalc=""On"",QUERY({Archive!A:A,Archive!E:E},""SELECT COUNT(Col1), YEAR(Col2), MONTH(Col2), DAY(Col2) WHERE dateDiff(now(), Col2) &lt; 60 GROUP BY YEAR(Col2), MONTH(Col2), DAY(Col2) LABEL COUNT(Col1) 'count'""),"""")"),"")</f>
        <v/>
      </c>
    </row>
    <row r="15" spans="2:22" ht="15" customHeight="1" x14ac:dyDescent="0.2">
      <c r="K15" s="58"/>
      <c r="L15" s="59"/>
      <c r="M15" s="9" t="e">
        <f t="shared" si="0"/>
        <v>#VALUE!</v>
      </c>
      <c r="N15" t="e">
        <v>#REF!</v>
      </c>
      <c r="O15">
        <f ca="1">IFERROR(__xludf.DUMMYFUNCTION("""COMPUTED_VALUE"""),0)</f>
        <v>0</v>
      </c>
      <c r="Q15" s="48" t="str">
        <f t="array" ref="Q15:Q202">IF(S15:S202&lt;&gt;"",DATE(S15:S202,T15:T202+1,U15:U202),"")</f>
        <v/>
      </c>
    </row>
    <row r="16" spans="2:22" ht="15" customHeight="1" x14ac:dyDescent="0.2">
      <c r="K16" s="58"/>
      <c r="L16" s="59"/>
      <c r="M16" s="9" t="e">
        <f t="shared" si="0"/>
        <v>#VALUE!</v>
      </c>
      <c r="N16" t="e">
        <v>#REF!</v>
      </c>
      <c r="O16">
        <f ca="1">IFERROR(__xludf.DUMMYFUNCTION("""COMPUTED_VALUE"""),0)</f>
        <v>0</v>
      </c>
      <c r="Q16" s="48" t="str">
        <v/>
      </c>
    </row>
    <row r="17" spans="6:17" ht="15" customHeight="1" x14ac:dyDescent="0.2">
      <c r="K17" s="58"/>
      <c r="L17" s="59"/>
      <c r="M17" s="9" t="e">
        <f t="shared" si="0"/>
        <v>#VALUE!</v>
      </c>
      <c r="N17" t="e">
        <v>#REF!</v>
      </c>
      <c r="O17">
        <f ca="1">IFERROR(__xludf.DUMMYFUNCTION("""COMPUTED_VALUE"""),0)</f>
        <v>0</v>
      </c>
      <c r="Q17" s="48" t="str">
        <v/>
      </c>
    </row>
    <row r="18" spans="6:17" ht="15" customHeight="1" x14ac:dyDescent="0.2">
      <c r="K18" s="58"/>
      <c r="L18" s="59"/>
      <c r="M18" s="9" t="e">
        <f t="shared" si="0"/>
        <v>#VALUE!</v>
      </c>
      <c r="N18" t="e">
        <v>#REF!</v>
      </c>
      <c r="O18">
        <f ca="1">IFERROR(__xludf.DUMMYFUNCTION("""COMPUTED_VALUE"""),0)</f>
        <v>0</v>
      </c>
      <c r="Q18" s="48" t="str">
        <v/>
      </c>
    </row>
    <row r="19" spans="6:17" ht="15" customHeight="1" x14ac:dyDescent="0.2">
      <c r="K19" s="58"/>
      <c r="L19" s="59"/>
      <c r="M19" s="9" t="e">
        <f t="shared" si="0"/>
        <v>#VALUE!</v>
      </c>
      <c r="N19" t="e">
        <v>#REF!</v>
      </c>
      <c r="O19">
        <f ca="1">IFERROR(__xludf.DUMMYFUNCTION("""COMPUTED_VALUE"""),0)</f>
        <v>0</v>
      </c>
      <c r="Q19" s="48" t="str">
        <v/>
      </c>
    </row>
    <row r="20" spans="6:17" ht="15" customHeight="1" x14ac:dyDescent="0.2">
      <c r="K20" s="58"/>
      <c r="L20" s="59"/>
      <c r="M20" s="9" t="e">
        <f t="shared" si="0"/>
        <v>#VALUE!</v>
      </c>
      <c r="N20" t="e">
        <v>#REF!</v>
      </c>
      <c r="O20">
        <f ca="1">IFERROR(__xludf.DUMMYFUNCTION("""COMPUTED_VALUE"""),0)</f>
        <v>0</v>
      </c>
      <c r="Q20" s="48" t="str">
        <v/>
      </c>
    </row>
    <row r="21" spans="6:17" ht="15" customHeight="1" x14ac:dyDescent="0.2">
      <c r="K21" s="58"/>
      <c r="L21" s="59"/>
      <c r="M21" s="9" t="e">
        <f t="shared" si="0"/>
        <v>#VALUE!</v>
      </c>
      <c r="N21" t="e">
        <v>#REF!</v>
      </c>
      <c r="O21">
        <f ca="1">IFERROR(__xludf.DUMMYFUNCTION("""COMPUTED_VALUE"""),0)</f>
        <v>0</v>
      </c>
      <c r="Q21" s="48" t="str">
        <v/>
      </c>
    </row>
    <row r="22" spans="6:17" ht="15" customHeight="1" x14ac:dyDescent="0.2">
      <c r="F22" s="60" t="s">
        <v>3337</v>
      </c>
      <c r="G22" s="61" t="s">
        <v>3338</v>
      </c>
      <c r="K22" s="58"/>
      <c r="L22" s="59"/>
      <c r="M22" s="9" t="e">
        <f t="shared" si="0"/>
        <v>#VALUE!</v>
      </c>
      <c r="N22" t="e">
        <v>#REF!</v>
      </c>
      <c r="O22">
        <f ca="1">IFERROR(__xludf.DUMMYFUNCTION("""COMPUTED_VALUE"""),0)</f>
        <v>0</v>
      </c>
      <c r="Q22" s="48" t="str">
        <v/>
      </c>
    </row>
    <row r="23" spans="6:17" ht="25.5" customHeight="1" x14ac:dyDescent="0.2">
      <c r="F23" s="62" t="str">
        <f ca="1">IFERROR(__xludf.DUMMYFUNCTION("IF(Dashboard!dCalc=""On"",filterUnique(QUERY(Archive!A:E, ""SELECT A,B,C WHERE E &gt; date '""&amp;TEXT(ReadmeSettings!B22-2,""yyyy-mm-dd"")&amp;""'"")),"""")"),"")</f>
        <v/>
      </c>
      <c r="G23" s="63"/>
      <c r="I23" s="63" t="str">
        <f t="shared" ref="I23:I34" si="1">IF(LEN(H23)&gt;0,HYPERLINK(H23,"Tweet"),"")</f>
        <v/>
      </c>
      <c r="K23" s="58"/>
      <c r="L23" s="59"/>
      <c r="M23" s="9" t="e">
        <f t="shared" si="0"/>
        <v>#VALUE!</v>
      </c>
      <c r="N23" t="e">
        <v>#REF!</v>
      </c>
      <c r="O23">
        <f ca="1">IFERROR(__xludf.DUMMYFUNCTION("""COMPUTED_VALUE"""),0)</f>
        <v>0</v>
      </c>
      <c r="Q23" s="48" t="str">
        <v/>
      </c>
    </row>
    <row r="24" spans="6:17" ht="25.5" customHeight="1" x14ac:dyDescent="0.2">
      <c r="F24" s="64"/>
      <c r="G24" s="65"/>
      <c r="I24" s="65" t="str">
        <f t="shared" si="1"/>
        <v/>
      </c>
      <c r="K24" s="58"/>
      <c r="L24" s="59"/>
      <c r="M24" s="9" t="e">
        <f t="shared" si="0"/>
        <v>#VALUE!</v>
      </c>
      <c r="N24" t="e">
        <v>#REF!</v>
      </c>
      <c r="O24">
        <f ca="1">IFERROR(__xludf.DUMMYFUNCTION("""COMPUTED_VALUE"""),0)</f>
        <v>0</v>
      </c>
      <c r="Q24" s="48" t="str">
        <v/>
      </c>
    </row>
    <row r="25" spans="6:17" ht="25.5" customHeight="1" x14ac:dyDescent="0.2">
      <c r="F25" s="66"/>
      <c r="G25" s="63"/>
      <c r="I25" s="63" t="str">
        <f t="shared" si="1"/>
        <v/>
      </c>
      <c r="K25" s="58"/>
      <c r="L25" s="59"/>
      <c r="M25" s="9" t="e">
        <f t="shared" si="0"/>
        <v>#VALUE!</v>
      </c>
      <c r="N25" t="e">
        <v>#REF!</v>
      </c>
      <c r="O25">
        <f ca="1">IFERROR(__xludf.DUMMYFUNCTION("""COMPUTED_VALUE"""),0)</f>
        <v>0</v>
      </c>
      <c r="Q25" s="48" t="str">
        <v/>
      </c>
    </row>
    <row r="26" spans="6:17" ht="25.5" customHeight="1" x14ac:dyDescent="0.2">
      <c r="F26" s="64"/>
      <c r="G26" s="65"/>
      <c r="I26" s="65" t="str">
        <f t="shared" si="1"/>
        <v/>
      </c>
      <c r="K26" s="58"/>
      <c r="L26" s="59"/>
      <c r="M26" s="9" t="e">
        <f t="shared" si="0"/>
        <v>#VALUE!</v>
      </c>
      <c r="N26" t="e">
        <v>#REF!</v>
      </c>
      <c r="O26">
        <f ca="1">IFERROR(__xludf.DUMMYFUNCTION("""COMPUTED_VALUE"""),0)</f>
        <v>0</v>
      </c>
      <c r="Q26" s="48" t="str">
        <v/>
      </c>
    </row>
    <row r="27" spans="6:17" ht="25.5" customHeight="1" x14ac:dyDescent="0.2">
      <c r="F27" s="66"/>
      <c r="G27" s="63"/>
      <c r="I27" s="63" t="str">
        <f t="shared" si="1"/>
        <v/>
      </c>
      <c r="K27" s="58"/>
      <c r="L27" s="59"/>
      <c r="M27" s="9" t="e">
        <f t="shared" si="0"/>
        <v>#VALUE!</v>
      </c>
      <c r="N27" t="e">
        <v>#REF!</v>
      </c>
      <c r="O27">
        <f ca="1">IFERROR(__xludf.DUMMYFUNCTION("""COMPUTED_VALUE"""),0)</f>
        <v>0</v>
      </c>
      <c r="Q27" s="48" t="str">
        <v/>
      </c>
    </row>
    <row r="28" spans="6:17" ht="25.5" customHeight="1" x14ac:dyDescent="0.2">
      <c r="F28" s="64"/>
      <c r="G28" s="65"/>
      <c r="I28" s="65" t="str">
        <f t="shared" si="1"/>
        <v/>
      </c>
      <c r="K28" s="58"/>
      <c r="L28" s="59"/>
      <c r="M28" s="9" t="e">
        <f t="shared" si="0"/>
        <v>#VALUE!</v>
      </c>
      <c r="N28" t="e">
        <v>#REF!</v>
      </c>
      <c r="O28">
        <f ca="1">IFERROR(__xludf.DUMMYFUNCTION("""COMPUTED_VALUE"""),0)</f>
        <v>0</v>
      </c>
      <c r="Q28" s="48" t="str">
        <v/>
      </c>
    </row>
    <row r="29" spans="6:17" ht="25.5" customHeight="1" x14ac:dyDescent="0.2">
      <c r="F29" s="66"/>
      <c r="G29" s="63"/>
      <c r="I29" s="63" t="str">
        <f t="shared" si="1"/>
        <v/>
      </c>
      <c r="K29" s="58"/>
      <c r="L29" s="59"/>
      <c r="M29" s="9" t="e">
        <f t="shared" si="0"/>
        <v>#VALUE!</v>
      </c>
      <c r="N29" t="e">
        <v>#REF!</v>
      </c>
      <c r="O29">
        <f ca="1">IFERROR(__xludf.DUMMYFUNCTION("""COMPUTED_VALUE"""),0)</f>
        <v>0</v>
      </c>
      <c r="Q29" s="48" t="str">
        <v/>
      </c>
    </row>
    <row r="30" spans="6:17" ht="25.5" customHeight="1" x14ac:dyDescent="0.2">
      <c r="F30" s="64"/>
      <c r="G30" s="65"/>
      <c r="I30" s="65" t="str">
        <f t="shared" si="1"/>
        <v/>
      </c>
      <c r="K30" s="58"/>
      <c r="L30" s="59"/>
      <c r="M30" s="9" t="e">
        <f t="shared" si="0"/>
        <v>#VALUE!</v>
      </c>
      <c r="N30" t="e">
        <v>#REF!</v>
      </c>
      <c r="O30">
        <f ca="1">IFERROR(__xludf.DUMMYFUNCTION("""COMPUTED_VALUE"""),0)</f>
        <v>0</v>
      </c>
      <c r="Q30" s="48" t="str">
        <v/>
      </c>
    </row>
    <row r="31" spans="6:17" ht="25.5" customHeight="1" x14ac:dyDescent="0.2">
      <c r="F31" s="66"/>
      <c r="G31" s="63"/>
      <c r="I31" s="63" t="str">
        <f t="shared" si="1"/>
        <v/>
      </c>
      <c r="K31" s="58"/>
      <c r="L31" s="59"/>
      <c r="M31" s="9" t="e">
        <f t="shared" si="0"/>
        <v>#VALUE!</v>
      </c>
      <c r="N31" t="e">
        <v>#REF!</v>
      </c>
      <c r="O31">
        <f ca="1">IFERROR(__xludf.DUMMYFUNCTION("""COMPUTED_VALUE"""),0)</f>
        <v>0</v>
      </c>
      <c r="Q31" s="48" t="str">
        <v/>
      </c>
    </row>
    <row r="32" spans="6:17" ht="25.5" customHeight="1" x14ac:dyDescent="0.2">
      <c r="F32" s="64"/>
      <c r="G32" s="65"/>
      <c r="I32" s="65" t="str">
        <f t="shared" si="1"/>
        <v/>
      </c>
      <c r="K32" s="58"/>
      <c r="L32" s="59"/>
      <c r="M32" s="9" t="e">
        <f t="shared" si="0"/>
        <v>#VALUE!</v>
      </c>
      <c r="N32" t="e">
        <v>#REF!</v>
      </c>
      <c r="O32">
        <f ca="1">IFERROR(__xludf.DUMMYFUNCTION("""COMPUTED_VALUE"""),0)</f>
        <v>0</v>
      </c>
      <c r="Q32" s="48" t="str">
        <v/>
      </c>
    </row>
    <row r="33" spans="2:17" ht="25.5" customHeight="1" x14ac:dyDescent="0.2">
      <c r="F33" s="66"/>
      <c r="G33" s="63"/>
      <c r="I33" s="63" t="str">
        <f t="shared" si="1"/>
        <v/>
      </c>
      <c r="K33" s="58"/>
      <c r="L33" s="59"/>
      <c r="M33" s="9" t="e">
        <f t="shared" si="0"/>
        <v>#VALUE!</v>
      </c>
      <c r="N33" t="e">
        <v>#REF!</v>
      </c>
      <c r="O33">
        <f ca="1">IFERROR(__xludf.DUMMYFUNCTION("""COMPUTED_VALUE"""),0)</f>
        <v>0</v>
      </c>
      <c r="Q33" s="48" t="str">
        <v/>
      </c>
    </row>
    <row r="34" spans="2:17" ht="25.5" customHeight="1" x14ac:dyDescent="0.2">
      <c r="F34" s="64"/>
      <c r="G34" s="65"/>
      <c r="I34" s="65" t="str">
        <f t="shared" si="1"/>
        <v/>
      </c>
      <c r="K34" s="67"/>
      <c r="L34" s="59"/>
      <c r="M34" s="9" t="e">
        <f t="shared" si="0"/>
        <v>#VALUE!</v>
      </c>
      <c r="N34" t="e">
        <v>#REF!</v>
      </c>
      <c r="O34">
        <f ca="1">IFERROR(__xludf.DUMMYFUNCTION("""COMPUTED_VALUE"""),0)</f>
        <v>0</v>
      </c>
      <c r="Q34" s="48" t="str">
        <v/>
      </c>
    </row>
    <row r="35" spans="2:17" ht="21.75" customHeight="1" x14ac:dyDescent="0.2">
      <c r="K35" s="67"/>
      <c r="L35" s="68"/>
      <c r="M35" s="9" t="e">
        <f t="shared" si="0"/>
        <v>#VALUE!</v>
      </c>
      <c r="N35" t="e">
        <v>#REF!</v>
      </c>
      <c r="O35">
        <f ca="1">IFERROR(__xludf.DUMMYFUNCTION("""COMPUTED_VALUE"""),0)</f>
        <v>0</v>
      </c>
      <c r="Q35" s="48" t="str">
        <v/>
      </c>
    </row>
    <row r="36" spans="2:17" ht="6" customHeight="1" x14ac:dyDescent="0.2">
      <c r="K36" s="67"/>
      <c r="L36" s="68"/>
      <c r="M36" s="9" t="e">
        <f t="shared" si="0"/>
        <v>#VALUE!</v>
      </c>
      <c r="N36" t="e">
        <v>#REF!</v>
      </c>
      <c r="O36">
        <f ca="1">IFERROR(__xludf.DUMMYFUNCTION("""COMPUTED_VALUE"""),0)</f>
        <v>0</v>
      </c>
      <c r="Q36" s="48" t="str">
        <v/>
      </c>
    </row>
    <row r="37" spans="2:17" ht="6" customHeight="1" x14ac:dyDescent="0.2">
      <c r="K37" s="67"/>
      <c r="L37" s="68"/>
      <c r="M37" s="9" t="e">
        <f t="shared" si="0"/>
        <v>#VALUE!</v>
      </c>
      <c r="N37" t="e">
        <v>#REF!</v>
      </c>
      <c r="O37">
        <f ca="1">IFERROR(__xludf.DUMMYFUNCTION("""COMPUTED_VALUE"""),0)</f>
        <v>0</v>
      </c>
      <c r="Q37" s="48" t="str">
        <v/>
      </c>
    </row>
    <row r="38" spans="2:17" ht="6" customHeight="1" x14ac:dyDescent="0.2">
      <c r="E38" s="47"/>
      <c r="F38" s="69"/>
      <c r="G38" s="63"/>
      <c r="K38" s="67"/>
      <c r="L38" s="68"/>
      <c r="M38" s="9" t="e">
        <f t="shared" si="0"/>
        <v>#VALUE!</v>
      </c>
      <c r="N38" t="e">
        <v>#REF!</v>
      </c>
      <c r="O38">
        <f ca="1">IFERROR(__xludf.DUMMYFUNCTION("""COMPUTED_VALUE"""),0)</f>
        <v>0</v>
      </c>
      <c r="Q38" s="48" t="str">
        <v/>
      </c>
    </row>
    <row r="39" spans="2:17" ht="14.25" customHeight="1" x14ac:dyDescent="0.2">
      <c r="B39" s="70" t="s">
        <v>3339</v>
      </c>
      <c r="C39" s="1" t="e">
        <f ca="1">HYPERLINK("http://hawksey.info/tagsexplorer/?key="&amp;getSheetKey(#REF!)&amp;"&amp;gid="&amp;getSheetGID("Archive"), "TAGSExplorer")</f>
        <v>#NAME?</v>
      </c>
      <c r="F39" s="71"/>
      <c r="G39" s="72"/>
      <c r="K39" s="67"/>
      <c r="L39" s="68"/>
      <c r="M39" s="9" t="e">
        <f t="shared" si="0"/>
        <v>#VALUE!</v>
      </c>
      <c r="N39" t="e">
        <v>#REF!</v>
      </c>
      <c r="O39">
        <f ca="1">IFERROR(__xludf.DUMMYFUNCTION("""COMPUTED_VALUE"""),0)</f>
        <v>0</v>
      </c>
      <c r="Q39" s="48" t="str">
        <v/>
      </c>
    </row>
    <row r="40" spans="2:17" ht="14.25" customHeight="1" x14ac:dyDescent="0.2">
      <c r="C40" s="2"/>
      <c r="F40" s="71"/>
      <c r="G40" s="72"/>
      <c r="K40" s="67"/>
      <c r="L40" s="68"/>
      <c r="M40" s="9" t="e">
        <f t="shared" si="0"/>
        <v>#VALUE!</v>
      </c>
      <c r="N40" t="e">
        <v>#REF!</v>
      </c>
      <c r="O40">
        <f ca="1">IFERROR(__xludf.DUMMYFUNCTION("""COMPUTED_VALUE"""),0)</f>
        <v>0</v>
      </c>
      <c r="Q40" s="48" t="str">
        <v/>
      </c>
    </row>
    <row r="41" spans="2:17" ht="14.25" customHeight="1" x14ac:dyDescent="0.2">
      <c r="C41" s="1" t="e">
        <f ca="1">HYPERLINK("http://hawksey.info/tagsexplorer/arc.html?key="&amp;getSheetKey(#REF!)&amp;"&amp;gid="&amp;getSheetGID("Archive"), "TAGS Archive")</f>
        <v>#NAME?</v>
      </c>
      <c r="F41" s="71"/>
      <c r="G41" s="72"/>
      <c r="K41" s="67"/>
      <c r="L41" s="68"/>
      <c r="M41" s="9" t="e">
        <f t="shared" si="0"/>
        <v>#VALUE!</v>
      </c>
      <c r="N41" t="e">
        <v>#REF!</v>
      </c>
      <c r="O41">
        <f ca="1">IFERROR(__xludf.DUMMYFUNCTION("""COMPUTED_VALUE"""),0)</f>
        <v>0</v>
      </c>
      <c r="Q41" s="48" t="str">
        <v/>
      </c>
    </row>
    <row r="42" spans="2:17" ht="21.75" hidden="1" customHeight="1" x14ac:dyDescent="0.2">
      <c r="F42" s="71"/>
      <c r="G42" s="72"/>
      <c r="K42" s="67"/>
      <c r="L42" s="68"/>
      <c r="M42" s="9" t="e">
        <f t="shared" si="0"/>
        <v>#VALUE!</v>
      </c>
      <c r="N42" t="e">
        <v>#REF!</v>
      </c>
      <c r="O42">
        <f ca="1">IFERROR(__xludf.DUMMYFUNCTION("""COMPUTED_VALUE"""),0)</f>
        <v>0</v>
      </c>
      <c r="Q42" s="48" t="str">
        <v/>
      </c>
    </row>
    <row r="43" spans="2:17" ht="21.75" hidden="1" customHeight="1" x14ac:dyDescent="0.2">
      <c r="F43" s="71"/>
      <c r="G43" s="72"/>
      <c r="K43" s="67"/>
      <c r="L43" s="68"/>
      <c r="M43" s="9" t="e">
        <f t="shared" si="0"/>
        <v>#VALUE!</v>
      </c>
      <c r="N43" t="e">
        <v>#REF!</v>
      </c>
      <c r="O43">
        <f ca="1">IFERROR(__xludf.DUMMYFUNCTION("""COMPUTED_VALUE"""),0)</f>
        <v>0</v>
      </c>
      <c r="Q43" s="48" t="str">
        <v/>
      </c>
    </row>
    <row r="44" spans="2:17" ht="21.75" hidden="1" customHeight="1" x14ac:dyDescent="0.2">
      <c r="F44" s="71"/>
      <c r="G44" s="72"/>
      <c r="K44" s="67"/>
      <c r="L44" s="68"/>
      <c r="M44" s="9" t="e">
        <f t="shared" si="0"/>
        <v>#VALUE!</v>
      </c>
      <c r="N44" t="e">
        <v>#REF!</v>
      </c>
      <c r="O44">
        <f ca="1">IFERROR(__xludf.DUMMYFUNCTION("""COMPUTED_VALUE"""),0)</f>
        <v>0</v>
      </c>
      <c r="Q44" s="48" t="str">
        <v/>
      </c>
    </row>
    <row r="45" spans="2:17" ht="21.75" hidden="1" customHeight="1" x14ac:dyDescent="0.2">
      <c r="F45" s="71"/>
      <c r="G45" s="72"/>
      <c r="K45" s="67"/>
      <c r="L45" s="68"/>
      <c r="M45" s="9" t="e">
        <f t="shared" si="0"/>
        <v>#VALUE!</v>
      </c>
      <c r="N45" t="e">
        <v>#REF!</v>
      </c>
      <c r="O45">
        <f ca="1">IFERROR(__xludf.DUMMYFUNCTION("""COMPUTED_VALUE"""),0)</f>
        <v>0</v>
      </c>
      <c r="Q45" s="48" t="str">
        <v/>
      </c>
    </row>
    <row r="46" spans="2:17" ht="12.75" hidden="1" x14ac:dyDescent="0.2">
      <c r="K46" s="67"/>
      <c r="L46" s="68"/>
      <c r="M46" s="9" t="e">
        <f t="shared" si="0"/>
        <v>#VALUE!</v>
      </c>
      <c r="N46" t="e">
        <v>#REF!</v>
      </c>
      <c r="O46">
        <f ca="1">IFERROR(__xludf.DUMMYFUNCTION("""COMPUTED_VALUE"""),0)</f>
        <v>0</v>
      </c>
      <c r="Q46" s="48" t="str">
        <v/>
      </c>
    </row>
    <row r="47" spans="2:17" ht="12.75" hidden="1" x14ac:dyDescent="0.2">
      <c r="K47" s="67"/>
      <c r="L47" s="68"/>
      <c r="M47" s="9" t="e">
        <f t="shared" si="0"/>
        <v>#VALUE!</v>
      </c>
      <c r="N47" t="e">
        <v>#REF!</v>
      </c>
      <c r="O47">
        <f ca="1">IFERROR(__xludf.DUMMYFUNCTION("""COMPUTED_VALUE"""),0)</f>
        <v>0</v>
      </c>
      <c r="Q47" s="48" t="str">
        <v/>
      </c>
    </row>
    <row r="48" spans="2:17" ht="12.75" hidden="1" x14ac:dyDescent="0.2">
      <c r="K48" s="67"/>
      <c r="L48" s="68"/>
      <c r="M48" s="9" t="e">
        <f t="shared" si="0"/>
        <v>#VALUE!</v>
      </c>
      <c r="N48" t="e">
        <v>#REF!</v>
      </c>
      <c r="O48">
        <f ca="1">IFERROR(__xludf.DUMMYFUNCTION("""COMPUTED_VALUE"""),0)</f>
        <v>0</v>
      </c>
      <c r="Q48" s="48" t="str">
        <v/>
      </c>
    </row>
    <row r="49" spans="11:17" ht="12.75" hidden="1" x14ac:dyDescent="0.2">
      <c r="K49" s="67"/>
      <c r="L49" s="68"/>
      <c r="M49" s="9" t="e">
        <f t="shared" si="0"/>
        <v>#VALUE!</v>
      </c>
      <c r="N49" t="e">
        <v>#REF!</v>
      </c>
      <c r="O49">
        <f ca="1">IFERROR(__xludf.DUMMYFUNCTION("""COMPUTED_VALUE"""),0)</f>
        <v>0</v>
      </c>
      <c r="Q49" s="48" t="str">
        <v/>
      </c>
    </row>
    <row r="50" spans="11:17" ht="12.75" hidden="1" x14ac:dyDescent="0.2">
      <c r="K50" s="67"/>
      <c r="L50" s="68"/>
      <c r="M50" s="9" t="e">
        <f t="shared" si="0"/>
        <v>#VALUE!</v>
      </c>
      <c r="N50" t="e">
        <v>#REF!</v>
      </c>
      <c r="O50">
        <f ca="1">IFERROR(__xludf.DUMMYFUNCTION("""COMPUTED_VALUE"""),0)</f>
        <v>0</v>
      </c>
      <c r="Q50" s="48" t="str">
        <v/>
      </c>
    </row>
    <row r="51" spans="11:17" ht="12.75" hidden="1" x14ac:dyDescent="0.2">
      <c r="K51" s="67"/>
      <c r="L51" s="68"/>
      <c r="M51" s="9" t="e">
        <f t="shared" si="0"/>
        <v>#VALUE!</v>
      </c>
      <c r="N51" t="e">
        <v>#REF!</v>
      </c>
      <c r="O51">
        <f ca="1">IFERROR(__xludf.DUMMYFUNCTION("""COMPUTED_VALUE"""),0)</f>
        <v>0</v>
      </c>
      <c r="Q51" s="48" t="str">
        <v/>
      </c>
    </row>
    <row r="52" spans="11:17" ht="12.75" hidden="1" x14ac:dyDescent="0.2">
      <c r="K52" s="67"/>
      <c r="L52" s="68"/>
      <c r="M52" s="9" t="e">
        <f t="shared" si="0"/>
        <v>#VALUE!</v>
      </c>
      <c r="N52" t="e">
        <v>#REF!</v>
      </c>
      <c r="O52">
        <f ca="1">IFERROR(__xludf.DUMMYFUNCTION("""COMPUTED_VALUE"""),0)</f>
        <v>0</v>
      </c>
      <c r="Q52" s="48" t="str">
        <v/>
      </c>
    </row>
    <row r="53" spans="11:17" ht="12.75" hidden="1" x14ac:dyDescent="0.2">
      <c r="K53" s="67"/>
      <c r="L53" s="68"/>
      <c r="M53" s="9" t="e">
        <f t="shared" si="0"/>
        <v>#VALUE!</v>
      </c>
      <c r="N53" t="e">
        <v>#REF!</v>
      </c>
      <c r="O53">
        <f ca="1">IFERROR(__xludf.DUMMYFUNCTION("""COMPUTED_VALUE"""),0)</f>
        <v>0</v>
      </c>
      <c r="Q53" s="48" t="str">
        <v/>
      </c>
    </row>
    <row r="54" spans="11:17" ht="12.75" hidden="1" x14ac:dyDescent="0.2">
      <c r="K54" s="67"/>
      <c r="L54" s="68"/>
      <c r="M54" s="9" t="e">
        <f t="shared" si="0"/>
        <v>#VALUE!</v>
      </c>
      <c r="N54" t="e">
        <v>#REF!</v>
      </c>
      <c r="O54">
        <f ca="1">IFERROR(__xludf.DUMMYFUNCTION("""COMPUTED_VALUE"""),0)</f>
        <v>0</v>
      </c>
      <c r="Q54" s="48" t="str">
        <v/>
      </c>
    </row>
    <row r="55" spans="11:17" ht="12.75" hidden="1" x14ac:dyDescent="0.2">
      <c r="K55" s="67"/>
      <c r="L55" s="68"/>
      <c r="M55" s="9" t="e">
        <f t="shared" si="0"/>
        <v>#VALUE!</v>
      </c>
      <c r="N55" t="e">
        <v>#REF!</v>
      </c>
      <c r="O55">
        <f ca="1">IFERROR(__xludf.DUMMYFUNCTION("""COMPUTED_VALUE"""),0)</f>
        <v>0</v>
      </c>
      <c r="Q55" s="48" t="str">
        <v/>
      </c>
    </row>
    <row r="56" spans="11:17" ht="12.75" hidden="1" x14ac:dyDescent="0.2">
      <c r="K56" s="67"/>
      <c r="L56" s="68"/>
      <c r="M56" s="9" t="e">
        <f t="shared" si="0"/>
        <v>#VALUE!</v>
      </c>
      <c r="N56" t="e">
        <v>#REF!</v>
      </c>
      <c r="O56">
        <f ca="1">IFERROR(__xludf.DUMMYFUNCTION("""COMPUTED_VALUE"""),0)</f>
        <v>0</v>
      </c>
      <c r="Q56" s="48" t="str">
        <v/>
      </c>
    </row>
    <row r="57" spans="11:17" ht="12.75" hidden="1" x14ac:dyDescent="0.2">
      <c r="K57" s="67"/>
      <c r="L57" s="68"/>
      <c r="M57" s="9" t="e">
        <f t="shared" si="0"/>
        <v>#VALUE!</v>
      </c>
      <c r="N57" t="e">
        <v>#REF!</v>
      </c>
      <c r="O57">
        <f ca="1">IFERROR(__xludf.DUMMYFUNCTION("""COMPUTED_VALUE"""),0)</f>
        <v>0</v>
      </c>
      <c r="Q57" s="48" t="str">
        <v/>
      </c>
    </row>
    <row r="58" spans="11:17" ht="12.75" hidden="1" x14ac:dyDescent="0.2">
      <c r="K58" s="67"/>
      <c r="L58" s="68"/>
      <c r="M58" s="9" t="e">
        <f t="shared" si="0"/>
        <v>#VALUE!</v>
      </c>
      <c r="N58" t="e">
        <v>#REF!</v>
      </c>
      <c r="O58">
        <f ca="1">IFERROR(__xludf.DUMMYFUNCTION("""COMPUTED_VALUE"""),0)</f>
        <v>0</v>
      </c>
      <c r="Q58" s="48" t="str">
        <v/>
      </c>
    </row>
    <row r="59" spans="11:17" ht="12.75" hidden="1" x14ac:dyDescent="0.2">
      <c r="K59" s="67"/>
      <c r="L59" s="68"/>
      <c r="M59" s="9" t="e">
        <f t="shared" si="0"/>
        <v>#VALUE!</v>
      </c>
      <c r="N59" t="e">
        <v>#REF!</v>
      </c>
      <c r="O59">
        <f ca="1">IFERROR(__xludf.DUMMYFUNCTION("""COMPUTED_VALUE"""),0)</f>
        <v>0</v>
      </c>
      <c r="Q59" s="48" t="str">
        <v/>
      </c>
    </row>
    <row r="60" spans="11:17" ht="12.75" hidden="1" x14ac:dyDescent="0.2">
      <c r="K60" s="67"/>
      <c r="L60" s="68"/>
      <c r="M60" s="9" t="e">
        <f t="shared" si="0"/>
        <v>#VALUE!</v>
      </c>
      <c r="N60" t="e">
        <v>#REF!</v>
      </c>
      <c r="O60">
        <f ca="1">IFERROR(__xludf.DUMMYFUNCTION("""COMPUTED_VALUE"""),0)</f>
        <v>0</v>
      </c>
      <c r="Q60" s="48" t="str">
        <v/>
      </c>
    </row>
    <row r="61" spans="11:17" ht="12.75" hidden="1" x14ac:dyDescent="0.2">
      <c r="K61" s="67"/>
      <c r="L61" s="68"/>
      <c r="M61" s="9" t="e">
        <f t="shared" si="0"/>
        <v>#VALUE!</v>
      </c>
      <c r="N61" t="e">
        <v>#REF!</v>
      </c>
      <c r="O61">
        <f ca="1">IFERROR(__xludf.DUMMYFUNCTION("""COMPUTED_VALUE"""),0)</f>
        <v>0</v>
      </c>
      <c r="Q61" s="48" t="str">
        <v/>
      </c>
    </row>
    <row r="62" spans="11:17" ht="12.75" hidden="1" x14ac:dyDescent="0.2">
      <c r="K62" s="67"/>
      <c r="L62" s="68"/>
      <c r="M62" s="9" t="e">
        <f t="shared" si="0"/>
        <v>#VALUE!</v>
      </c>
      <c r="N62" t="e">
        <v>#REF!</v>
      </c>
      <c r="O62">
        <f ca="1">IFERROR(__xludf.DUMMYFUNCTION("""COMPUTED_VALUE"""),0)</f>
        <v>0</v>
      </c>
      <c r="Q62" s="48" t="str">
        <v/>
      </c>
    </row>
    <row r="63" spans="11:17" ht="12.75" hidden="1" x14ac:dyDescent="0.2">
      <c r="K63" s="67"/>
      <c r="L63" s="68"/>
      <c r="M63" s="9" t="e">
        <f t="shared" si="0"/>
        <v>#VALUE!</v>
      </c>
      <c r="N63" t="e">
        <v>#REF!</v>
      </c>
      <c r="O63">
        <f ca="1">IFERROR(__xludf.DUMMYFUNCTION("""COMPUTED_VALUE"""),0)</f>
        <v>0</v>
      </c>
      <c r="Q63" s="48" t="str">
        <v/>
      </c>
    </row>
    <row r="64" spans="11:17" ht="12.75" hidden="1" x14ac:dyDescent="0.2">
      <c r="K64" s="67"/>
      <c r="L64" s="68"/>
      <c r="M64" s="9" t="e">
        <f t="shared" si="0"/>
        <v>#VALUE!</v>
      </c>
      <c r="N64" t="e">
        <v>#REF!</v>
      </c>
      <c r="O64">
        <f ca="1">IFERROR(__xludf.DUMMYFUNCTION("""COMPUTED_VALUE"""),0)</f>
        <v>0</v>
      </c>
      <c r="Q64" s="48" t="str">
        <v/>
      </c>
    </row>
    <row r="65" spans="11:17" ht="12.75" hidden="1" x14ac:dyDescent="0.2">
      <c r="K65" s="67"/>
      <c r="L65" s="68"/>
      <c r="M65" s="9" t="e">
        <f t="shared" si="0"/>
        <v>#VALUE!</v>
      </c>
      <c r="N65" t="e">
        <v>#REF!</v>
      </c>
      <c r="O65">
        <f ca="1">IFERROR(__xludf.DUMMYFUNCTION("""COMPUTED_VALUE"""),0)</f>
        <v>0</v>
      </c>
      <c r="Q65" s="48" t="str">
        <v/>
      </c>
    </row>
    <row r="66" spans="11:17" ht="12.75" hidden="1" x14ac:dyDescent="0.2">
      <c r="K66" s="67"/>
      <c r="L66" s="68"/>
      <c r="M66" s="9" t="e">
        <f t="shared" si="0"/>
        <v>#VALUE!</v>
      </c>
      <c r="N66" t="e">
        <v>#REF!</v>
      </c>
      <c r="O66">
        <f ca="1">IFERROR(__xludf.DUMMYFUNCTION("""COMPUTED_VALUE"""),0)</f>
        <v>0</v>
      </c>
      <c r="Q66" s="48" t="str">
        <v/>
      </c>
    </row>
    <row r="67" spans="11:17" ht="12.75" hidden="1" x14ac:dyDescent="0.2">
      <c r="K67" s="67"/>
      <c r="L67" s="68"/>
      <c r="M67" s="9" t="e">
        <f t="shared" si="0"/>
        <v>#VALUE!</v>
      </c>
      <c r="N67" t="e">
        <v>#REF!</v>
      </c>
      <c r="O67">
        <f ca="1">IFERROR(__xludf.DUMMYFUNCTION("""COMPUTED_VALUE"""),0)</f>
        <v>0</v>
      </c>
      <c r="Q67" s="48" t="str">
        <v/>
      </c>
    </row>
    <row r="68" spans="11:17" ht="12.75" hidden="1" x14ac:dyDescent="0.2">
      <c r="K68" s="67"/>
      <c r="L68" s="68"/>
      <c r="M68" s="9" t="e">
        <f t="shared" si="0"/>
        <v>#VALUE!</v>
      </c>
      <c r="N68" t="e">
        <v>#REF!</v>
      </c>
      <c r="O68">
        <f ca="1">IFERROR(__xludf.DUMMYFUNCTION("""COMPUTED_VALUE"""),0)</f>
        <v>0</v>
      </c>
      <c r="Q68" s="48" t="str">
        <v/>
      </c>
    </row>
    <row r="69" spans="11:17" ht="12.75" hidden="1" x14ac:dyDescent="0.2">
      <c r="K69" s="67"/>
      <c r="L69" s="68"/>
      <c r="M69" s="9" t="e">
        <f t="shared" si="0"/>
        <v>#VALUE!</v>
      </c>
      <c r="N69" t="e">
        <v>#REF!</v>
      </c>
      <c r="O69">
        <f ca="1">IFERROR(__xludf.DUMMYFUNCTION("""COMPUTED_VALUE"""),0)</f>
        <v>0</v>
      </c>
      <c r="Q69" s="48" t="str">
        <v/>
      </c>
    </row>
    <row r="70" spans="11:17" ht="12.75" hidden="1" x14ac:dyDescent="0.2">
      <c r="K70" s="67"/>
      <c r="L70" s="68"/>
      <c r="M70" s="9" t="e">
        <f t="shared" si="0"/>
        <v>#VALUE!</v>
      </c>
      <c r="N70" t="e">
        <v>#REF!</v>
      </c>
      <c r="O70">
        <f ca="1">IFERROR(__xludf.DUMMYFUNCTION("""COMPUTED_VALUE"""),0)</f>
        <v>0</v>
      </c>
      <c r="Q70" s="48" t="str">
        <v/>
      </c>
    </row>
    <row r="71" spans="11:17" ht="12.75" hidden="1" x14ac:dyDescent="0.2">
      <c r="K71" s="67"/>
      <c r="L71" s="68"/>
      <c r="M71" s="9" t="e">
        <f t="shared" si="0"/>
        <v>#VALUE!</v>
      </c>
      <c r="N71" t="e">
        <v>#REF!</v>
      </c>
      <c r="O71">
        <f ca="1">IFERROR(__xludf.DUMMYFUNCTION("""COMPUTED_VALUE"""),0)</f>
        <v>0</v>
      </c>
      <c r="Q71" s="48" t="str">
        <v/>
      </c>
    </row>
    <row r="72" spans="11:17" ht="12.75" hidden="1" x14ac:dyDescent="0.2">
      <c r="K72" s="67"/>
      <c r="L72" s="68"/>
      <c r="M72" s="9" t="e">
        <f t="shared" si="0"/>
        <v>#VALUE!</v>
      </c>
      <c r="N72" t="e">
        <v>#REF!</v>
      </c>
      <c r="O72">
        <f ca="1">IFERROR(__xludf.DUMMYFUNCTION("""COMPUTED_VALUE"""),0)</f>
        <v>0</v>
      </c>
      <c r="Q72" s="48" t="str">
        <v/>
      </c>
    </row>
    <row r="73" spans="11:17" ht="12.75" hidden="1" x14ac:dyDescent="0.2">
      <c r="K73" s="67"/>
      <c r="L73" s="68"/>
      <c r="M73" s="9" t="e">
        <f t="shared" si="0"/>
        <v>#VALUE!</v>
      </c>
      <c r="N73" t="e">
        <v>#REF!</v>
      </c>
      <c r="O73">
        <f ca="1">IFERROR(__xludf.DUMMYFUNCTION("""COMPUTED_VALUE"""),0)</f>
        <v>0</v>
      </c>
      <c r="Q73" s="48" t="str">
        <v/>
      </c>
    </row>
    <row r="74" spans="11:17" ht="12.75" hidden="1" x14ac:dyDescent="0.2">
      <c r="K74" s="67"/>
      <c r="L74" s="68"/>
      <c r="M74" s="9" t="e">
        <f t="shared" si="0"/>
        <v>#VALUE!</v>
      </c>
      <c r="N74" t="e">
        <v>#REF!</v>
      </c>
      <c r="O74">
        <f ca="1">IFERROR(__xludf.DUMMYFUNCTION("""COMPUTED_VALUE"""),0)</f>
        <v>0</v>
      </c>
      <c r="Q74" s="48" t="str">
        <v/>
      </c>
    </row>
    <row r="75" spans="11:17" ht="12.75" hidden="1" x14ac:dyDescent="0.2">
      <c r="K75" s="67"/>
      <c r="L75" s="68"/>
      <c r="M75" s="9" t="e">
        <f t="shared" si="0"/>
        <v>#VALUE!</v>
      </c>
      <c r="N75" t="e">
        <v>#REF!</v>
      </c>
      <c r="O75">
        <f ca="1">IFERROR(__xludf.DUMMYFUNCTION("""COMPUTED_VALUE"""),0)</f>
        <v>0</v>
      </c>
      <c r="Q75" s="48" t="str">
        <v/>
      </c>
    </row>
    <row r="76" spans="11:17" ht="12.75" hidden="1" x14ac:dyDescent="0.2">
      <c r="K76" s="67"/>
      <c r="L76" s="68"/>
      <c r="M76" s="9" t="e">
        <f t="shared" si="0"/>
        <v>#VALUE!</v>
      </c>
      <c r="N76" t="e">
        <v>#REF!</v>
      </c>
      <c r="O76">
        <f ca="1">IFERROR(__xludf.DUMMYFUNCTION("""COMPUTED_VALUE"""),0)</f>
        <v>0</v>
      </c>
      <c r="Q76" s="48" t="str">
        <v/>
      </c>
    </row>
    <row r="77" spans="11:17" ht="12.75" hidden="1" x14ac:dyDescent="0.2">
      <c r="K77" s="67"/>
      <c r="L77" s="68"/>
      <c r="M77" s="9" t="e">
        <f t="shared" si="0"/>
        <v>#VALUE!</v>
      </c>
      <c r="N77" t="e">
        <v>#REF!</v>
      </c>
      <c r="O77">
        <f ca="1">IFERROR(__xludf.DUMMYFUNCTION("""COMPUTED_VALUE"""),0)</f>
        <v>0</v>
      </c>
      <c r="Q77" s="48" t="str">
        <v/>
      </c>
    </row>
    <row r="78" spans="11:17" ht="12.75" hidden="1" x14ac:dyDescent="0.2">
      <c r="K78" s="67"/>
      <c r="L78" s="68"/>
      <c r="M78" s="9" t="e">
        <f t="shared" si="0"/>
        <v>#VALUE!</v>
      </c>
      <c r="N78" t="e">
        <v>#REF!</v>
      </c>
      <c r="O78">
        <f ca="1">IFERROR(__xludf.DUMMYFUNCTION("""COMPUTED_VALUE"""),0)</f>
        <v>0</v>
      </c>
      <c r="Q78" s="48" t="str">
        <v/>
      </c>
    </row>
    <row r="79" spans="11:17" ht="12.75" hidden="1" x14ac:dyDescent="0.2">
      <c r="K79" s="67"/>
      <c r="L79" s="68"/>
      <c r="M79" s="9" t="e">
        <f t="shared" si="0"/>
        <v>#VALUE!</v>
      </c>
      <c r="N79" t="e">
        <v>#REF!</v>
      </c>
      <c r="O79">
        <f ca="1">IFERROR(__xludf.DUMMYFUNCTION("""COMPUTED_VALUE"""),0)</f>
        <v>0</v>
      </c>
      <c r="Q79" s="48" t="str">
        <v/>
      </c>
    </row>
    <row r="80" spans="11:17" ht="12.75" hidden="1" x14ac:dyDescent="0.2">
      <c r="K80" s="67"/>
      <c r="L80" s="68"/>
      <c r="M80" s="9" t="e">
        <f t="shared" si="0"/>
        <v>#VALUE!</v>
      </c>
      <c r="N80" t="e">
        <v>#REF!</v>
      </c>
      <c r="O80">
        <f ca="1">IFERROR(__xludf.DUMMYFUNCTION("""COMPUTED_VALUE"""),0)</f>
        <v>0</v>
      </c>
      <c r="Q80" s="48" t="str">
        <v/>
      </c>
    </row>
    <row r="81" spans="11:17" ht="12.75" hidden="1" x14ac:dyDescent="0.2">
      <c r="K81" s="67"/>
      <c r="L81" s="68"/>
      <c r="M81" s="9" t="e">
        <f t="shared" si="0"/>
        <v>#VALUE!</v>
      </c>
      <c r="N81" t="e">
        <v>#REF!</v>
      </c>
      <c r="O81">
        <f ca="1">IFERROR(__xludf.DUMMYFUNCTION("""COMPUTED_VALUE"""),0)</f>
        <v>0</v>
      </c>
      <c r="Q81" s="48" t="str">
        <v/>
      </c>
    </row>
    <row r="82" spans="11:17" ht="12.75" hidden="1" x14ac:dyDescent="0.2">
      <c r="K82" s="67"/>
      <c r="L82" s="68"/>
      <c r="M82" s="9" t="e">
        <f t="shared" si="0"/>
        <v>#VALUE!</v>
      </c>
      <c r="N82" t="e">
        <v>#REF!</v>
      </c>
      <c r="O82">
        <f ca="1">IFERROR(__xludf.DUMMYFUNCTION("""COMPUTED_VALUE"""),0)</f>
        <v>0</v>
      </c>
      <c r="Q82" s="48" t="str">
        <v/>
      </c>
    </row>
    <row r="83" spans="11:17" ht="12.75" hidden="1" x14ac:dyDescent="0.2">
      <c r="K83" s="67"/>
      <c r="L83" s="68"/>
      <c r="M83" s="9" t="e">
        <f t="shared" si="0"/>
        <v>#VALUE!</v>
      </c>
      <c r="N83" t="e">
        <v>#REF!</v>
      </c>
      <c r="O83">
        <f ca="1">IFERROR(__xludf.DUMMYFUNCTION("""COMPUTED_VALUE"""),0)</f>
        <v>0</v>
      </c>
      <c r="Q83" s="48" t="str">
        <v/>
      </c>
    </row>
    <row r="84" spans="11:17" ht="12.75" hidden="1" x14ac:dyDescent="0.2">
      <c r="K84" s="67"/>
      <c r="L84" s="68"/>
      <c r="M84" s="9" t="e">
        <f t="shared" si="0"/>
        <v>#VALUE!</v>
      </c>
      <c r="N84" t="e">
        <v>#REF!</v>
      </c>
      <c r="O84">
        <f ca="1">IFERROR(__xludf.DUMMYFUNCTION("""COMPUTED_VALUE"""),0)</f>
        <v>0</v>
      </c>
      <c r="Q84" s="48" t="str">
        <v/>
      </c>
    </row>
    <row r="85" spans="11:17" ht="12.75" hidden="1" x14ac:dyDescent="0.2">
      <c r="K85" s="67"/>
      <c r="L85" s="68"/>
      <c r="M85" s="9" t="e">
        <f t="shared" si="0"/>
        <v>#VALUE!</v>
      </c>
      <c r="N85" t="e">
        <v>#REF!</v>
      </c>
      <c r="O85">
        <f ca="1">IFERROR(__xludf.DUMMYFUNCTION("""COMPUTED_VALUE"""),0)</f>
        <v>0</v>
      </c>
      <c r="Q85" s="48" t="str">
        <v/>
      </c>
    </row>
    <row r="86" spans="11:17" ht="12.75" hidden="1" x14ac:dyDescent="0.2">
      <c r="K86" s="67"/>
      <c r="L86" s="68"/>
      <c r="M86" s="9" t="e">
        <f t="shared" si="0"/>
        <v>#VALUE!</v>
      </c>
      <c r="N86" t="e">
        <v>#REF!</v>
      </c>
      <c r="O86">
        <f ca="1">IFERROR(__xludf.DUMMYFUNCTION("""COMPUTED_VALUE"""),0)</f>
        <v>0</v>
      </c>
      <c r="Q86" s="48" t="str">
        <v/>
      </c>
    </row>
    <row r="87" spans="11:17" ht="12.75" hidden="1" x14ac:dyDescent="0.2">
      <c r="K87" s="67"/>
      <c r="L87" s="68"/>
      <c r="M87" s="9" t="e">
        <f t="shared" si="0"/>
        <v>#VALUE!</v>
      </c>
      <c r="N87" t="e">
        <v>#REF!</v>
      </c>
      <c r="O87">
        <f ca="1">IFERROR(__xludf.DUMMYFUNCTION("""COMPUTED_VALUE"""),0)</f>
        <v>0</v>
      </c>
      <c r="Q87" s="48" t="str">
        <v/>
      </c>
    </row>
    <row r="88" spans="11:17" ht="12.75" hidden="1" x14ac:dyDescent="0.2">
      <c r="K88" s="67"/>
      <c r="L88" s="68"/>
      <c r="M88" s="9" t="e">
        <f t="shared" si="0"/>
        <v>#VALUE!</v>
      </c>
      <c r="N88" t="e">
        <v>#REF!</v>
      </c>
      <c r="O88">
        <f ca="1">IFERROR(__xludf.DUMMYFUNCTION("""COMPUTED_VALUE"""),0)</f>
        <v>0</v>
      </c>
      <c r="Q88" s="48" t="str">
        <v/>
      </c>
    </row>
    <row r="89" spans="11:17" ht="12.75" hidden="1" x14ac:dyDescent="0.2">
      <c r="K89" s="67"/>
      <c r="L89" s="68"/>
      <c r="M89" s="9" t="e">
        <f t="shared" si="0"/>
        <v>#VALUE!</v>
      </c>
      <c r="N89" t="e">
        <v>#REF!</v>
      </c>
      <c r="O89">
        <f ca="1">IFERROR(__xludf.DUMMYFUNCTION("""COMPUTED_VALUE"""),0)</f>
        <v>0</v>
      </c>
      <c r="Q89" s="48" t="str">
        <v/>
      </c>
    </row>
    <row r="90" spans="11:17" ht="12.75" hidden="1" x14ac:dyDescent="0.2">
      <c r="K90" s="67"/>
      <c r="L90" s="68"/>
      <c r="M90" s="9" t="e">
        <f t="shared" si="0"/>
        <v>#VALUE!</v>
      </c>
      <c r="N90" t="e">
        <v>#REF!</v>
      </c>
      <c r="O90">
        <f ca="1">IFERROR(__xludf.DUMMYFUNCTION("""COMPUTED_VALUE"""),0)</f>
        <v>0</v>
      </c>
      <c r="Q90" s="48" t="str">
        <v/>
      </c>
    </row>
    <row r="91" spans="11:17" ht="12.75" hidden="1" x14ac:dyDescent="0.2">
      <c r="K91" s="67"/>
      <c r="L91" s="68"/>
      <c r="M91" s="9" t="e">
        <f t="shared" si="0"/>
        <v>#VALUE!</v>
      </c>
      <c r="N91" t="e">
        <v>#REF!</v>
      </c>
      <c r="O91">
        <f ca="1">IFERROR(__xludf.DUMMYFUNCTION("""COMPUTED_VALUE"""),0)</f>
        <v>0</v>
      </c>
      <c r="Q91" s="48" t="str">
        <v/>
      </c>
    </row>
    <row r="92" spans="11:17" ht="12.75" hidden="1" x14ac:dyDescent="0.2">
      <c r="K92" s="67"/>
      <c r="L92" s="68"/>
      <c r="M92" s="9" t="e">
        <f t="shared" si="0"/>
        <v>#VALUE!</v>
      </c>
      <c r="N92" t="e">
        <v>#REF!</v>
      </c>
      <c r="O92">
        <f ca="1">IFERROR(__xludf.DUMMYFUNCTION("""COMPUTED_VALUE"""),0)</f>
        <v>0</v>
      </c>
      <c r="Q92" s="48" t="str">
        <v/>
      </c>
    </row>
    <row r="93" spans="11:17" ht="12.75" hidden="1" x14ac:dyDescent="0.2">
      <c r="K93" s="67"/>
      <c r="L93" s="68"/>
      <c r="M93" s="9" t="e">
        <f t="shared" si="0"/>
        <v>#VALUE!</v>
      </c>
      <c r="N93" t="e">
        <v>#REF!</v>
      </c>
      <c r="O93">
        <f ca="1">IFERROR(__xludf.DUMMYFUNCTION("""COMPUTED_VALUE"""),0)</f>
        <v>0</v>
      </c>
      <c r="Q93" s="48" t="str">
        <v/>
      </c>
    </row>
    <row r="94" spans="11:17" ht="12.75" hidden="1" x14ac:dyDescent="0.2">
      <c r="K94" s="67"/>
      <c r="L94" s="68"/>
      <c r="M94" s="9" t="e">
        <f t="shared" si="0"/>
        <v>#VALUE!</v>
      </c>
      <c r="N94" t="e">
        <v>#REF!</v>
      </c>
      <c r="O94">
        <f ca="1">IFERROR(__xludf.DUMMYFUNCTION("""COMPUTED_VALUE"""),0)</f>
        <v>0</v>
      </c>
      <c r="Q94" s="48" t="str">
        <v/>
      </c>
    </row>
    <row r="95" spans="11:17" ht="12.75" hidden="1" x14ac:dyDescent="0.2">
      <c r="K95" s="67"/>
      <c r="L95" s="68"/>
      <c r="M95" s="9" t="e">
        <f t="shared" si="0"/>
        <v>#VALUE!</v>
      </c>
      <c r="N95" t="e">
        <v>#REF!</v>
      </c>
      <c r="O95">
        <f ca="1">IFERROR(__xludf.DUMMYFUNCTION("""COMPUTED_VALUE"""),0)</f>
        <v>0</v>
      </c>
      <c r="Q95" s="48" t="str">
        <v/>
      </c>
    </row>
    <row r="96" spans="11:17" ht="12.75" hidden="1" x14ac:dyDescent="0.2">
      <c r="K96" s="67"/>
      <c r="L96" s="68"/>
      <c r="M96" s="9" t="e">
        <f t="shared" si="0"/>
        <v>#VALUE!</v>
      </c>
      <c r="N96" t="e">
        <v>#REF!</v>
      </c>
      <c r="O96">
        <f ca="1">IFERROR(__xludf.DUMMYFUNCTION("""COMPUTED_VALUE"""),0)</f>
        <v>0</v>
      </c>
      <c r="Q96" s="48" t="str">
        <v/>
      </c>
    </row>
    <row r="97" spans="11:17" ht="12.75" hidden="1" x14ac:dyDescent="0.2">
      <c r="K97" s="67"/>
      <c r="L97" s="68"/>
      <c r="M97" s="9" t="e">
        <f t="shared" si="0"/>
        <v>#VALUE!</v>
      </c>
      <c r="N97" t="e">
        <v>#REF!</v>
      </c>
      <c r="O97">
        <f ca="1">IFERROR(__xludf.DUMMYFUNCTION("""COMPUTED_VALUE"""),0)</f>
        <v>0</v>
      </c>
      <c r="Q97" s="48" t="str">
        <v/>
      </c>
    </row>
    <row r="98" spans="11:17" ht="12.75" hidden="1" x14ac:dyDescent="0.2">
      <c r="K98" s="67"/>
      <c r="L98" s="68"/>
      <c r="M98" s="9" t="e">
        <f t="shared" si="0"/>
        <v>#VALUE!</v>
      </c>
      <c r="N98" t="e">
        <v>#REF!</v>
      </c>
      <c r="O98">
        <f ca="1">IFERROR(__xludf.DUMMYFUNCTION("""COMPUTED_VALUE"""),0)</f>
        <v>0</v>
      </c>
      <c r="Q98" s="48" t="str">
        <v/>
      </c>
    </row>
    <row r="99" spans="11:17" ht="12.75" hidden="1" x14ac:dyDescent="0.2">
      <c r="K99" s="67"/>
      <c r="L99" s="68"/>
      <c r="M99" s="9" t="e">
        <f t="shared" si="0"/>
        <v>#VALUE!</v>
      </c>
      <c r="N99" t="e">
        <v>#REF!</v>
      </c>
      <c r="O99">
        <f ca="1">IFERROR(__xludf.DUMMYFUNCTION("""COMPUTED_VALUE"""),0)</f>
        <v>0</v>
      </c>
      <c r="Q99" s="48" t="str">
        <v/>
      </c>
    </row>
    <row r="100" spans="11:17" ht="12.75" hidden="1" x14ac:dyDescent="0.2">
      <c r="K100" s="67"/>
      <c r="L100" s="68"/>
      <c r="M100" s="9" t="e">
        <f t="shared" si="0"/>
        <v>#VALUE!</v>
      </c>
      <c r="N100" t="e">
        <v>#REF!</v>
      </c>
      <c r="O100">
        <f ca="1">IFERROR(__xludf.DUMMYFUNCTION("""COMPUTED_VALUE"""),0)</f>
        <v>0</v>
      </c>
      <c r="Q100" s="48" t="str">
        <v/>
      </c>
    </row>
    <row r="101" spans="11:17" ht="12.75" hidden="1" x14ac:dyDescent="0.2">
      <c r="K101" s="67"/>
      <c r="L101" s="68"/>
      <c r="M101" s="9" t="e">
        <f t="shared" si="0"/>
        <v>#VALUE!</v>
      </c>
      <c r="N101" t="e">
        <v>#REF!</v>
      </c>
      <c r="O101">
        <f ca="1">IFERROR(__xludf.DUMMYFUNCTION("""COMPUTED_VALUE"""),0)</f>
        <v>0</v>
      </c>
      <c r="Q101" s="48" t="str">
        <v/>
      </c>
    </row>
    <row r="102" spans="11:17" ht="12.75" hidden="1" x14ac:dyDescent="0.2">
      <c r="K102" s="67"/>
      <c r="L102" s="68"/>
      <c r="M102" s="9" t="e">
        <f t="shared" si="0"/>
        <v>#VALUE!</v>
      </c>
      <c r="N102" t="e">
        <v>#REF!</v>
      </c>
      <c r="O102">
        <f ca="1">IFERROR(__xludf.DUMMYFUNCTION("""COMPUTED_VALUE"""),0)</f>
        <v>0</v>
      </c>
      <c r="Q102" s="48" t="str">
        <v/>
      </c>
    </row>
    <row r="103" spans="11:17" ht="12.75" hidden="1" x14ac:dyDescent="0.2">
      <c r="K103" s="67"/>
      <c r="L103" s="68"/>
      <c r="M103" s="9" t="e">
        <f t="shared" si="0"/>
        <v>#VALUE!</v>
      </c>
      <c r="N103" t="e">
        <v>#REF!</v>
      </c>
      <c r="O103">
        <f ca="1">IFERROR(__xludf.DUMMYFUNCTION("""COMPUTED_VALUE"""),0)</f>
        <v>0</v>
      </c>
      <c r="Q103" s="48" t="str">
        <v/>
      </c>
    </row>
    <row r="104" spans="11:17" ht="12.75" hidden="1" x14ac:dyDescent="0.2">
      <c r="K104" s="67"/>
      <c r="L104" s="68"/>
      <c r="M104" s="9" t="e">
        <f t="shared" si="0"/>
        <v>#VALUE!</v>
      </c>
      <c r="N104" t="e">
        <v>#REF!</v>
      </c>
      <c r="O104">
        <f ca="1">IFERROR(__xludf.DUMMYFUNCTION("""COMPUTED_VALUE"""),0)</f>
        <v>0</v>
      </c>
      <c r="Q104" s="48" t="str">
        <v/>
      </c>
    </row>
    <row r="105" spans="11:17" ht="12.75" hidden="1" x14ac:dyDescent="0.2">
      <c r="K105" s="67"/>
      <c r="L105" s="68"/>
      <c r="M105" s="9" t="e">
        <f t="shared" si="0"/>
        <v>#VALUE!</v>
      </c>
      <c r="N105" t="e">
        <v>#REF!</v>
      </c>
      <c r="O105">
        <f ca="1">IFERROR(__xludf.DUMMYFUNCTION("""COMPUTED_VALUE"""),0)</f>
        <v>0</v>
      </c>
      <c r="Q105" s="48" t="str">
        <v/>
      </c>
    </row>
    <row r="106" spans="11:17" ht="12.75" hidden="1" x14ac:dyDescent="0.2">
      <c r="K106" s="67"/>
      <c r="L106" s="68"/>
      <c r="M106" s="9" t="e">
        <f t="shared" si="0"/>
        <v>#VALUE!</v>
      </c>
      <c r="N106" t="e">
        <v>#REF!</v>
      </c>
      <c r="O106">
        <f ca="1">IFERROR(__xludf.DUMMYFUNCTION("""COMPUTED_VALUE"""),0)</f>
        <v>0</v>
      </c>
      <c r="Q106" s="48" t="str">
        <v/>
      </c>
    </row>
    <row r="107" spans="11:17" ht="12.75" hidden="1" x14ac:dyDescent="0.2">
      <c r="K107" s="67"/>
      <c r="L107" s="68"/>
      <c r="M107" s="9" t="e">
        <f t="shared" si="0"/>
        <v>#VALUE!</v>
      </c>
      <c r="N107" t="e">
        <v>#REF!</v>
      </c>
      <c r="O107">
        <f ca="1">IFERROR(__xludf.DUMMYFUNCTION("""COMPUTED_VALUE"""),0)</f>
        <v>0</v>
      </c>
      <c r="Q107" s="48" t="str">
        <v/>
      </c>
    </row>
    <row r="108" spans="11:17" ht="12.75" hidden="1" x14ac:dyDescent="0.2">
      <c r="K108" s="67"/>
      <c r="L108" s="68"/>
      <c r="M108" s="9" t="e">
        <f t="shared" si="0"/>
        <v>#VALUE!</v>
      </c>
      <c r="N108" t="e">
        <v>#REF!</v>
      </c>
      <c r="O108">
        <f ca="1">IFERROR(__xludf.DUMMYFUNCTION("""COMPUTED_VALUE"""),0)</f>
        <v>0</v>
      </c>
      <c r="Q108" s="48" t="str">
        <v/>
      </c>
    </row>
    <row r="109" spans="11:17" ht="12.75" hidden="1" x14ac:dyDescent="0.2">
      <c r="K109" s="67"/>
      <c r="L109" s="68"/>
      <c r="M109" s="9" t="e">
        <f t="shared" si="0"/>
        <v>#VALUE!</v>
      </c>
      <c r="N109" t="e">
        <v>#REF!</v>
      </c>
      <c r="O109">
        <f ca="1">IFERROR(__xludf.DUMMYFUNCTION("""COMPUTED_VALUE"""),0)</f>
        <v>0</v>
      </c>
      <c r="Q109" s="48" t="str">
        <v/>
      </c>
    </row>
    <row r="110" spans="11:17" ht="12.75" hidden="1" x14ac:dyDescent="0.2">
      <c r="K110" s="67"/>
      <c r="L110" s="68"/>
      <c r="M110" s="9" t="e">
        <f t="shared" si="0"/>
        <v>#VALUE!</v>
      </c>
      <c r="N110" t="e">
        <v>#REF!</v>
      </c>
      <c r="O110">
        <f ca="1">IFERROR(__xludf.DUMMYFUNCTION("""COMPUTED_VALUE"""),0)</f>
        <v>0</v>
      </c>
      <c r="Q110" s="48" t="str">
        <v/>
      </c>
    </row>
    <row r="111" spans="11:17" ht="12.75" hidden="1" x14ac:dyDescent="0.2">
      <c r="K111" s="67"/>
      <c r="L111" s="68"/>
      <c r="M111" s="9" t="e">
        <f t="shared" si="0"/>
        <v>#VALUE!</v>
      </c>
      <c r="N111" t="e">
        <v>#REF!</v>
      </c>
      <c r="O111">
        <f ca="1">IFERROR(__xludf.DUMMYFUNCTION("""COMPUTED_VALUE"""),0)</f>
        <v>0</v>
      </c>
      <c r="Q111" s="48" t="str">
        <v/>
      </c>
    </row>
    <row r="112" spans="11:17" ht="12.75" hidden="1" x14ac:dyDescent="0.2">
      <c r="K112" s="67"/>
      <c r="L112" s="68"/>
      <c r="M112" s="9" t="e">
        <f t="shared" si="0"/>
        <v>#VALUE!</v>
      </c>
      <c r="N112" t="e">
        <v>#REF!</v>
      </c>
      <c r="O112">
        <f ca="1">IFERROR(__xludf.DUMMYFUNCTION("""COMPUTED_VALUE"""),0)</f>
        <v>0</v>
      </c>
      <c r="Q112" s="48" t="str">
        <v/>
      </c>
    </row>
    <row r="113" spans="11:17" ht="12.75" hidden="1" x14ac:dyDescent="0.2">
      <c r="K113" s="67"/>
      <c r="L113" s="68"/>
      <c r="M113" s="9" t="e">
        <f t="shared" si="0"/>
        <v>#VALUE!</v>
      </c>
      <c r="N113" t="e">
        <v>#REF!</v>
      </c>
      <c r="O113">
        <f ca="1">IFERROR(__xludf.DUMMYFUNCTION("""COMPUTED_VALUE"""),0)</f>
        <v>0</v>
      </c>
      <c r="Q113" s="48" t="str">
        <v/>
      </c>
    </row>
    <row r="114" spans="11:17" ht="12.75" hidden="1" x14ac:dyDescent="0.2">
      <c r="K114" s="67"/>
      <c r="L114" s="68"/>
      <c r="M114" s="9" t="e">
        <f t="shared" si="0"/>
        <v>#VALUE!</v>
      </c>
      <c r="N114" t="e">
        <v>#REF!</v>
      </c>
      <c r="O114">
        <f ca="1">IFERROR(__xludf.DUMMYFUNCTION("""COMPUTED_VALUE"""),0)</f>
        <v>0</v>
      </c>
      <c r="Q114" s="48" t="str">
        <v/>
      </c>
    </row>
    <row r="115" spans="11:17" ht="12.75" hidden="1" x14ac:dyDescent="0.2">
      <c r="K115" s="67"/>
      <c r="L115" s="68"/>
      <c r="M115" s="9" t="e">
        <f t="shared" si="0"/>
        <v>#VALUE!</v>
      </c>
      <c r="N115" t="e">
        <v>#REF!</v>
      </c>
      <c r="O115">
        <f ca="1">IFERROR(__xludf.DUMMYFUNCTION("""COMPUTED_VALUE"""),0)</f>
        <v>0</v>
      </c>
      <c r="Q115" s="48" t="str">
        <v/>
      </c>
    </row>
    <row r="116" spans="11:17" ht="12.75" hidden="1" x14ac:dyDescent="0.2">
      <c r="K116" s="67"/>
      <c r="L116" s="68"/>
      <c r="M116" s="9" t="e">
        <f t="shared" si="0"/>
        <v>#VALUE!</v>
      </c>
      <c r="N116" t="e">
        <v>#REF!</v>
      </c>
      <c r="O116">
        <f ca="1">IFERROR(__xludf.DUMMYFUNCTION("""COMPUTED_VALUE"""),0)</f>
        <v>0</v>
      </c>
      <c r="Q116" s="48" t="str">
        <v/>
      </c>
    </row>
    <row r="117" spans="11:17" ht="12.75" hidden="1" x14ac:dyDescent="0.2">
      <c r="K117" s="67"/>
      <c r="L117" s="68"/>
      <c r="M117" s="9" t="e">
        <f t="shared" si="0"/>
        <v>#VALUE!</v>
      </c>
      <c r="N117" t="e">
        <v>#REF!</v>
      </c>
      <c r="O117">
        <f ca="1">IFERROR(__xludf.DUMMYFUNCTION("""COMPUTED_VALUE"""),0)</f>
        <v>0</v>
      </c>
      <c r="Q117" s="48" t="str">
        <v/>
      </c>
    </row>
    <row r="118" spans="11:17" ht="12.75" hidden="1" x14ac:dyDescent="0.2">
      <c r="K118" s="67"/>
      <c r="L118" s="68"/>
      <c r="M118" s="9" t="e">
        <f t="shared" si="0"/>
        <v>#VALUE!</v>
      </c>
      <c r="N118" t="e">
        <v>#REF!</v>
      </c>
      <c r="O118">
        <f ca="1">IFERROR(__xludf.DUMMYFUNCTION("""COMPUTED_VALUE"""),0)</f>
        <v>0</v>
      </c>
      <c r="Q118" s="48" t="str">
        <v/>
      </c>
    </row>
    <row r="119" spans="11:17" ht="12.75" hidden="1" x14ac:dyDescent="0.2">
      <c r="K119" s="67"/>
      <c r="L119" s="68"/>
      <c r="M119" s="9" t="e">
        <f t="shared" si="0"/>
        <v>#VALUE!</v>
      </c>
      <c r="N119" t="e">
        <v>#REF!</v>
      </c>
      <c r="O119">
        <f ca="1">IFERROR(__xludf.DUMMYFUNCTION("""COMPUTED_VALUE"""),0)</f>
        <v>0</v>
      </c>
      <c r="Q119" s="48" t="str">
        <v/>
      </c>
    </row>
    <row r="120" spans="11:17" ht="12.75" hidden="1" x14ac:dyDescent="0.2">
      <c r="K120" s="67"/>
      <c r="L120" s="68"/>
      <c r="M120" s="9" t="e">
        <f t="shared" si="0"/>
        <v>#VALUE!</v>
      </c>
      <c r="N120" t="e">
        <v>#REF!</v>
      </c>
      <c r="O120">
        <f ca="1">IFERROR(__xludf.DUMMYFUNCTION("""COMPUTED_VALUE"""),0)</f>
        <v>0</v>
      </c>
      <c r="Q120" s="48" t="str">
        <v/>
      </c>
    </row>
    <row r="121" spans="11:17" ht="12.75" hidden="1" x14ac:dyDescent="0.2">
      <c r="K121" s="67"/>
      <c r="L121" s="68"/>
      <c r="M121" s="9" t="e">
        <f t="shared" si="0"/>
        <v>#VALUE!</v>
      </c>
      <c r="N121" t="e">
        <v>#REF!</v>
      </c>
      <c r="O121">
        <f ca="1">IFERROR(__xludf.DUMMYFUNCTION("""COMPUTED_VALUE"""),0)</f>
        <v>0</v>
      </c>
      <c r="Q121" s="48" t="str">
        <v/>
      </c>
    </row>
    <row r="122" spans="11:17" ht="12.75" hidden="1" x14ac:dyDescent="0.2">
      <c r="K122" s="67"/>
      <c r="L122" s="68"/>
      <c r="M122" s="9" t="e">
        <f t="shared" si="0"/>
        <v>#VALUE!</v>
      </c>
      <c r="N122" t="e">
        <v>#REF!</v>
      </c>
      <c r="O122">
        <f ca="1">IFERROR(__xludf.DUMMYFUNCTION("""COMPUTED_VALUE"""),0)</f>
        <v>0</v>
      </c>
      <c r="Q122" s="48" t="str">
        <v/>
      </c>
    </row>
    <row r="123" spans="11:17" ht="12.75" hidden="1" x14ac:dyDescent="0.2">
      <c r="K123" s="67"/>
      <c r="L123" s="68"/>
      <c r="M123" s="9" t="e">
        <f t="shared" si="0"/>
        <v>#VALUE!</v>
      </c>
      <c r="N123" t="e">
        <v>#REF!</v>
      </c>
      <c r="O123">
        <f ca="1">IFERROR(__xludf.DUMMYFUNCTION("""COMPUTED_VALUE"""),0)</f>
        <v>0</v>
      </c>
      <c r="Q123" s="48" t="str">
        <v/>
      </c>
    </row>
    <row r="124" spans="11:17" ht="12.75" hidden="1" x14ac:dyDescent="0.2">
      <c r="K124" s="67"/>
      <c r="L124" s="68"/>
      <c r="M124" s="9" t="e">
        <f t="shared" si="0"/>
        <v>#VALUE!</v>
      </c>
      <c r="N124" t="e">
        <v>#REF!</v>
      </c>
      <c r="O124">
        <f ca="1">IFERROR(__xludf.DUMMYFUNCTION("""COMPUTED_VALUE"""),0)</f>
        <v>0</v>
      </c>
      <c r="Q124" s="48" t="str">
        <v/>
      </c>
    </row>
    <row r="125" spans="11:17" ht="12.75" hidden="1" x14ac:dyDescent="0.2">
      <c r="K125" s="67"/>
      <c r="L125" s="68"/>
      <c r="M125" s="9" t="e">
        <f t="shared" si="0"/>
        <v>#VALUE!</v>
      </c>
      <c r="N125" t="e">
        <v>#REF!</v>
      </c>
      <c r="O125">
        <f ca="1">IFERROR(__xludf.DUMMYFUNCTION("""COMPUTED_VALUE"""),0)</f>
        <v>0</v>
      </c>
      <c r="Q125" s="48" t="str">
        <v/>
      </c>
    </row>
    <row r="126" spans="11:17" ht="12.75" hidden="1" x14ac:dyDescent="0.2">
      <c r="K126" s="67"/>
      <c r="L126" s="68"/>
      <c r="M126" s="9" t="e">
        <f t="shared" si="0"/>
        <v>#VALUE!</v>
      </c>
      <c r="N126" t="e">
        <v>#REF!</v>
      </c>
      <c r="O126">
        <f ca="1">IFERROR(__xludf.DUMMYFUNCTION("""COMPUTED_VALUE"""),0)</f>
        <v>0</v>
      </c>
      <c r="Q126" s="48" t="str">
        <v/>
      </c>
    </row>
    <row r="127" spans="11:17" ht="12.75" hidden="1" x14ac:dyDescent="0.2">
      <c r="K127" s="67"/>
      <c r="L127" s="68"/>
      <c r="M127" s="9" t="e">
        <f t="shared" si="0"/>
        <v>#VALUE!</v>
      </c>
      <c r="N127" t="e">
        <v>#REF!</v>
      </c>
      <c r="O127">
        <f ca="1">IFERROR(__xludf.DUMMYFUNCTION("""COMPUTED_VALUE"""),0)</f>
        <v>0</v>
      </c>
      <c r="Q127" s="48" t="str">
        <v/>
      </c>
    </row>
    <row r="128" spans="11:17" ht="12.75" hidden="1" x14ac:dyDescent="0.2">
      <c r="K128" s="67"/>
      <c r="L128" s="68"/>
      <c r="M128" s="9" t="e">
        <f t="shared" si="0"/>
        <v>#VALUE!</v>
      </c>
      <c r="N128" t="e">
        <v>#REF!</v>
      </c>
      <c r="O128">
        <f ca="1">IFERROR(__xludf.DUMMYFUNCTION("""COMPUTED_VALUE"""),0)</f>
        <v>0</v>
      </c>
      <c r="Q128" s="48" t="str">
        <v/>
      </c>
    </row>
    <row r="129" spans="11:17" ht="12.75" hidden="1" x14ac:dyDescent="0.2">
      <c r="K129" s="67"/>
      <c r="L129" s="68"/>
      <c r="M129" s="9" t="e">
        <f t="shared" si="0"/>
        <v>#VALUE!</v>
      </c>
      <c r="N129" t="e">
        <v>#REF!</v>
      </c>
      <c r="O129">
        <f ca="1">IFERROR(__xludf.DUMMYFUNCTION("""COMPUTED_VALUE"""),0)</f>
        <v>0</v>
      </c>
      <c r="Q129" s="48" t="str">
        <v/>
      </c>
    </row>
    <row r="130" spans="11:17" ht="12.75" hidden="1" x14ac:dyDescent="0.2">
      <c r="K130" s="67"/>
      <c r="L130" s="68"/>
      <c r="M130" s="9" t="e">
        <f t="shared" si="0"/>
        <v>#VALUE!</v>
      </c>
      <c r="N130" t="e">
        <v>#REF!</v>
      </c>
      <c r="O130">
        <f ca="1">IFERROR(__xludf.DUMMYFUNCTION("""COMPUTED_VALUE"""),0)</f>
        <v>0</v>
      </c>
      <c r="Q130" s="48" t="str">
        <v/>
      </c>
    </row>
    <row r="131" spans="11:17" ht="12.75" hidden="1" x14ac:dyDescent="0.2">
      <c r="K131" s="67"/>
      <c r="L131" s="68"/>
      <c r="M131" s="9" t="e">
        <f t="shared" si="0"/>
        <v>#VALUE!</v>
      </c>
      <c r="N131" t="e">
        <v>#REF!</v>
      </c>
      <c r="O131">
        <f ca="1">IFERROR(__xludf.DUMMYFUNCTION("""COMPUTED_VALUE"""),0)</f>
        <v>0</v>
      </c>
      <c r="Q131" s="48" t="str">
        <v/>
      </c>
    </row>
    <row r="132" spans="11:17" ht="12.75" hidden="1" x14ac:dyDescent="0.2">
      <c r="K132" s="67"/>
      <c r="L132" s="68"/>
      <c r="M132" s="9" t="e">
        <f t="shared" si="0"/>
        <v>#VALUE!</v>
      </c>
      <c r="N132" t="e">
        <v>#REF!</v>
      </c>
      <c r="O132">
        <f ca="1">IFERROR(__xludf.DUMMYFUNCTION("""COMPUTED_VALUE"""),0)</f>
        <v>0</v>
      </c>
      <c r="Q132" s="48" t="str">
        <v/>
      </c>
    </row>
    <row r="133" spans="11:17" ht="12.75" hidden="1" x14ac:dyDescent="0.2">
      <c r="K133" s="67"/>
      <c r="L133" s="68"/>
      <c r="M133" s="9" t="e">
        <f t="shared" si="0"/>
        <v>#VALUE!</v>
      </c>
      <c r="N133" t="e">
        <v>#REF!</v>
      </c>
      <c r="O133">
        <f ca="1">IFERROR(__xludf.DUMMYFUNCTION("""COMPUTED_VALUE"""),0)</f>
        <v>0</v>
      </c>
      <c r="Q133" s="48" t="str">
        <v/>
      </c>
    </row>
    <row r="134" spans="11:17" ht="12.75" hidden="1" x14ac:dyDescent="0.2">
      <c r="K134" s="67"/>
      <c r="L134" s="68"/>
      <c r="M134" s="9" t="e">
        <f t="shared" si="0"/>
        <v>#VALUE!</v>
      </c>
      <c r="N134" t="e">
        <v>#REF!</v>
      </c>
      <c r="O134">
        <f ca="1">IFERROR(__xludf.DUMMYFUNCTION("""COMPUTED_VALUE"""),0)</f>
        <v>0</v>
      </c>
      <c r="Q134" s="48" t="str">
        <v/>
      </c>
    </row>
    <row r="135" spans="11:17" ht="12.75" hidden="1" x14ac:dyDescent="0.2">
      <c r="K135" s="67"/>
      <c r="L135" s="68"/>
      <c r="M135" s="9" t="e">
        <f t="shared" si="0"/>
        <v>#VALUE!</v>
      </c>
      <c r="N135" t="e">
        <v>#REF!</v>
      </c>
      <c r="O135">
        <f ca="1">IFERROR(__xludf.DUMMYFUNCTION("""COMPUTED_VALUE"""),0)</f>
        <v>0</v>
      </c>
      <c r="Q135" s="48" t="str">
        <v/>
      </c>
    </row>
    <row r="136" spans="11:17" ht="12.75" hidden="1" x14ac:dyDescent="0.2">
      <c r="K136" s="67"/>
      <c r="L136" s="68"/>
      <c r="M136" s="9" t="e">
        <f t="shared" si="0"/>
        <v>#VALUE!</v>
      </c>
      <c r="N136" t="e">
        <v>#REF!</v>
      </c>
      <c r="O136">
        <f ca="1">IFERROR(__xludf.DUMMYFUNCTION("""COMPUTED_VALUE"""),0)</f>
        <v>0</v>
      </c>
      <c r="Q136" s="48" t="str">
        <v/>
      </c>
    </row>
    <row r="137" spans="11:17" ht="12.75" hidden="1" x14ac:dyDescent="0.2">
      <c r="K137" s="67"/>
      <c r="L137" s="68"/>
      <c r="M137" s="9" t="e">
        <f t="shared" si="0"/>
        <v>#VALUE!</v>
      </c>
      <c r="N137" t="e">
        <v>#REF!</v>
      </c>
      <c r="O137">
        <f ca="1">IFERROR(__xludf.DUMMYFUNCTION("""COMPUTED_VALUE"""),0)</f>
        <v>0</v>
      </c>
      <c r="Q137" s="48" t="str">
        <v/>
      </c>
    </row>
    <row r="138" spans="11:17" ht="12.75" hidden="1" x14ac:dyDescent="0.2">
      <c r="K138" s="67"/>
      <c r="L138" s="68"/>
      <c r="M138" s="9" t="e">
        <f t="shared" si="0"/>
        <v>#VALUE!</v>
      </c>
      <c r="N138" t="e">
        <v>#REF!</v>
      </c>
      <c r="O138">
        <f ca="1">IFERROR(__xludf.DUMMYFUNCTION("""COMPUTED_VALUE"""),0)</f>
        <v>0</v>
      </c>
      <c r="Q138" s="48" t="str">
        <v/>
      </c>
    </row>
    <row r="139" spans="11:17" ht="12.75" hidden="1" x14ac:dyDescent="0.2">
      <c r="K139" s="67"/>
      <c r="L139" s="68"/>
      <c r="M139" s="9" t="e">
        <f t="shared" si="0"/>
        <v>#VALUE!</v>
      </c>
      <c r="N139" t="e">
        <v>#REF!</v>
      </c>
      <c r="O139">
        <f ca="1">IFERROR(__xludf.DUMMYFUNCTION("""COMPUTED_VALUE"""),0)</f>
        <v>0</v>
      </c>
      <c r="Q139" s="48" t="str">
        <v/>
      </c>
    </row>
    <row r="140" spans="11:17" ht="12.75" hidden="1" x14ac:dyDescent="0.2">
      <c r="K140" s="67"/>
      <c r="L140" s="68"/>
      <c r="M140" s="9" t="e">
        <f t="shared" si="0"/>
        <v>#VALUE!</v>
      </c>
      <c r="N140" t="e">
        <v>#REF!</v>
      </c>
      <c r="O140">
        <f ca="1">IFERROR(__xludf.DUMMYFUNCTION("""COMPUTED_VALUE"""),0)</f>
        <v>0</v>
      </c>
      <c r="Q140" s="48" t="str">
        <v/>
      </c>
    </row>
    <row r="141" spans="11:17" ht="12.75" hidden="1" x14ac:dyDescent="0.2">
      <c r="K141" s="67"/>
      <c r="L141" s="68"/>
      <c r="M141" s="9" t="e">
        <f t="shared" si="0"/>
        <v>#VALUE!</v>
      </c>
      <c r="N141" t="e">
        <v>#REF!</v>
      </c>
      <c r="O141">
        <f ca="1">IFERROR(__xludf.DUMMYFUNCTION("""COMPUTED_VALUE"""),0)</f>
        <v>0</v>
      </c>
      <c r="Q141" s="48" t="str">
        <v/>
      </c>
    </row>
    <row r="142" spans="11:17" ht="12.75" hidden="1" x14ac:dyDescent="0.2">
      <c r="K142" s="67"/>
      <c r="L142" s="68"/>
      <c r="M142" s="9" t="e">
        <f t="shared" si="0"/>
        <v>#VALUE!</v>
      </c>
      <c r="N142" t="e">
        <v>#REF!</v>
      </c>
      <c r="O142">
        <f ca="1">IFERROR(__xludf.DUMMYFUNCTION("""COMPUTED_VALUE"""),0)</f>
        <v>0</v>
      </c>
      <c r="Q142" s="48" t="str">
        <v/>
      </c>
    </row>
    <row r="143" spans="11:17" ht="12.75" hidden="1" x14ac:dyDescent="0.2">
      <c r="K143" s="67"/>
      <c r="L143" s="68"/>
      <c r="M143" s="9" t="e">
        <f t="shared" si="0"/>
        <v>#VALUE!</v>
      </c>
      <c r="N143" t="e">
        <v>#REF!</v>
      </c>
      <c r="O143">
        <f ca="1">IFERROR(__xludf.DUMMYFUNCTION("""COMPUTED_VALUE"""),0)</f>
        <v>0</v>
      </c>
      <c r="Q143" s="48" t="str">
        <v/>
      </c>
    </row>
    <row r="144" spans="11:17" ht="12.75" hidden="1" x14ac:dyDescent="0.2">
      <c r="K144" s="67"/>
      <c r="L144" s="68"/>
      <c r="M144" s="9" t="e">
        <f t="shared" si="0"/>
        <v>#VALUE!</v>
      </c>
      <c r="N144" t="e">
        <v>#REF!</v>
      </c>
      <c r="O144">
        <f ca="1">IFERROR(__xludf.DUMMYFUNCTION("""COMPUTED_VALUE"""),0)</f>
        <v>0</v>
      </c>
      <c r="Q144" s="48" t="str">
        <v/>
      </c>
    </row>
    <row r="145" spans="11:17" ht="12.75" hidden="1" x14ac:dyDescent="0.2">
      <c r="K145" s="67"/>
      <c r="L145" s="68"/>
      <c r="M145" s="9" t="e">
        <f t="shared" si="0"/>
        <v>#VALUE!</v>
      </c>
      <c r="N145" t="e">
        <v>#REF!</v>
      </c>
      <c r="O145">
        <f ca="1">IFERROR(__xludf.DUMMYFUNCTION("""COMPUTED_VALUE"""),0)</f>
        <v>0</v>
      </c>
      <c r="Q145" s="48" t="str">
        <v/>
      </c>
    </row>
    <row r="146" spans="11:17" ht="12.75" hidden="1" x14ac:dyDescent="0.2">
      <c r="K146" s="67"/>
      <c r="L146" s="68"/>
      <c r="M146" s="9" t="e">
        <f t="shared" si="0"/>
        <v>#VALUE!</v>
      </c>
      <c r="N146" t="e">
        <v>#REF!</v>
      </c>
      <c r="O146">
        <f ca="1">IFERROR(__xludf.DUMMYFUNCTION("""COMPUTED_VALUE"""),0)</f>
        <v>0</v>
      </c>
      <c r="Q146" s="48" t="str">
        <v/>
      </c>
    </row>
    <row r="147" spans="11:17" ht="12.75" hidden="1" x14ac:dyDescent="0.2">
      <c r="K147" s="67"/>
      <c r="L147" s="68"/>
      <c r="M147" s="9" t="e">
        <f t="shared" si="0"/>
        <v>#VALUE!</v>
      </c>
      <c r="N147" t="e">
        <v>#REF!</v>
      </c>
      <c r="O147">
        <f ca="1">IFERROR(__xludf.DUMMYFUNCTION("""COMPUTED_VALUE"""),0)</f>
        <v>0</v>
      </c>
      <c r="Q147" s="48" t="str">
        <v/>
      </c>
    </row>
    <row r="148" spans="11:17" ht="12.75" hidden="1" x14ac:dyDescent="0.2">
      <c r="K148" s="67"/>
      <c r="L148" s="68"/>
      <c r="M148" s="9" t="e">
        <f t="shared" si="0"/>
        <v>#VALUE!</v>
      </c>
      <c r="N148" t="e">
        <v>#REF!</v>
      </c>
      <c r="O148">
        <f ca="1">IFERROR(__xludf.DUMMYFUNCTION("""COMPUTED_VALUE"""),0)</f>
        <v>0</v>
      </c>
      <c r="Q148" s="48" t="str">
        <v/>
      </c>
    </row>
    <row r="149" spans="11:17" ht="12.75" hidden="1" x14ac:dyDescent="0.2">
      <c r="K149" s="67"/>
      <c r="L149" s="68"/>
      <c r="M149" s="47"/>
      <c r="N149" t="e">
        <v>#REF!</v>
      </c>
      <c r="O149">
        <f ca="1">IFERROR(__xludf.DUMMYFUNCTION("""COMPUTED_VALUE"""),125)</f>
        <v>125</v>
      </c>
      <c r="Q149" s="48" t="str">
        <v/>
      </c>
    </row>
    <row r="150" spans="11:17" ht="12.75" hidden="1" x14ac:dyDescent="0.2">
      <c r="K150" s="67"/>
      <c r="L150" s="68"/>
      <c r="M150" s="47"/>
      <c r="Q150" s="48" t="str">
        <v/>
      </c>
    </row>
    <row r="151" spans="11:17" ht="12.75" hidden="1" x14ac:dyDescent="0.2">
      <c r="K151" s="73"/>
      <c r="M151" s="47"/>
      <c r="Q151" s="48" t="str">
        <v/>
      </c>
    </row>
    <row r="152" spans="11:17" ht="12.75" hidden="1" x14ac:dyDescent="0.2">
      <c r="K152" s="73"/>
      <c r="M152" s="47"/>
      <c r="Q152" s="48" t="str">
        <v/>
      </c>
    </row>
    <row r="153" spans="11:17" ht="12.75" hidden="1" x14ac:dyDescent="0.2">
      <c r="K153" s="73"/>
      <c r="M153" s="47"/>
      <c r="Q153" s="48" t="str">
        <v/>
      </c>
    </row>
    <row r="154" spans="11:17" ht="12.75" hidden="1" x14ac:dyDescent="0.2">
      <c r="K154" s="73"/>
      <c r="M154" s="47"/>
      <c r="Q154" s="48" t="str">
        <v/>
      </c>
    </row>
    <row r="155" spans="11:17" ht="12.75" hidden="1" x14ac:dyDescent="0.2">
      <c r="K155" s="73"/>
      <c r="M155" s="47"/>
      <c r="Q155" s="48" t="str">
        <v/>
      </c>
    </row>
    <row r="156" spans="11:17" ht="12.75" hidden="1" x14ac:dyDescent="0.2">
      <c r="K156" s="73"/>
      <c r="M156" s="47"/>
      <c r="Q156" s="48" t="str">
        <v/>
      </c>
    </row>
    <row r="157" spans="11:17" ht="12.75" hidden="1" x14ac:dyDescent="0.2">
      <c r="K157" s="73"/>
      <c r="M157" s="47"/>
      <c r="Q157" s="48" t="str">
        <v/>
      </c>
    </row>
    <row r="158" spans="11:17" ht="12.75" hidden="1" x14ac:dyDescent="0.2">
      <c r="K158" s="73"/>
      <c r="M158" s="47"/>
      <c r="Q158" s="48" t="str">
        <v/>
      </c>
    </row>
    <row r="159" spans="11:17" ht="12.75" hidden="1" x14ac:dyDescent="0.2">
      <c r="K159" s="73"/>
      <c r="M159" s="47"/>
      <c r="Q159" s="48" t="str">
        <v/>
      </c>
    </row>
    <row r="160" spans="11:17" ht="12.75" hidden="1" x14ac:dyDescent="0.2">
      <c r="K160" s="73"/>
      <c r="M160" s="47"/>
      <c r="Q160" s="48" t="str">
        <v/>
      </c>
    </row>
    <row r="161" spans="11:17" ht="12.75" hidden="1" x14ac:dyDescent="0.2">
      <c r="K161" s="73"/>
      <c r="M161" s="47"/>
      <c r="Q161" s="48" t="str">
        <v/>
      </c>
    </row>
    <row r="162" spans="11:17" ht="12.75" hidden="1" x14ac:dyDescent="0.2">
      <c r="K162" s="73"/>
      <c r="M162" s="47"/>
      <c r="Q162" s="48" t="str">
        <v/>
      </c>
    </row>
    <row r="163" spans="11:17" ht="12.75" hidden="1" x14ac:dyDescent="0.2">
      <c r="K163" s="73"/>
      <c r="M163" s="47"/>
      <c r="Q163" s="48" t="str">
        <v/>
      </c>
    </row>
    <row r="164" spans="11:17" ht="12.75" hidden="1" x14ac:dyDescent="0.2">
      <c r="K164" s="73"/>
      <c r="M164" s="47"/>
      <c r="Q164" s="48" t="str">
        <v/>
      </c>
    </row>
    <row r="165" spans="11:17" ht="12.75" hidden="1" x14ac:dyDescent="0.2">
      <c r="K165" s="73"/>
      <c r="M165" s="47"/>
      <c r="Q165" s="48" t="str">
        <v/>
      </c>
    </row>
    <row r="166" spans="11:17" ht="12.75" hidden="1" x14ac:dyDescent="0.2">
      <c r="K166" s="73"/>
      <c r="M166" s="47"/>
      <c r="Q166" s="48" t="str">
        <v/>
      </c>
    </row>
    <row r="167" spans="11:17" ht="12.75" hidden="1" x14ac:dyDescent="0.2">
      <c r="K167" s="73"/>
      <c r="M167" s="47"/>
      <c r="Q167" s="48" t="str">
        <v/>
      </c>
    </row>
    <row r="168" spans="11:17" ht="12.75" hidden="1" x14ac:dyDescent="0.2">
      <c r="K168" s="73"/>
      <c r="M168" s="47"/>
      <c r="Q168" s="48" t="str">
        <v/>
      </c>
    </row>
    <row r="169" spans="11:17" ht="12.75" hidden="1" x14ac:dyDescent="0.2">
      <c r="K169" s="73"/>
      <c r="M169" s="47"/>
      <c r="Q169" s="48" t="str">
        <v/>
      </c>
    </row>
    <row r="170" spans="11:17" ht="12.75" hidden="1" x14ac:dyDescent="0.2">
      <c r="K170" s="73"/>
      <c r="M170" s="47"/>
      <c r="Q170" s="48" t="str">
        <v/>
      </c>
    </row>
    <row r="171" spans="11:17" ht="12.75" hidden="1" x14ac:dyDescent="0.2">
      <c r="K171" s="73"/>
      <c r="M171" s="47"/>
      <c r="Q171" s="48" t="str">
        <v/>
      </c>
    </row>
    <row r="172" spans="11:17" ht="12.75" hidden="1" x14ac:dyDescent="0.2">
      <c r="K172" s="73"/>
      <c r="M172" s="47"/>
      <c r="Q172" s="48" t="str">
        <v/>
      </c>
    </row>
    <row r="173" spans="11:17" ht="12.75" hidden="1" x14ac:dyDescent="0.2">
      <c r="K173" s="73"/>
      <c r="M173" s="47"/>
      <c r="Q173" s="48" t="str">
        <v/>
      </c>
    </row>
    <row r="174" spans="11:17" ht="12.75" hidden="1" x14ac:dyDescent="0.2">
      <c r="K174" s="73"/>
      <c r="M174" s="47"/>
      <c r="Q174" s="48" t="str">
        <v/>
      </c>
    </row>
    <row r="175" spans="11:17" ht="12.75" hidden="1" x14ac:dyDescent="0.2">
      <c r="K175" s="73"/>
      <c r="M175" s="47"/>
      <c r="Q175" s="48" t="str">
        <v/>
      </c>
    </row>
    <row r="176" spans="11:17" ht="12.75" hidden="1" x14ac:dyDescent="0.2">
      <c r="K176" s="73"/>
      <c r="M176" s="47"/>
      <c r="Q176" s="48" t="str">
        <v/>
      </c>
    </row>
    <row r="177" spans="11:17" ht="12.75" hidden="1" x14ac:dyDescent="0.2">
      <c r="K177" s="73"/>
      <c r="M177" s="47"/>
      <c r="Q177" s="48" t="str">
        <v/>
      </c>
    </row>
    <row r="178" spans="11:17" ht="12.75" hidden="1" x14ac:dyDescent="0.2">
      <c r="K178" s="73"/>
      <c r="M178" s="47"/>
      <c r="Q178" s="48" t="str">
        <v/>
      </c>
    </row>
    <row r="179" spans="11:17" ht="12.75" hidden="1" x14ac:dyDescent="0.2">
      <c r="K179" s="73"/>
      <c r="M179" s="47"/>
      <c r="Q179" s="48" t="str">
        <v/>
      </c>
    </row>
    <row r="180" spans="11:17" ht="12.75" hidden="1" x14ac:dyDescent="0.2">
      <c r="K180" s="73"/>
      <c r="M180" s="47"/>
      <c r="Q180" s="48" t="str">
        <v/>
      </c>
    </row>
    <row r="181" spans="11:17" ht="12.75" hidden="1" x14ac:dyDescent="0.2">
      <c r="K181" s="73"/>
      <c r="M181" s="47"/>
      <c r="Q181" s="48" t="str">
        <v/>
      </c>
    </row>
    <row r="182" spans="11:17" ht="12.75" hidden="1" x14ac:dyDescent="0.2">
      <c r="K182" s="73"/>
      <c r="M182" s="47"/>
      <c r="Q182" s="48" t="str">
        <v/>
      </c>
    </row>
    <row r="183" spans="11:17" ht="12.75" hidden="1" x14ac:dyDescent="0.2">
      <c r="K183" s="73"/>
      <c r="M183" s="47"/>
      <c r="Q183" s="48" t="str">
        <v/>
      </c>
    </row>
    <row r="184" spans="11:17" ht="12.75" hidden="1" x14ac:dyDescent="0.2">
      <c r="K184" s="73"/>
      <c r="M184" s="47"/>
      <c r="Q184" s="48" t="str">
        <v/>
      </c>
    </row>
    <row r="185" spans="11:17" ht="12.75" hidden="1" x14ac:dyDescent="0.2">
      <c r="K185" s="73"/>
      <c r="M185" s="47"/>
      <c r="Q185" s="48" t="str">
        <v/>
      </c>
    </row>
    <row r="186" spans="11:17" ht="12.75" hidden="1" x14ac:dyDescent="0.2">
      <c r="K186" s="73"/>
      <c r="M186" s="47"/>
      <c r="Q186" s="48" t="str">
        <v/>
      </c>
    </row>
    <row r="187" spans="11:17" ht="12.75" hidden="1" x14ac:dyDescent="0.2">
      <c r="K187" s="73"/>
      <c r="M187" s="47"/>
      <c r="Q187" s="48" t="str">
        <v/>
      </c>
    </row>
    <row r="188" spans="11:17" ht="12.75" hidden="1" x14ac:dyDescent="0.2">
      <c r="K188" s="73"/>
      <c r="M188" s="47"/>
      <c r="Q188" s="48" t="str">
        <v/>
      </c>
    </row>
    <row r="189" spans="11:17" ht="12.75" hidden="1" x14ac:dyDescent="0.2">
      <c r="K189" s="73"/>
      <c r="M189" s="47"/>
      <c r="Q189" s="48" t="str">
        <v/>
      </c>
    </row>
    <row r="190" spans="11:17" ht="12.75" hidden="1" x14ac:dyDescent="0.2">
      <c r="K190" s="73"/>
      <c r="M190" s="47"/>
      <c r="Q190" s="48" t="str">
        <v/>
      </c>
    </row>
    <row r="191" spans="11:17" ht="12.75" hidden="1" x14ac:dyDescent="0.2">
      <c r="K191" s="73"/>
      <c r="M191" s="47"/>
      <c r="Q191" s="48" t="str">
        <v/>
      </c>
    </row>
    <row r="192" spans="11:17" ht="12.75" hidden="1" x14ac:dyDescent="0.2">
      <c r="K192" s="73"/>
      <c r="M192" s="47"/>
      <c r="Q192" s="48" t="str">
        <v/>
      </c>
    </row>
    <row r="193" spans="11:17" ht="12.75" hidden="1" x14ac:dyDescent="0.2">
      <c r="K193" s="73"/>
      <c r="M193" s="47"/>
      <c r="Q193" s="48" t="str">
        <v/>
      </c>
    </row>
    <row r="194" spans="11:17" ht="12.75" hidden="1" x14ac:dyDescent="0.2">
      <c r="K194" s="73"/>
      <c r="M194" s="47"/>
      <c r="Q194" s="48" t="str">
        <v/>
      </c>
    </row>
    <row r="195" spans="11:17" ht="12.75" hidden="1" x14ac:dyDescent="0.2">
      <c r="K195" s="73"/>
      <c r="M195" s="47"/>
      <c r="Q195" s="48" t="str">
        <v/>
      </c>
    </row>
    <row r="196" spans="11:17" ht="12.75" hidden="1" x14ac:dyDescent="0.2">
      <c r="K196" s="73"/>
      <c r="M196" s="47"/>
      <c r="Q196" s="48" t="str">
        <v/>
      </c>
    </row>
    <row r="197" spans="11:17" ht="12.75" hidden="1" x14ac:dyDescent="0.2">
      <c r="K197" s="73"/>
      <c r="M197" s="47"/>
      <c r="Q197" s="48" t="str">
        <v/>
      </c>
    </row>
    <row r="198" spans="11:17" ht="12.75" hidden="1" x14ac:dyDescent="0.2">
      <c r="K198" s="73"/>
      <c r="M198" s="47"/>
      <c r="Q198" s="48" t="str">
        <v/>
      </c>
    </row>
    <row r="199" spans="11:17" ht="12.75" hidden="1" x14ac:dyDescent="0.2">
      <c r="K199" s="73"/>
      <c r="M199" s="47"/>
      <c r="Q199" s="48" t="str">
        <v/>
      </c>
    </row>
    <row r="200" spans="11:17" ht="12.75" hidden="1" x14ac:dyDescent="0.2">
      <c r="K200" s="73"/>
      <c r="M200" s="47"/>
      <c r="Q200" s="48" t="str">
        <v/>
      </c>
    </row>
    <row r="201" spans="11:17" ht="12.75" hidden="1" x14ac:dyDescent="0.2">
      <c r="K201" s="73"/>
      <c r="M201" s="47"/>
      <c r="Q201" s="48" t="str">
        <v/>
      </c>
    </row>
    <row r="202" spans="11:17" ht="12.75" hidden="1" x14ac:dyDescent="0.2">
      <c r="K202" s="73"/>
      <c r="M202" s="47"/>
      <c r="Q202" s="48" t="str">
        <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Archive</vt:lpstr>
      <vt:lpstr>Summary</vt:lpstr>
      <vt:lpstr>Dashboard</vt:lpstr>
      <vt:lpstr>Dashboard!dCalc</vt:lpstr>
      <vt:lpstr>Summary!sCalc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IKHINtech-ID</dc:creator>
  <cp:lastModifiedBy>IKHINtech-ID</cp:lastModifiedBy>
  <dcterms:created xsi:type="dcterms:W3CDTF">2020-06-21T11:19:48Z</dcterms:created>
  <dcterms:modified xsi:type="dcterms:W3CDTF">2020-07-09T10:22:26Z</dcterms:modified>
</cp:coreProperties>
</file>