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mch4-my.sharepoint.com/personal/rene_medina_nicklaushealth_org/Documents/Desktop/NCHS/Projects/SPRUCE - AdaptX OR Advisor/Analysis/"/>
    </mc:Choice>
  </mc:AlternateContent>
  <xr:revisionPtr revIDLastSave="397" documentId="8_{614C6D87-2383-4039-9553-1CD64549D8D7}" xr6:coauthVersionLast="47" xr6:coauthVersionMax="47" xr10:uidLastSave="{6AC28561-65B4-4BFB-9545-1FA36A1F9393}"/>
  <bookViews>
    <workbookView xWindow="-28920" yWindow="-120" windowWidth="29040" windowHeight="15720" tabRatio="803" activeTab="1" xr2:uid="{00000000-000D-0000-FFFF-FFFF00000000}"/>
  </bookViews>
  <sheets>
    <sheet name="Overview" sheetId="1" r:id="rId1"/>
    <sheet name="or" sheetId="2" r:id="rId2"/>
    <sheet name="or_environment" sheetId="3" r:id="rId3"/>
    <sheet name="staff" sheetId="4" r:id="rId4"/>
    <sheet name="anes_actions" sheetId="5" r:id="rId5"/>
    <sheet name="procedure" sheetId="6" r:id="rId6"/>
    <sheet name="administered_medications" sheetId="7" r:id="rId7"/>
    <sheet name="icd" sheetId="8" r:id="rId8"/>
    <sheet name="pain" sheetId="9" r:id="rId9"/>
    <sheet name="ed_arrivals" sheetId="10" r:id="rId10"/>
    <sheet name="hospital_admits" sheetId="11" r:id="rId11"/>
    <sheet name="Standard Spruce Field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1" l="1"/>
  <c r="G7" i="11"/>
  <c r="F7" i="11"/>
  <c r="H6" i="11"/>
  <c r="G6" i="11"/>
  <c r="F6" i="11"/>
  <c r="H5" i="11"/>
  <c r="G5" i="11"/>
  <c r="F5" i="11"/>
  <c r="H4" i="11"/>
  <c r="G4" i="11"/>
  <c r="F4" i="11"/>
  <c r="H7" i="10"/>
  <c r="G7" i="10"/>
  <c r="F7" i="10"/>
  <c r="H6" i="10"/>
  <c r="G6" i="10"/>
  <c r="F6" i="10"/>
  <c r="H5" i="10"/>
  <c r="G5" i="10"/>
  <c r="F5" i="10"/>
  <c r="H4" i="10"/>
  <c r="G4" i="10"/>
  <c r="F4" i="10"/>
  <c r="H7" i="9"/>
  <c r="G7" i="9"/>
  <c r="F7" i="9"/>
  <c r="H6" i="9"/>
  <c r="G6" i="9"/>
  <c r="F6" i="9"/>
  <c r="H5" i="9"/>
  <c r="G5" i="9"/>
  <c r="F5" i="9"/>
  <c r="H4" i="9"/>
  <c r="G4" i="9"/>
  <c r="F4" i="9"/>
  <c r="H7" i="8"/>
  <c r="G7" i="8"/>
  <c r="F7" i="8"/>
  <c r="H6" i="8"/>
  <c r="G6" i="8"/>
  <c r="F6" i="8"/>
  <c r="H5" i="8"/>
  <c r="G5" i="8"/>
  <c r="F5" i="8"/>
  <c r="H4" i="8"/>
  <c r="G4" i="8"/>
  <c r="F4" i="8"/>
  <c r="F9" i="7"/>
  <c r="H9" i="7"/>
  <c r="G9" i="7"/>
  <c r="H8" i="7"/>
  <c r="G8" i="7"/>
  <c r="F8" i="7"/>
  <c r="H7" i="7"/>
  <c r="G7" i="7"/>
  <c r="F7" i="7"/>
  <c r="H6" i="7"/>
  <c r="G6" i="7"/>
  <c r="F6" i="7"/>
  <c r="H5" i="7"/>
  <c r="G5" i="7"/>
  <c r="F5" i="7"/>
  <c r="H4" i="7"/>
  <c r="G4" i="7"/>
  <c r="F4" i="7"/>
  <c r="H7" i="6"/>
  <c r="G7" i="6"/>
  <c r="F7" i="6"/>
  <c r="H6" i="6"/>
  <c r="G6" i="6"/>
  <c r="F6" i="6"/>
  <c r="H5" i="6"/>
  <c r="G5" i="6"/>
  <c r="F5" i="6"/>
  <c r="H4" i="6"/>
  <c r="G4" i="6"/>
  <c r="F4" i="6"/>
  <c r="H6" i="5"/>
  <c r="G6" i="5"/>
  <c r="H5" i="5"/>
  <c r="G5" i="5"/>
  <c r="F6" i="5"/>
  <c r="F5" i="5"/>
  <c r="H4" i="5"/>
  <c r="G4" i="5"/>
  <c r="F4" i="5"/>
  <c r="H7" i="4"/>
  <c r="G7" i="4"/>
  <c r="F7" i="4"/>
  <c r="H6" i="4"/>
  <c r="G6" i="4"/>
  <c r="F6" i="4"/>
  <c r="H5" i="4"/>
  <c r="G5" i="4"/>
  <c r="F5" i="4"/>
  <c r="H4" i="4"/>
  <c r="G4" i="4"/>
  <c r="F4" i="4"/>
  <c r="H13" i="3"/>
  <c r="F5" i="3"/>
  <c r="G5" i="3"/>
  <c r="H5" i="3"/>
  <c r="F6" i="3"/>
  <c r="G6" i="3"/>
  <c r="H6" i="3"/>
  <c r="F7" i="3"/>
  <c r="G7" i="3"/>
  <c r="H7" i="3"/>
  <c r="F8" i="3"/>
  <c r="G8" i="3"/>
  <c r="H8" i="3"/>
  <c r="F9" i="3"/>
  <c r="G9" i="3"/>
  <c r="H9" i="3"/>
  <c r="F10" i="3"/>
  <c r="G10" i="3"/>
  <c r="H10" i="3"/>
  <c r="F11" i="3"/>
  <c r="G11" i="3"/>
  <c r="H11" i="3"/>
  <c r="F12" i="3"/>
  <c r="G12" i="3"/>
  <c r="H12" i="3"/>
  <c r="F13" i="3"/>
  <c r="G13" i="3"/>
  <c r="H4" i="3"/>
  <c r="G4" i="3"/>
  <c r="F4" i="3"/>
  <c r="H41"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alcChain>
</file>

<file path=xl/sharedStrings.xml><?xml version="1.0" encoding="utf-8"?>
<sst xmlns="http://schemas.openxmlformats.org/spreadsheetml/2006/main" count="684" uniqueCount="369">
  <si>
    <t>Data to include</t>
  </si>
  <si>
    <t>In the or file, include all surgical cases except cases that were canceled, one row per case. For the other files, provide additional data related to the cases. These data sets are split out to accommodate a one-to-many relationship.  For example, in the procedure file there may be multiple rows for the same case, with each row representing a different CPT code assigned to the encounter.</t>
  </si>
  <si>
    <t>File names</t>
  </si>
  <si>
    <t>Use the sheet's name as the file name with the .csv extension. For example, create a staff.csv file to hold the information defined on the staff sheet. Use lowercase letters only in the file name. For example, or.csv.</t>
  </si>
  <si>
    <t>File format</t>
  </si>
  <si>
    <t>Each file should be a comma separated values (CSV) text file. Include the column headers as the first row. Include all the specified columns using the specified names, all lower cased. Surround each field in double quotes and escape special characters. For example, "5'10"" height"</t>
  </si>
  <si>
    <t>Datetime format</t>
  </si>
  <si>
    <t>Values for Datetime columns should be in the 'YYYY-MM-DD HH:MM:SS' format. Send timestamps in your organization's local time zone, but do not specify a time zone in the timestamp value.</t>
  </si>
  <si>
    <t>Default value for String columns</t>
  </si>
  <si>
    <t>For a column of String data type, specify '&lt;UNKNOWN&gt;' when there should be a value but you don't have it. Specify '&lt;NOT_APPLICABLE&gt;' when there should not be a value. For columns of the other data types, do not provide an unknown value; just leave those empty.</t>
  </si>
  <si>
    <t>Boolean columns stored as String</t>
  </si>
  <si>
    <t>The answer to yes/no questions should be stored as a String instead of as a Boolean. Expected values are ['Yes', 'No', '&lt;UNKNOWN&gt;']. For some columns, '&lt;NOT_APPLICABLE&gt;' is also allowed.</t>
  </si>
  <si>
    <t>Expected Values</t>
  </si>
  <si>
    <t>A field with its Expected Values column populated requires mapping. Map the source value to one of the values in the Expected Values list.</t>
  </si>
  <si>
    <t>Standard Spruce Fields sheet</t>
  </si>
  <si>
    <t>The Standard Spruce Fields sheet in this workbook contains the fields that will appear in the AdaptX application. These fields are calculated by AdaptX from the data provided in the other sheets. You do not need to provide additional data for this sheet.</t>
  </si>
  <si>
    <t>Standard Data Requirements</t>
  </si>
  <si>
    <t>surgical_case_identifier</t>
  </si>
  <si>
    <t>encounter_identifier</t>
  </si>
  <si>
    <t>Unique surgical case identifier.</t>
  </si>
  <si>
    <t>Unique encounter identifier for the surgical case.</t>
  </si>
  <si>
    <t>String</t>
  </si>
  <si>
    <t>medical_record_number</t>
  </si>
  <si>
    <t>legal_sex</t>
  </si>
  <si>
    <t>race</t>
  </si>
  <si>
    <t>ethnicity</t>
  </si>
  <si>
    <t>language</t>
  </si>
  <si>
    <t>zip_code</t>
  </si>
  <si>
    <t>height_cm</t>
  </si>
  <si>
    <t>weight_kg</t>
  </si>
  <si>
    <t>Unique patient medical record identifier.</t>
  </si>
  <si>
    <t>Patient's legal sex.</t>
  </si>
  <si>
    <t>Patient's race. If the patient has more than one race, use the word "Multiple".</t>
  </si>
  <si>
    <t>Patient's ethnicity. If the patient has more than one ethnicity, use the word "Multiple".</t>
  </si>
  <si>
    <t>Patient's primary spoken language.</t>
  </si>
  <si>
    <t>Patient's home address ZIP or postal code.</t>
  </si>
  <si>
    <t>Patient's height in cm.</t>
  </si>
  <si>
    <t>Patient's weight in kg.</t>
  </si>
  <si>
    <t>Float</t>
  </si>
  <si>
    <t>facility_name</t>
  </si>
  <si>
    <t>patient_age_in_years</t>
  </si>
  <si>
    <t>patient_age_in_months</t>
  </si>
  <si>
    <t>primary_payor_name</t>
  </si>
  <si>
    <t>primary_payor_financial_class</t>
  </si>
  <si>
    <t>patient_class</t>
  </si>
  <si>
    <t>Site of the service.</t>
  </si>
  <si>
    <t>Patient's age in years at the start of the encounter.</t>
  </si>
  <si>
    <t>Patient's age in months at the start of the encounter.</t>
  </si>
  <si>
    <t>Name of the primary payor for the encounter.</t>
  </si>
  <si>
    <t>The financial class of the primary payor for the encounter. For example, "Commercial", "Medicare", "Self-Insured".</t>
  </si>
  <si>
    <t>The patient classification for the encounter. For example, "Inpatient", "Outpatient", "Observation"</t>
  </si>
  <si>
    <t>Integer</t>
  </si>
  <si>
    <t>or_room_name</t>
  </si>
  <si>
    <t>primary_procedure_name</t>
  </si>
  <si>
    <t>procedure_count</t>
  </si>
  <si>
    <t>case_elective</t>
  </si>
  <si>
    <t>scheduled_start_ts</t>
  </si>
  <si>
    <t>primary_surgeon_name</t>
  </si>
  <si>
    <t>surgical_specialty</t>
  </si>
  <si>
    <t>wheeled_into_or_ts</t>
  </si>
  <si>
    <t>surgery_start_ts</t>
  </si>
  <si>
    <t>surgical_close_ts</t>
  </si>
  <si>
    <t>wheeled_out_of_or_ts</t>
  </si>
  <si>
    <t>hospital_admit_inpatient_ts</t>
  </si>
  <si>
    <t>hospital_discharge_ts</t>
  </si>
  <si>
    <t>Name of the room where the surgery was performed.</t>
  </si>
  <si>
    <t>Name of the primary procedure that was performed.</t>
  </si>
  <si>
    <t>The number of procedures that were scheduled to be performed during the same case.</t>
  </si>
  <si>
    <t>Indicates the case was elective.</t>
  </si>
  <si>
    <t>Date and time the case was scheduled to start. (Use YYYY-MM-DD HH:MM:SS format.)</t>
  </si>
  <si>
    <t>Name of the primary surgeon on the case.</t>
  </si>
  <si>
    <t>The surgical specialty handling the case.</t>
  </si>
  <si>
    <t>Date and time the patient was wheeled into the OR. (Use YYYY-MM-DD HH:MM:SS format.)</t>
  </si>
  <si>
    <t>Date and time the surgery started; date and time of the incision. (Use YYYY-MM-DD HH:MM:SS format.)</t>
  </si>
  <si>
    <t>Date and time of surgical close, date and time of the last stitch or dressing on. (Use YYYY-MM-DD HH:MM:SS format.)</t>
  </si>
  <si>
    <t>Date and time the patient was wheeled out of the OR. (Use YYYY-MM-DD HH:MM:SS format.)</t>
  </si>
  <si>
    <t>If the patient was admitted as an inpatient during the encounter, date and time the patient first had an inpatient admitted hospital status. (Use YYYY-MM-DD HH:MM:SS format.)</t>
  </si>
  <si>
    <t>If the patient was admitted as an inpatient during the encounter, date and time the patient was discharged from the hospital. (Use YYYY-MM-DD HH:MM:SS format.)</t>
  </si>
  <si>
    <t>Datetime</t>
  </si>
  <si>
    <t>["Yes", "No", "&lt;UNKNOWN&gt;"]</t>
  </si>
  <si>
    <t>asa_score</t>
  </si>
  <si>
    <t>airway_grade</t>
  </si>
  <si>
    <t>anesthesia_start_ts</t>
  </si>
  <si>
    <t>anesthesia_ready_ts</t>
  </si>
  <si>
    <t>anesthesia_stop_ts</t>
  </si>
  <si>
    <t>American Society of Anesthesiologists classification.</t>
  </si>
  <si>
    <t>Airway grade via device used to secure airway.</t>
  </si>
  <si>
    <t>Date and time the anesthesia started. (Use YYYY-MM-DD HH:MM:SS format.)</t>
  </si>
  <si>
    <t>Date and time the anesthetized patient was ready for surgery prep. (Use YYYY-MM-DD HH:MM:SS format.)</t>
  </si>
  <si>
    <t>Date and time the anesthesia stopped. (Use YYYY-MM-DD HH:MM:SS format.)</t>
  </si>
  <si>
    <t>pacu_1_admit_ts</t>
  </si>
  <si>
    <t>pacu_1_discharge_ts</t>
  </si>
  <si>
    <t>pacu_2_admit_ts</t>
  </si>
  <si>
    <t>pacu_2_discharge_ts</t>
  </si>
  <si>
    <t>Date and time the patient was admitted to the PACU 1. Use this if you use only one PACU. (Use YYYY-MM-DD HH:MM:SS format.)</t>
  </si>
  <si>
    <t>Date and time the patient was discharged from the PACU 1. Use this if you use only one PACU. (Use YYYY-MM-DD HH:MM:SS format.)</t>
  </si>
  <si>
    <t>Date and time the patient was admitted to the PACU 2. Leave this NULL if you use only one PACU. (Use YYYY-MM-DD HH:MM:SS format.)</t>
  </si>
  <si>
    <t>Date and time the patient was discharged from the PACU 2. Leave this NULL if you use only one PACU. (Use YYYY-MM-DD HH:MM:SS format.)</t>
  </si>
  <si>
    <t>Column Name</t>
  </si>
  <si>
    <t>Description</t>
  </si>
  <si>
    <t>Data Type</t>
  </si>
  <si>
    <t>Include all surgical cases except cases that were canceled, one row per case.</t>
  </si>
  <si>
    <t>or_surgical_case_identifier</t>
  </si>
  <si>
    <t>or_encounter_identifier</t>
  </si>
  <si>
    <t>gas_ts</t>
  </si>
  <si>
    <t>gas_duration_minutes</t>
  </si>
  <si>
    <t>air_volume</t>
  </si>
  <si>
    <t>o2_volume</t>
  </si>
  <si>
    <t>n2o_volume</t>
  </si>
  <si>
    <t>expired_des_percent</t>
  </si>
  <si>
    <t>expired_iso_percent</t>
  </si>
  <si>
    <t>expired_sevo_percent</t>
  </si>
  <si>
    <t>Date and time gas volume was recorded. (Use YYYY-MM-DD HH:MM:SS format.)</t>
  </si>
  <si>
    <t>Elapsed time gas was given, in minutes.</t>
  </si>
  <si>
    <t>Liters per minute.</t>
  </si>
  <si>
    <t>Percent of desflurane expired. Values 0.00 to 10.00, formatted to two decimal places (ex: 1.25).</t>
  </si>
  <si>
    <t>Percent of isoflurane expired. Values 0.00 to 5.00, formatted to two decimal places (ex: 1.25).</t>
  </si>
  <si>
    <t>Percent of sevoflurane expired. Values 0.00 to 8.00, formatted to two decimal places (ex: 1.25).</t>
  </si>
  <si>
    <t>Include each anesthesia minute, one row per minute per surgical case.</t>
  </si>
  <si>
    <t>staff_name</t>
  </si>
  <si>
    <t>staff_role</t>
  </si>
  <si>
    <t>Full name of the staff member who participated in the encounter.</t>
  </si>
  <si>
    <t>The role that the staff member played during the encounter.</t>
  </si>
  <si>
    <t>["Attending Surgeon", "Surgery Fellow", "Surgery Resident", "Anesthesiologist", "Anesthesia Fellow", "Anesthesia Resident", "CRNA", "Pre-op Nurse", "Circulating Nurse", "PACU Nurse", "Surgical Tech"]</t>
  </si>
  <si>
    <t>Include each staff member who interacted with the patient during the case, one row per staff member per case.</t>
  </si>
  <si>
    <t>anesthesia_action</t>
  </si>
  <si>
    <t>Anesthesia action performed (line placement, intubation, etc.).</t>
  </si>
  <si>
    <t>Include each anesthesia action performed during the case, one row per action per case.</t>
  </si>
  <si>
    <t>cpt_code</t>
  </si>
  <si>
    <t>cpt_description</t>
  </si>
  <si>
    <t>CPT code assigned to the encounter.</t>
  </si>
  <si>
    <t>Description of the CPT code assigned to the encounter.</t>
  </si>
  <si>
    <t>Include the CPT codes attached to the case or its encounter, one row per code per case.</t>
  </si>
  <si>
    <t>medication_name</t>
  </si>
  <si>
    <t>medication_route</t>
  </si>
  <si>
    <t>medication_route_mapped</t>
  </si>
  <si>
    <t>medication_administration_ts</t>
  </si>
  <si>
    <t>Name of the medication.</t>
  </si>
  <si>
    <t>Route of administration (IV, NG, injection, etc.).</t>
  </si>
  <si>
    <t>Route of administration mapped to an expected value.</t>
  </si>
  <si>
    <t>Date and time the medication was administered. (Use YYYY-MM-DD HH:MM:SS format.)</t>
  </si>
  <si>
    <t>["Injection/IV", "Oral", "Sublingual/Buccal", "Rectal", "Topical", "Transdermal", "Inhalation"]</t>
  </si>
  <si>
    <t>Include each medication that was administered during the entire encounter, one row per medication administration per case.</t>
  </si>
  <si>
    <t>icd10_code</t>
  </si>
  <si>
    <t>icd10_description</t>
  </si>
  <si>
    <t>ICD-10-CM code assigned to the encounter.</t>
  </si>
  <si>
    <t>Description of ICD-10-CM code assigned to the encounter.</t>
  </si>
  <si>
    <t>Include the ICD-10-CM codes attached to the case or its encounter, one row per code per case.</t>
  </si>
  <si>
    <t>pain_score</t>
  </si>
  <si>
    <t>pain_score_ts</t>
  </si>
  <si>
    <t>Pain score reported by the patient.</t>
  </si>
  <si>
    <t>Date and time the pain score was reported. (Use YYYY-MM-DD HH:MM:SS format.)</t>
  </si>
  <si>
    <t>[0, 1, 2, 3, 4, 5, 6, 7, 8, 9, 10]</t>
  </si>
  <si>
    <t>Include each pain measurement recorded during the entire encounter, one row per measurement per case.</t>
  </si>
  <si>
    <t>ed_encounter_identifier</t>
  </si>
  <si>
    <t>ed_arrival_ts</t>
  </si>
  <si>
    <t>Unique encounter identifier for the ED arrival.</t>
  </si>
  <si>
    <t>Date and time the patient arrived in the Emergency Department. (Use YYYY-MM-DD HH:MM:SS format.)</t>
  </si>
  <si>
    <t>Include all Emergency Department arrivals for each patient represented in the surgical cases. Include the ED arrival for the surgery itself if the surgical encounter began in the ED, and include all other ED arrivals those patients have had.</t>
  </si>
  <si>
    <t>hospital_encounter_identifier</t>
  </si>
  <si>
    <t>Unique encounter identifier for the hospital admission.</t>
  </si>
  <si>
    <t>Date and time the patient first had an inpatient admitted hospital status. (Use YYYY-MM-DD HH:MM:SS format.)</t>
  </si>
  <si>
    <t>Include all hospital admissions for each patient represented in the surgical cases. Include the admission for the surgery itself if the patient was admitted for the surgery, and include all other hospital admissions those patients have had.</t>
  </si>
  <si>
    <t>AdaptX - Standard Spruce Fields</t>
  </si>
  <si>
    <t>Note: most fields are optional; fields can be subtracted or added</t>
  </si>
  <si>
    <t>Category</t>
  </si>
  <si>
    <t>Field Name</t>
  </si>
  <si>
    <t>Field Type</t>
  </si>
  <si>
    <t>Cases</t>
  </si>
  <si>
    <t>Medical Record Number</t>
  </si>
  <si>
    <t>Unique patient medical record identifier</t>
  </si>
  <si>
    <t>Identifier</t>
  </si>
  <si>
    <t>Encounter Identifier</t>
  </si>
  <si>
    <t>Unique encounter identifier</t>
  </si>
  <si>
    <t>Surgical Case Identifier</t>
  </si>
  <si>
    <t>Unique surgical case identifier</t>
  </si>
  <si>
    <t>Surgical Procedure Date</t>
  </si>
  <si>
    <t>Date and time of surgical procedure</t>
  </si>
  <si>
    <t>Locations</t>
  </si>
  <si>
    <t>Facility Name</t>
  </si>
  <si>
    <t>Site of the service</t>
  </si>
  <si>
    <t>Filter</t>
  </si>
  <si>
    <t>OR Room Name</t>
  </si>
  <si>
    <t>Name of the room where the surgery was performed</t>
  </si>
  <si>
    <t>Demographics</t>
  </si>
  <si>
    <t>Patient Sex</t>
  </si>
  <si>
    <t>Patient's legal sex</t>
  </si>
  <si>
    <t>Patient Age in Years</t>
  </si>
  <si>
    <t>Patient's age in years at the start of the encounter</t>
  </si>
  <si>
    <t>Patient Age in Months</t>
  </si>
  <si>
    <t>Patient's age in months at the start of the encounter</t>
  </si>
  <si>
    <t>Patient Race</t>
  </si>
  <si>
    <t>Patient's race</t>
  </si>
  <si>
    <t>Patient Ethnicity</t>
  </si>
  <si>
    <t>Patient's ethnicity</t>
  </si>
  <si>
    <t>Patient Language</t>
  </si>
  <si>
    <t>Patient's primary spoken language</t>
  </si>
  <si>
    <t>Patient Weight</t>
  </si>
  <si>
    <t>Patient's weight in kg</t>
  </si>
  <si>
    <t>Body Mass Index</t>
  </si>
  <si>
    <t>Patient's body mass index</t>
  </si>
  <si>
    <t>Patient ZIP or postal code</t>
  </si>
  <si>
    <t>Patient's home address ZIP or postal code</t>
  </si>
  <si>
    <t>Patient Class</t>
  </si>
  <si>
    <t>Patient encounter classification</t>
  </si>
  <si>
    <t>Primary Payor Financial Class</t>
  </si>
  <si>
    <t>Financial class of the primary payor</t>
  </si>
  <si>
    <t>Primary Payor Name</t>
  </si>
  <si>
    <t>Name of the primary payor</t>
  </si>
  <si>
    <t>ASA Score</t>
  </si>
  <si>
    <t>American Society of Anesthesiologists classification</t>
  </si>
  <si>
    <t>Diagnoses</t>
  </si>
  <si>
    <t>ICD-10 code</t>
  </si>
  <si>
    <t>ICD-10 code assigned to the encounter</t>
  </si>
  <si>
    <t>ICD-10 code description</t>
  </si>
  <si>
    <t>Description of ICD-10 code assigned to the encounter</t>
  </si>
  <si>
    <t>Procedures</t>
  </si>
  <si>
    <t>Primary Procedure Name</t>
  </si>
  <si>
    <t>Name of the primary procedure that was performed</t>
  </si>
  <si>
    <t>Multiple Procedures</t>
  </si>
  <si>
    <t>Indicates multiple procedures were scheduled during the same case</t>
  </si>
  <si>
    <t>Elective Case</t>
  </si>
  <si>
    <t>Indicates the case was elective</t>
  </si>
  <si>
    <t>First Case Flag</t>
  </si>
  <si>
    <t>Indicates case is the first case of the day in a given room</t>
  </si>
  <si>
    <t>Last Elective Case Flag</t>
  </si>
  <si>
    <t>Indicates case is the last elective case of the day in a given room</t>
  </si>
  <si>
    <t>CPT Code</t>
  </si>
  <si>
    <t>Post-discharge CPT code</t>
  </si>
  <si>
    <t>CPT Description</t>
  </si>
  <si>
    <t>Post-discharge CPT code description</t>
  </si>
  <si>
    <t>Actions</t>
  </si>
  <si>
    <t>Anesthesia Action</t>
  </si>
  <si>
    <t>Anesthesia action performed (line placement, intubation, etc.)</t>
  </si>
  <si>
    <t>Airway Grade</t>
  </si>
  <si>
    <t>Airway grade via device used to secure airway</t>
  </si>
  <si>
    <t>Medication Administration</t>
  </si>
  <si>
    <t>Medication Name</t>
  </si>
  <si>
    <t>Name of medication</t>
  </si>
  <si>
    <t>Medication Route</t>
  </si>
  <si>
    <t>Route of administration (IV, NG, injection, etc.)</t>
  </si>
  <si>
    <t>Medication Operative Phase</t>
  </si>
  <si>
    <t>Operative phase when medication is given (pre-op, intra-op, PACU, etc.)</t>
  </si>
  <si>
    <t>Clinicians</t>
  </si>
  <si>
    <t>Surgical Specialty</t>
  </si>
  <si>
    <t>The surgical specialty handling the case</t>
  </si>
  <si>
    <t>Primary Surgeon Name</t>
  </si>
  <si>
    <t>Name of the primary surgeon on the case</t>
  </si>
  <si>
    <t>Surgeon Attending Name</t>
  </si>
  <si>
    <t>Attending surgeon name; includes all attending surgeons</t>
  </si>
  <si>
    <t>Surgery Fellow Name</t>
  </si>
  <si>
    <t>Surgery fellow name</t>
  </si>
  <si>
    <t>Surgery Resident Name</t>
  </si>
  <si>
    <t>Surgery resident name</t>
  </si>
  <si>
    <t>Anesthesiologist Name</t>
  </si>
  <si>
    <t>Anesthesiologist name</t>
  </si>
  <si>
    <t>Anesthesiologist Fellow Name</t>
  </si>
  <si>
    <t>Anesthesiologist fellow name</t>
  </si>
  <si>
    <t>Anesthesiologist Resident Name</t>
  </si>
  <si>
    <t>Anesthesiologist resident name</t>
  </si>
  <si>
    <t>CRNA Name</t>
  </si>
  <si>
    <t>CRNA name</t>
  </si>
  <si>
    <t>Pre-Op Nurse</t>
  </si>
  <si>
    <t>Pre-op nurse name</t>
  </si>
  <si>
    <t>Circulating RN Name</t>
  </si>
  <si>
    <t>Case circulating nurse name</t>
  </si>
  <si>
    <t>PACU RN Name</t>
  </si>
  <si>
    <t>PACU nurse name</t>
  </si>
  <si>
    <t>Surgical Tech Name</t>
  </si>
  <si>
    <t>Surgical tech name</t>
  </si>
  <si>
    <t>Environmental Impact</t>
  </si>
  <si>
    <t>CO2 Per Minute</t>
  </si>
  <si>
    <t>kg of CO2 produced per minute</t>
  </si>
  <si>
    <t>Metric</t>
  </si>
  <si>
    <t>Miles Driven (Equivalent) Per Minute</t>
  </si>
  <si>
    <t>Miles driven (equivalent) per minute</t>
  </si>
  <si>
    <t>Nitrous Oxide Used</t>
  </si>
  <si>
    <t>Indicates nitrous oxide was used during the procedure</t>
  </si>
  <si>
    <t>Nitrous Oxide Total</t>
  </si>
  <si>
    <t>Total liters of nitrous oxide</t>
  </si>
  <si>
    <t>Desflourane Used</t>
  </si>
  <si>
    <t>Indicates Desflourane was used during the procedure</t>
  </si>
  <si>
    <t>Sevoflourane Used</t>
  </si>
  <si>
    <t>Indicates Sevoflourane was used during the procedure</t>
  </si>
  <si>
    <t>Isoflourane Used</t>
  </si>
  <si>
    <t>Indicates Isoflourane was used during the procedure</t>
  </si>
  <si>
    <t>Pain</t>
  </si>
  <si>
    <t>PACU Max Pain Score</t>
  </si>
  <si>
    <t>Max pain score recorded in the PACU</t>
  </si>
  <si>
    <t>Post-Op Max Pain Score 0-24 hours</t>
  </si>
  <si>
    <t>Max pain score 0-24 hours from end of surgery</t>
  </si>
  <si>
    <t>Post-Op Max Pain Score 24-48 hours</t>
  </si>
  <si>
    <t>Max pain score 24-48 hours from end of surgery</t>
  </si>
  <si>
    <t>PACU Meds</t>
  </si>
  <si>
    <t>PACU Rescue Nausea Meds</t>
  </si>
  <si>
    <t>Indicates an administration of a nausea med in the PACU (Metoclopramide, Ondansetron, Diphenhydramine, etc.)</t>
  </si>
  <si>
    <t>PACU Rescue IV Opioids</t>
  </si>
  <si>
    <t>Indicates an administration of an IV opioid in the PACU (Fentanyl, Morphine, Hydromorphone, etc.)</t>
  </si>
  <si>
    <t>PACU Rescue Oral Opioids</t>
  </si>
  <si>
    <t>Indicates an administration of an oral opioid in the PACU (Oxycodone, Vicodin, etc.)</t>
  </si>
  <si>
    <t>OR Efficiency</t>
  </si>
  <si>
    <t>On Time Start</t>
  </si>
  <si>
    <t>Scheduled start to anesthesia start or wheels in, whichever comes first</t>
  </si>
  <si>
    <t>Case Turnover Duration</t>
  </si>
  <si>
    <t>Previous case wheels out of OR to current case wheels in</t>
  </si>
  <si>
    <t>OR Times</t>
  </si>
  <si>
    <t>Anesthesia Prep Duration</t>
  </si>
  <si>
    <t>Anesthesia start to anesthesia ready</t>
  </si>
  <si>
    <t>Surgery Prep Duration</t>
  </si>
  <si>
    <t>Anesthesia ready to incision</t>
  </si>
  <si>
    <t>In Room Duration</t>
  </si>
  <si>
    <t>Wheels in to wheels out</t>
  </si>
  <si>
    <t>Surgery Duration</t>
  </si>
  <si>
    <t>Incision to surgical stop</t>
  </si>
  <si>
    <t>Emergence Duration</t>
  </si>
  <si>
    <t>Surgical stop time to wheels out of OR</t>
  </si>
  <si>
    <t>Anesthesia Duration</t>
  </si>
  <si>
    <t>Anesthesia start to anesthesia stop</t>
  </si>
  <si>
    <t>Post Op</t>
  </si>
  <si>
    <t>PACU Total Time</t>
  </si>
  <si>
    <t>Total wheels out time to PACU discharge time</t>
  </si>
  <si>
    <t>PACU 1 Time</t>
  </si>
  <si>
    <t>Wheels out time to PACU 1 discharge time</t>
  </si>
  <si>
    <t>PACU 2 Time</t>
  </si>
  <si>
    <t>PACU 2 admit time or wheels out time (if no PACU 1) to PACU 2 discharge time</t>
  </si>
  <si>
    <t>Post-Surgery Inpatient Admission</t>
  </si>
  <si>
    <t>Indicates patient was admitted inpatient after surgery</t>
  </si>
  <si>
    <t>Post-Surgery Hospital Length of Stay</t>
  </si>
  <si>
    <t>Wheels out to hospital discharge</t>
  </si>
  <si>
    <t>Patient Safety</t>
  </si>
  <si>
    <t>Inpatient admission within 30 days</t>
  </si>
  <si>
    <t>Indicates patient was admitted as an inpatient within 30 days after surgery</t>
  </si>
  <si>
    <t>Return to Surgery the Same Day</t>
  </si>
  <si>
    <t>Indicates patient returned to surgery the same day of surgery</t>
  </si>
  <si>
    <t>Return to Surgery within 30 Days</t>
  </si>
  <si>
    <t>Indicates patient returned to surgery within 30 days after surgery</t>
  </si>
  <si>
    <t>ED arrival within 72 hours</t>
  </si>
  <si>
    <t>Indicates patient arrived to the ED within 72 hours after surgery</t>
  </si>
  <si>
    <t>Ind</t>
  </si>
  <si>
    <t>CREATE TABLE MCHS_CUSTOM_DB.SPRUCE.SURGICAL_CASE_OR (</t>
  </si>
  <si>
    <t>DDL</t>
  </si>
  <si>
    <t>);</t>
  </si>
  <si>
    <t>CREATE TABLE MCHS_CUSTOM_DB.SPRUCE.SURGICAL_CASE_OR_ENV (</t>
  </si>
  <si>
    <t>CREATE TABLE MCHS_CUSTOM_DB.SPRUCE.SURGICAL_CASE_OR_STAFF (</t>
  </si>
  <si>
    <t>CREATE TABLE MCHS_CUSTOM_DB.SPRUCE.SURGICAL_CASE_OR_ANES_ACTIONS (</t>
  </si>
  <si>
    <t>CREATE TABLE MCHS_CUSTOM_DB.SPRUCE.SURGICAL_CASE_OR_PROCEDURES (</t>
  </si>
  <si>
    <t>CREATE TABLE MCHS_CUSTOM_DB.SPRUCE.SURGICAL_CASE_OR_ADMIN_MEDS (</t>
  </si>
  <si>
    <t>CREATE TABLE MCHS_CUSTOM_DB.SPRUCE.SURGICAL_CASE_OR_ICD (</t>
  </si>
  <si>
    <t>CREATE TABLE MCHS_CUSTOM_DB.SPRUCE.SURGICAL_CASE_OR_PAIN (</t>
  </si>
  <si>
    <t>CREATE TABLE MCHS_CUSTOM_DB.SPRUCE.SURGICAL_CASE_OR_ED_ARRIVALS (</t>
  </si>
  <si>
    <t>CREATE TABLE MCHS_CUSTOM_DB.SPRUCE.SURGICAL_CASE_HOSPITAL_ADMITS (</t>
  </si>
  <si>
    <t>Attending Surgeon</t>
  </si>
  <si>
    <t>Surgery Fellow</t>
  </si>
  <si>
    <t>Surgery Resident</t>
  </si>
  <si>
    <t>Anesthesiologist</t>
  </si>
  <si>
    <t>Anesthesia Fellow</t>
  </si>
  <si>
    <t>Anesthesia Resident</t>
  </si>
  <si>
    <t>CRNA</t>
  </si>
  <si>
    <t>Pre-op Nurse</t>
  </si>
  <si>
    <t>Circulating Nurse</t>
  </si>
  <si>
    <t>PACU Nurse</t>
  </si>
  <si>
    <t>Surgical Tech</t>
  </si>
  <si>
    <t>ADAPTX LOV</t>
  </si>
  <si>
    <t>NCHS LOV</t>
  </si>
  <si>
    <t>Resident - Anesthesia</t>
  </si>
  <si>
    <t>Anesthesiologist of Record</t>
  </si>
  <si>
    <t>Primary Surgeon</t>
  </si>
  <si>
    <t>Nurse - PreOp</t>
  </si>
  <si>
    <t>Nurse - PACU I
Nurse - PACU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</si>
</sst>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theme="1"/>
      <name val="Calibri"/>
      <family val="2"/>
      <scheme val="minor"/>
    </font>
    <font>
      <b/>
      <sz val="11"/>
      <color theme="1"/>
      <name val="Calibri"/>
      <family val="2"/>
      <scheme val="minor"/>
    </font>
    <font>
      <b/>
      <sz val="14"/>
      <color rgb="FF000000"/>
      <name val="Calibri"/>
      <family val="2"/>
      <scheme val="minor"/>
    </font>
    <font>
      <sz val="12"/>
      <color rgb="FF000000"/>
      <name val="Calibri"/>
      <family val="2"/>
      <scheme val="minor"/>
    </font>
    <font>
      <b/>
      <sz val="11"/>
      <color rgb="FFFFFFFF"/>
      <name val="Calibri"/>
      <family val="2"/>
      <scheme val="minor"/>
    </font>
    <font>
      <sz val="11"/>
      <color theme="0"/>
      <name val="Calibri"/>
      <family val="2"/>
      <scheme val="minor"/>
    </font>
    <font>
      <sz val="12"/>
      <color rgb="FF000000"/>
      <name val="Calibri"/>
      <family val="2"/>
    </font>
    <font>
      <sz val="11"/>
      <name val="Calibri"/>
      <family val="2"/>
      <scheme val="minor"/>
    </font>
    <font>
      <sz val="10"/>
      <color rgb="FF008000"/>
      <name val="Courier New"/>
      <family val="3"/>
    </font>
  </fonts>
  <fills count="9">
    <fill>
      <patternFill patternType="none"/>
    </fill>
    <fill>
      <patternFill patternType="gray125"/>
    </fill>
    <fill>
      <patternFill patternType="solid">
        <fgColor rgb="FFB7B3B3"/>
        <bgColor indexed="64"/>
      </patternFill>
    </fill>
    <fill>
      <patternFill patternType="solid">
        <fgColor rgb="FF2676F2"/>
        <bgColor indexed="64"/>
      </patternFill>
    </fill>
    <fill>
      <patternFill patternType="solid">
        <fgColor theme="3"/>
        <bgColor indexed="64"/>
      </patternFill>
    </fill>
    <fill>
      <patternFill patternType="solid">
        <fgColor theme="8"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7" fillId="0" borderId="0"/>
  </cellStyleXfs>
  <cellXfs count="29">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0" fontId="4" fillId="0" borderId="0" xfId="0" applyFont="1" applyAlignment="1">
      <alignment vertical="top"/>
    </xf>
    <xf numFmtId="0" fontId="5" fillId="3" borderId="1" xfId="0" applyFont="1" applyFill="1" applyBorder="1" applyAlignment="1">
      <alignment vertical="top"/>
    </xf>
    <xf numFmtId="0" fontId="0" fillId="0" borderId="1" xfId="0" applyBorder="1" applyAlignment="1">
      <alignment vertical="top"/>
    </xf>
    <xf numFmtId="0" fontId="0" fillId="0" borderId="0" xfId="0" applyAlignment="1">
      <alignment vertical="center" wrapText="1"/>
    </xf>
    <xf numFmtId="0" fontId="0" fillId="0" borderId="0" xfId="0" applyAlignment="1">
      <alignment horizontal="centerContinuous"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0" fillId="5" borderId="0" xfId="0" applyFill="1" applyAlignment="1">
      <alignment horizontal="center" vertical="center" wrapText="1"/>
    </xf>
    <xf numFmtId="0" fontId="0" fillId="0" borderId="0" xfId="0" applyBorder="1" applyAlignment="1">
      <alignment vertical="center" wrapText="1"/>
    </xf>
    <xf numFmtId="0" fontId="0" fillId="0" borderId="0" xfId="0" applyFill="1" applyAlignment="1">
      <alignment vertical="center" wrapText="1"/>
    </xf>
    <xf numFmtId="0" fontId="8" fillId="7" borderId="0" xfId="0" applyFont="1" applyFill="1" applyBorder="1" applyAlignment="1">
      <alignment vertical="center"/>
    </xf>
    <xf numFmtId="0" fontId="0" fillId="7" borderId="0" xfId="0" applyFill="1" applyAlignment="1">
      <alignment vertical="center" wrapText="1"/>
    </xf>
    <xf numFmtId="0" fontId="0" fillId="7" borderId="0" xfId="0" applyFill="1" applyBorder="1" applyAlignment="1">
      <alignment vertical="center" wrapText="1"/>
    </xf>
    <xf numFmtId="0" fontId="6" fillId="4" borderId="1" xfId="0" applyFont="1" applyFill="1" applyBorder="1" applyAlignment="1">
      <alignment horizontal="center" vertical="center" wrapText="1"/>
    </xf>
    <xf numFmtId="0" fontId="0" fillId="0" borderId="0" xfId="0"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2" fillId="2" borderId="1" xfId="0" applyFont="1" applyFill="1" applyBorder="1" applyAlignment="1">
      <alignment vertical="center"/>
    </xf>
    <xf numFmtId="0" fontId="6" fillId="8" borderId="0" xfId="0" applyFont="1" applyFill="1" applyAlignment="1">
      <alignment horizontal="left" vertical="center" wrapText="1"/>
    </xf>
    <xf numFmtId="49" fontId="0" fillId="0" borderId="0" xfId="0" applyNumberFormat="1" applyAlignment="1">
      <alignment horizontal="left" vertical="center" wrapText="1"/>
    </xf>
    <xf numFmtId="49" fontId="9" fillId="0" borderId="0" xfId="0" applyNumberFormat="1" applyFont="1"/>
    <xf numFmtId="49" fontId="9" fillId="0" borderId="0" xfId="0" quotePrefix="1" applyNumberFormat="1" applyFont="1" applyAlignment="1">
      <alignment wrapText="1"/>
    </xf>
    <xf numFmtId="0" fontId="1" fillId="0" borderId="0" xfId="0" applyFont="1" applyAlignment="1">
      <alignment horizontal="left" wrapText="1"/>
    </xf>
    <xf numFmtId="0" fontId="8" fillId="6" borderId="0" xfId="0" applyFont="1" applyFill="1" applyAlignment="1">
      <alignment horizontal="center" vertical="center" wrapText="1"/>
    </xf>
  </cellXfs>
  <cellStyles count="2">
    <cellStyle name="Normal" xfId="0" builtinId="0"/>
    <cellStyle name="Normal 2" xfId="1" xr:uid="{AA764116-CCF3-434B-8607-A174C8208953}"/>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0</xdr:col>
      <xdr:colOff>1859756</xdr:colOff>
      <xdr:row>0</xdr:row>
      <xdr:rowOff>557213</xdr:rowOff>
    </xdr:to>
    <xdr:pic>
      <xdr:nvPicPr>
        <xdr:cNvPr id="2" name="Picture 1" descr="AdaptX_logo_22.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66675"/>
          <a:ext cx="1859756" cy="49053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120" zoomScaleNormal="120" workbookViewId="0">
      <selection activeCell="C7" sqref="C7"/>
    </sheetView>
  </sheetViews>
  <sheetFormatPr defaultRowHeight="15" x14ac:dyDescent="0.25"/>
  <cols>
    <col min="1" max="1" width="28.7109375" customWidth="1"/>
    <col min="2" max="2" width="2.7109375" customWidth="1"/>
    <col min="3" max="3" width="165.7109375" customWidth="1"/>
  </cols>
  <sheetData>
    <row r="1" spans="1:3" ht="63.95" customHeight="1" x14ac:dyDescent="0.35">
      <c r="A1" s="27" t="s">
        <v>16</v>
      </c>
      <c r="B1" s="27"/>
      <c r="C1" s="27"/>
    </row>
    <row r="3" spans="1:3" ht="45" x14ac:dyDescent="0.25">
      <c r="A3" s="1" t="s">
        <v>0</v>
      </c>
      <c r="C3" s="2" t="s">
        <v>1</v>
      </c>
    </row>
    <row r="4" spans="1:3" ht="30" x14ac:dyDescent="0.25">
      <c r="A4" s="1" t="s">
        <v>2</v>
      </c>
      <c r="C4" s="2" t="s">
        <v>3</v>
      </c>
    </row>
    <row r="5" spans="1:3" ht="30" x14ac:dyDescent="0.25">
      <c r="A5" s="1" t="s">
        <v>4</v>
      </c>
      <c r="C5" s="2" t="s">
        <v>5</v>
      </c>
    </row>
    <row r="6" spans="1:3" ht="30" x14ac:dyDescent="0.25">
      <c r="A6" s="1" t="s">
        <v>6</v>
      </c>
      <c r="C6" s="2" t="s">
        <v>7</v>
      </c>
    </row>
    <row r="7" spans="1:3" ht="30" x14ac:dyDescent="0.25">
      <c r="A7" s="1" t="s">
        <v>8</v>
      </c>
      <c r="C7" s="2" t="s">
        <v>9</v>
      </c>
    </row>
    <row r="8" spans="1:3" ht="30" x14ac:dyDescent="0.25">
      <c r="A8" s="1" t="s">
        <v>10</v>
      </c>
      <c r="C8" s="2" t="s">
        <v>11</v>
      </c>
    </row>
    <row r="9" spans="1:3" x14ac:dyDescent="0.25">
      <c r="A9" s="1" t="s">
        <v>12</v>
      </c>
      <c r="C9" s="2" t="s">
        <v>13</v>
      </c>
    </row>
    <row r="10" spans="1:3" ht="30" x14ac:dyDescent="0.25">
      <c r="A10" s="1" t="s">
        <v>14</v>
      </c>
      <c r="C10" s="2" t="s">
        <v>15</v>
      </c>
    </row>
  </sheetData>
  <mergeCells count="1">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9"/>
  <sheetViews>
    <sheetView tabSelected="1" zoomScaleNormal="100" workbookViewId="0">
      <pane ySplit="3" topLeftCell="A4" activePane="bottomLeft" state="frozen"/>
      <selection pane="bottomLeft" activeCell="A4" sqref="A4"/>
    </sheetView>
  </sheetViews>
  <sheetFormatPr defaultRowHeight="15" x14ac:dyDescent="0.25"/>
  <cols>
    <col min="1" max="1" width="4.42578125" style="7" bestFit="1" customWidth="1"/>
    <col min="2" max="2" width="31.5703125" style="7" bestFit="1" customWidth="1"/>
    <col min="3" max="3" width="80.5703125" style="7" customWidth="1"/>
    <col min="4" max="4" width="15.28515625" style="7" customWidth="1"/>
    <col min="5" max="5" width="27.140625" style="7" bestFit="1" customWidth="1"/>
    <col min="6" max="6" width="45.140625" style="7" customWidth="1"/>
    <col min="7" max="7" width="19.140625" style="7" bestFit="1" customWidth="1"/>
    <col min="8" max="8" width="59.28515625" style="7" customWidth="1"/>
    <col min="9" max="16384" width="9.140625" style="7"/>
  </cols>
  <sheetData>
    <row r="1" spans="1:8" x14ac:dyDescent="0.25">
      <c r="B1" s="8" t="s">
        <v>101</v>
      </c>
      <c r="C1" s="8"/>
      <c r="D1" s="8"/>
      <c r="E1" s="8"/>
    </row>
    <row r="2" spans="1:8" x14ac:dyDescent="0.25">
      <c r="F2" s="28" t="s">
        <v>340</v>
      </c>
      <c r="G2" s="28"/>
      <c r="H2" s="28"/>
    </row>
    <row r="3" spans="1:8" x14ac:dyDescent="0.25">
      <c r="A3" s="17" t="s">
        <v>338</v>
      </c>
      <c r="B3" s="9" t="s">
        <v>98</v>
      </c>
      <c r="C3" s="9" t="s">
        <v>99</v>
      </c>
      <c r="D3" s="9" t="s">
        <v>100</v>
      </c>
      <c r="E3" s="10" t="s">
        <v>12</v>
      </c>
      <c r="F3" s="14" t="s">
        <v>339</v>
      </c>
      <c r="G3" s="15"/>
      <c r="H3" s="15"/>
    </row>
    <row r="4" spans="1:8" x14ac:dyDescent="0.25">
      <c r="A4" s="11">
        <v>1</v>
      </c>
      <c r="B4" s="7" t="s">
        <v>17</v>
      </c>
      <c r="C4" s="7" t="s">
        <v>19</v>
      </c>
      <c r="D4" s="7" t="s">
        <v>21</v>
      </c>
      <c r="F4" s="16" t="str">
        <f>"   "&amp;UPPER(B4)&amp;REPT(" ",40-LEN(B4))</f>
        <v xml:space="preserve">   SURGICAL_CASE_IDENTIFIER                </v>
      </c>
      <c r="G4" s="15" t="str">
        <f>IF(D4="String", "VARCHAR(400)",
  IF(D4="Float", "NUMBER(38,3)",
  IF(D4="Integer", "NUMBER(38,0)",
  IF(D4="Datetime", "TIMESTAMP_LTZ(9)"))))</f>
        <v>VARCHAR(400)</v>
      </c>
      <c r="H4" s="15" t="str">
        <f>"COMMENT '"&amp;SUBSTITUTE(C4,"'","''")&amp;"',"</f>
        <v>COMMENT 'Unique surgical case identifier.',</v>
      </c>
    </row>
    <row r="5" spans="1:8" x14ac:dyDescent="0.25">
      <c r="A5" s="11">
        <v>2</v>
      </c>
      <c r="B5" s="7" t="s">
        <v>18</v>
      </c>
      <c r="C5" s="7" t="s">
        <v>20</v>
      </c>
      <c r="D5" s="7" t="s">
        <v>21</v>
      </c>
      <c r="F5" s="16" t="str">
        <f t="shared" ref="F5:F41" si="0">"   "&amp;UPPER(B5)&amp;REPT(" ",40-LEN(B5))</f>
        <v xml:space="preserve">   ENCOUNTER_IDENTIFIER                    </v>
      </c>
      <c r="G5" s="15" t="str">
        <f t="shared" ref="G5:G41" si="1">IF(D5="String", "VARCHAR(400)",
  IF(D5="Float", "NUMBER(38,3)",
  IF(D5="Integer", "NUMBER(38,0)",
  IF(D5="Datetime", "TIMESTAMP_LTZ(9)"))))</f>
        <v>VARCHAR(400)</v>
      </c>
      <c r="H5" s="15" t="str">
        <f t="shared" ref="H5:H40" si="2">"COMMENT '"&amp;SUBSTITUTE(C5,"'","''")&amp;"',"</f>
        <v>COMMENT 'Unique encounter identifier for the surgical case.',</v>
      </c>
    </row>
    <row r="6" spans="1:8" x14ac:dyDescent="0.25">
      <c r="A6" s="11">
        <v>3</v>
      </c>
      <c r="B6" s="7" t="s">
        <v>22</v>
      </c>
      <c r="C6" s="7" t="s">
        <v>30</v>
      </c>
      <c r="D6" s="7" t="s">
        <v>21</v>
      </c>
      <c r="F6" s="16" t="str">
        <f t="shared" si="0"/>
        <v xml:space="preserve">   MEDICAL_RECORD_NUMBER                   </v>
      </c>
      <c r="G6" s="15" t="str">
        <f t="shared" si="1"/>
        <v>VARCHAR(400)</v>
      </c>
      <c r="H6" s="15" t="str">
        <f t="shared" si="2"/>
        <v>COMMENT 'Unique patient medical record identifier.',</v>
      </c>
    </row>
    <row r="7" spans="1:8" s="13" customFormat="1" x14ac:dyDescent="0.25">
      <c r="A7" s="11">
        <v>4</v>
      </c>
      <c r="B7" s="13" t="s">
        <v>23</v>
      </c>
      <c r="C7" s="13" t="s">
        <v>31</v>
      </c>
      <c r="D7" s="13" t="s">
        <v>21</v>
      </c>
      <c r="F7" s="16" t="str">
        <f t="shared" si="0"/>
        <v xml:space="preserve">   LEGAL_SEX                               </v>
      </c>
      <c r="G7" s="15" t="str">
        <f t="shared" si="1"/>
        <v>VARCHAR(400)</v>
      </c>
      <c r="H7" s="15" t="str">
        <f t="shared" si="2"/>
        <v>COMMENT 'Patient''s legal sex.',</v>
      </c>
    </row>
    <row r="8" spans="1:8" ht="30" x14ac:dyDescent="0.25">
      <c r="A8" s="11">
        <v>5</v>
      </c>
      <c r="B8" s="7" t="s">
        <v>24</v>
      </c>
      <c r="C8" s="7" t="s">
        <v>32</v>
      </c>
      <c r="D8" s="7" t="s">
        <v>21</v>
      </c>
      <c r="F8" s="16" t="str">
        <f t="shared" si="0"/>
        <v xml:space="preserve">   RACE                                    </v>
      </c>
      <c r="G8" s="15" t="str">
        <f t="shared" si="1"/>
        <v>VARCHAR(400)</v>
      </c>
      <c r="H8" s="15" t="str">
        <f t="shared" si="2"/>
        <v>COMMENT 'Patient''s race. If the patient has more than one race, use the word "Multiple".',</v>
      </c>
    </row>
    <row r="9" spans="1:8" ht="30" x14ac:dyDescent="0.25">
      <c r="A9" s="11">
        <v>6</v>
      </c>
      <c r="B9" s="7" t="s">
        <v>25</v>
      </c>
      <c r="C9" s="7" t="s">
        <v>33</v>
      </c>
      <c r="D9" s="7" t="s">
        <v>21</v>
      </c>
      <c r="F9" s="16" t="str">
        <f t="shared" si="0"/>
        <v xml:space="preserve">   ETHNICITY                               </v>
      </c>
      <c r="G9" s="15" t="str">
        <f t="shared" si="1"/>
        <v>VARCHAR(400)</v>
      </c>
      <c r="H9" s="15" t="str">
        <f t="shared" si="2"/>
        <v>COMMENT 'Patient''s ethnicity. If the patient has more than one ethnicity, use the word "Multiple".',</v>
      </c>
    </row>
    <row r="10" spans="1:8" x14ac:dyDescent="0.25">
      <c r="A10" s="11">
        <v>7</v>
      </c>
      <c r="B10" s="7" t="s">
        <v>26</v>
      </c>
      <c r="C10" s="7" t="s">
        <v>34</v>
      </c>
      <c r="D10" s="7" t="s">
        <v>21</v>
      </c>
      <c r="F10" s="16" t="str">
        <f t="shared" si="0"/>
        <v xml:space="preserve">   LANGUAGE                                </v>
      </c>
      <c r="G10" s="15" t="str">
        <f t="shared" si="1"/>
        <v>VARCHAR(400)</v>
      </c>
      <c r="H10" s="15" t="str">
        <f t="shared" si="2"/>
        <v>COMMENT 'Patient''s primary spoken language.',</v>
      </c>
    </row>
    <row r="11" spans="1:8" x14ac:dyDescent="0.25">
      <c r="A11" s="11">
        <v>8</v>
      </c>
      <c r="B11" s="7" t="s">
        <v>27</v>
      </c>
      <c r="C11" s="7" t="s">
        <v>35</v>
      </c>
      <c r="D11" s="7" t="s">
        <v>21</v>
      </c>
      <c r="F11" s="16" t="str">
        <f t="shared" si="0"/>
        <v xml:space="preserve">   ZIP_CODE                                </v>
      </c>
      <c r="G11" s="15" t="str">
        <f t="shared" si="1"/>
        <v>VARCHAR(400)</v>
      </c>
      <c r="H11" s="15" t="str">
        <f t="shared" si="2"/>
        <v>COMMENT 'Patient''s home address ZIP or postal code.',</v>
      </c>
    </row>
    <row r="12" spans="1:8" x14ac:dyDescent="0.25">
      <c r="A12" s="11">
        <v>9</v>
      </c>
      <c r="B12" s="7" t="s">
        <v>28</v>
      </c>
      <c r="C12" s="7" t="s">
        <v>36</v>
      </c>
      <c r="D12" s="7" t="s">
        <v>38</v>
      </c>
      <c r="F12" s="16" t="str">
        <f t="shared" si="0"/>
        <v xml:space="preserve">   HEIGHT_CM                               </v>
      </c>
      <c r="G12" s="15" t="str">
        <f t="shared" si="1"/>
        <v>NUMBER(38,3)</v>
      </c>
      <c r="H12" s="15" t="str">
        <f t="shared" si="2"/>
        <v>COMMENT 'Patient''s height in cm.',</v>
      </c>
    </row>
    <row r="13" spans="1:8" x14ac:dyDescent="0.25">
      <c r="A13" s="11">
        <v>10</v>
      </c>
      <c r="B13" s="7" t="s">
        <v>29</v>
      </c>
      <c r="C13" s="7" t="s">
        <v>37</v>
      </c>
      <c r="D13" s="7" t="s">
        <v>38</v>
      </c>
      <c r="F13" s="16" t="str">
        <f t="shared" si="0"/>
        <v xml:space="preserve">   WEIGHT_KG                               </v>
      </c>
      <c r="G13" s="15" t="str">
        <f t="shared" si="1"/>
        <v>NUMBER(38,3)</v>
      </c>
      <c r="H13" s="15" t="str">
        <f t="shared" si="2"/>
        <v>COMMENT 'Patient''s weight in kg.',</v>
      </c>
    </row>
    <row r="14" spans="1:8" x14ac:dyDescent="0.25">
      <c r="A14" s="11">
        <v>11</v>
      </c>
      <c r="B14" s="7" t="s">
        <v>39</v>
      </c>
      <c r="C14" s="7" t="s">
        <v>45</v>
      </c>
      <c r="D14" s="7" t="s">
        <v>21</v>
      </c>
      <c r="F14" s="16" t="str">
        <f t="shared" si="0"/>
        <v xml:space="preserve">   FACILITY_NAME                           </v>
      </c>
      <c r="G14" s="15" t="str">
        <f t="shared" si="1"/>
        <v>VARCHAR(400)</v>
      </c>
      <c r="H14" s="15" t="str">
        <f t="shared" si="2"/>
        <v>COMMENT 'Site of the service.',</v>
      </c>
    </row>
    <row r="15" spans="1:8" x14ac:dyDescent="0.25">
      <c r="A15" s="11">
        <v>12</v>
      </c>
      <c r="B15" s="7" t="s">
        <v>40</v>
      </c>
      <c r="C15" s="7" t="s">
        <v>46</v>
      </c>
      <c r="D15" s="7" t="s">
        <v>51</v>
      </c>
      <c r="F15" s="16" t="str">
        <f t="shared" si="0"/>
        <v xml:space="preserve">   PATIENT_AGE_IN_YEARS                    </v>
      </c>
      <c r="G15" s="15" t="str">
        <f t="shared" si="1"/>
        <v>NUMBER(38,0)</v>
      </c>
      <c r="H15" s="15" t="str">
        <f t="shared" si="2"/>
        <v>COMMENT 'Patient''s age in years at the start of the encounter.',</v>
      </c>
    </row>
    <row r="16" spans="1:8" ht="30" x14ac:dyDescent="0.25">
      <c r="A16" s="11">
        <v>13</v>
      </c>
      <c r="B16" s="7" t="s">
        <v>41</v>
      </c>
      <c r="C16" s="7" t="s">
        <v>47</v>
      </c>
      <c r="D16" s="7" t="s">
        <v>51</v>
      </c>
      <c r="F16" s="16" t="str">
        <f t="shared" si="0"/>
        <v xml:space="preserve">   PATIENT_AGE_IN_MONTHS                   </v>
      </c>
      <c r="G16" s="15" t="str">
        <f t="shared" si="1"/>
        <v>NUMBER(38,0)</v>
      </c>
      <c r="H16" s="15" t="str">
        <f t="shared" si="2"/>
        <v>COMMENT 'Patient''s age in months at the start of the encounter.',</v>
      </c>
    </row>
    <row r="17" spans="1:8" x14ac:dyDescent="0.25">
      <c r="A17" s="11">
        <v>14</v>
      </c>
      <c r="B17" s="7" t="s">
        <v>42</v>
      </c>
      <c r="C17" s="7" t="s">
        <v>48</v>
      </c>
      <c r="D17" s="7" t="s">
        <v>21</v>
      </c>
      <c r="F17" s="16" t="str">
        <f t="shared" si="0"/>
        <v xml:space="preserve">   PRIMARY_PAYOR_NAME                      </v>
      </c>
      <c r="G17" s="15" t="str">
        <f t="shared" si="1"/>
        <v>VARCHAR(400)</v>
      </c>
      <c r="H17" s="15" t="str">
        <f t="shared" si="2"/>
        <v>COMMENT 'Name of the primary payor for the encounter.',</v>
      </c>
    </row>
    <row r="18" spans="1:8" ht="45" x14ac:dyDescent="0.25">
      <c r="A18" s="11">
        <v>15</v>
      </c>
      <c r="B18" s="7" t="s">
        <v>43</v>
      </c>
      <c r="C18" s="7" t="s">
        <v>49</v>
      </c>
      <c r="D18" s="7" t="s">
        <v>21</v>
      </c>
      <c r="F18" s="16" t="str">
        <f t="shared" si="0"/>
        <v xml:space="preserve">   PRIMARY_PAYOR_FINANCIAL_CLASS           </v>
      </c>
      <c r="G18" s="15" t="str">
        <f t="shared" si="1"/>
        <v>VARCHAR(400)</v>
      </c>
      <c r="H18" s="15" t="str">
        <f t="shared" si="2"/>
        <v>COMMENT 'The financial class of the primary payor for the encounter. For example, "Commercial", "Medicare", "Self-Insured".',</v>
      </c>
    </row>
    <row r="19" spans="1:8" ht="30" x14ac:dyDescent="0.25">
      <c r="A19" s="11">
        <v>16</v>
      </c>
      <c r="B19" s="7" t="s">
        <v>44</v>
      </c>
      <c r="C19" s="7" t="s">
        <v>50</v>
      </c>
      <c r="D19" s="7" t="s">
        <v>21</v>
      </c>
      <c r="F19" s="16" t="str">
        <f t="shared" si="0"/>
        <v xml:space="preserve">   PATIENT_CLASS                           </v>
      </c>
      <c r="G19" s="15" t="str">
        <f t="shared" si="1"/>
        <v>VARCHAR(400)</v>
      </c>
      <c r="H19" s="15" t="str">
        <f t="shared" si="2"/>
        <v>COMMENT 'The patient classification for the encounter. For example, "Inpatient", "Outpatient", "Observation"',</v>
      </c>
    </row>
    <row r="20" spans="1:8" ht="30" x14ac:dyDescent="0.25">
      <c r="A20" s="11">
        <v>17</v>
      </c>
      <c r="B20" s="7" t="s">
        <v>52</v>
      </c>
      <c r="C20" s="7" t="s">
        <v>65</v>
      </c>
      <c r="D20" s="7" t="s">
        <v>21</v>
      </c>
      <c r="F20" s="16" t="str">
        <f t="shared" si="0"/>
        <v xml:space="preserve">   OR_ROOM_NAME                            </v>
      </c>
      <c r="G20" s="15" t="str">
        <f t="shared" si="1"/>
        <v>VARCHAR(400)</v>
      </c>
      <c r="H20" s="15" t="str">
        <f t="shared" si="2"/>
        <v>COMMENT 'Name of the room where the surgery was performed.',</v>
      </c>
    </row>
    <row r="21" spans="1:8" ht="30" x14ac:dyDescent="0.25">
      <c r="A21" s="11">
        <v>18</v>
      </c>
      <c r="B21" s="7" t="s">
        <v>53</v>
      </c>
      <c r="C21" s="7" t="s">
        <v>66</v>
      </c>
      <c r="D21" s="7" t="s">
        <v>21</v>
      </c>
      <c r="F21" s="16" t="str">
        <f t="shared" si="0"/>
        <v xml:space="preserve">   PRIMARY_PROCEDURE_NAME                  </v>
      </c>
      <c r="G21" s="15" t="str">
        <f t="shared" si="1"/>
        <v>VARCHAR(400)</v>
      </c>
      <c r="H21" s="15" t="str">
        <f t="shared" si="2"/>
        <v>COMMENT 'Name of the primary procedure that was performed.',</v>
      </c>
    </row>
    <row r="22" spans="1:8" ht="30" x14ac:dyDescent="0.25">
      <c r="A22" s="11">
        <v>19</v>
      </c>
      <c r="B22" s="7" t="s">
        <v>54</v>
      </c>
      <c r="C22" s="7" t="s">
        <v>67</v>
      </c>
      <c r="D22" s="7" t="s">
        <v>51</v>
      </c>
      <c r="F22" s="16" t="str">
        <f t="shared" si="0"/>
        <v xml:space="preserve">   PROCEDURE_COUNT                         </v>
      </c>
      <c r="G22" s="15" t="str">
        <f t="shared" si="1"/>
        <v>NUMBER(38,0)</v>
      </c>
      <c r="H22" s="15" t="str">
        <f t="shared" si="2"/>
        <v>COMMENT 'The number of procedures that were scheduled to be performed during the same case.',</v>
      </c>
    </row>
    <row r="23" spans="1:8" ht="30" x14ac:dyDescent="0.25">
      <c r="A23" s="11">
        <v>20</v>
      </c>
      <c r="B23" s="7" t="s">
        <v>55</v>
      </c>
      <c r="C23" s="7" t="s">
        <v>68</v>
      </c>
      <c r="D23" s="7" t="s">
        <v>21</v>
      </c>
      <c r="E23" s="7" t="s">
        <v>79</v>
      </c>
      <c r="F23" s="16" t="str">
        <f t="shared" si="0"/>
        <v xml:space="preserve">   CASE_ELECTIVE                           </v>
      </c>
      <c r="G23" s="15" t="str">
        <f t="shared" si="1"/>
        <v>VARCHAR(400)</v>
      </c>
      <c r="H23" s="15" t="str">
        <f t="shared" si="2"/>
        <v>COMMENT 'Indicates the case was elective.',</v>
      </c>
    </row>
    <row r="24" spans="1:8" ht="30" x14ac:dyDescent="0.25">
      <c r="A24" s="11">
        <v>21</v>
      </c>
      <c r="B24" s="7" t="s">
        <v>56</v>
      </c>
      <c r="C24" s="7" t="s">
        <v>69</v>
      </c>
      <c r="D24" s="7" t="s">
        <v>78</v>
      </c>
      <c r="F24" s="16" t="str">
        <f t="shared" si="0"/>
        <v xml:space="preserve">   SCHEDULED_START_TS                      </v>
      </c>
      <c r="G24" s="15" t="str">
        <f t="shared" si="1"/>
        <v>TIMESTAMP_LTZ(9)</v>
      </c>
      <c r="H24" s="15" t="str">
        <f t="shared" si="2"/>
        <v>COMMENT 'Date and time the case was scheduled to start. (Use YYYY-MM-DD HH:MM:SS format.)',</v>
      </c>
    </row>
    <row r="25" spans="1:8" x14ac:dyDescent="0.25">
      <c r="A25" s="11">
        <v>22</v>
      </c>
      <c r="B25" s="7" t="s">
        <v>57</v>
      </c>
      <c r="C25" s="7" t="s">
        <v>70</v>
      </c>
      <c r="D25" s="7" t="s">
        <v>21</v>
      </c>
      <c r="F25" s="16" t="str">
        <f t="shared" si="0"/>
        <v xml:space="preserve">   PRIMARY_SURGEON_NAME                    </v>
      </c>
      <c r="G25" s="15" t="str">
        <f t="shared" si="1"/>
        <v>VARCHAR(400)</v>
      </c>
      <c r="H25" s="15" t="str">
        <f t="shared" si="2"/>
        <v>COMMENT 'Name of the primary surgeon on the case.',</v>
      </c>
    </row>
    <row r="26" spans="1:8" x14ac:dyDescent="0.25">
      <c r="A26" s="11">
        <v>23</v>
      </c>
      <c r="B26" s="7" t="s">
        <v>58</v>
      </c>
      <c r="C26" s="7" t="s">
        <v>71</v>
      </c>
      <c r="D26" s="7" t="s">
        <v>21</v>
      </c>
      <c r="F26" s="16" t="str">
        <f t="shared" si="0"/>
        <v xml:space="preserve">   SURGICAL_SPECIALTY                      </v>
      </c>
      <c r="G26" s="15" t="str">
        <f t="shared" si="1"/>
        <v>VARCHAR(400)</v>
      </c>
      <c r="H26" s="15" t="str">
        <f t="shared" si="2"/>
        <v>COMMENT 'The surgical specialty handling the case.',</v>
      </c>
    </row>
    <row r="27" spans="1:8" ht="30" x14ac:dyDescent="0.25">
      <c r="A27" s="11">
        <v>24</v>
      </c>
      <c r="B27" s="7" t="s">
        <v>59</v>
      </c>
      <c r="C27" s="7" t="s">
        <v>72</v>
      </c>
      <c r="D27" s="7" t="s">
        <v>78</v>
      </c>
      <c r="F27" s="16" t="str">
        <f t="shared" si="0"/>
        <v xml:space="preserve">   WHEELED_INTO_OR_TS                      </v>
      </c>
      <c r="G27" s="15" t="str">
        <f t="shared" si="1"/>
        <v>TIMESTAMP_LTZ(9)</v>
      </c>
      <c r="H27" s="15" t="str">
        <f t="shared" si="2"/>
        <v>COMMENT 'Date and time the patient was wheeled into the OR. (Use YYYY-MM-DD HH:MM:SS format.)',</v>
      </c>
    </row>
    <row r="28" spans="1:8" ht="30" x14ac:dyDescent="0.25">
      <c r="A28" s="11">
        <v>25</v>
      </c>
      <c r="B28" s="7" t="s">
        <v>60</v>
      </c>
      <c r="C28" s="7" t="s">
        <v>73</v>
      </c>
      <c r="D28" s="7" t="s">
        <v>78</v>
      </c>
      <c r="F28" s="16" t="str">
        <f t="shared" si="0"/>
        <v xml:space="preserve">   SURGERY_START_TS                        </v>
      </c>
      <c r="G28" s="15" t="str">
        <f t="shared" si="1"/>
        <v>TIMESTAMP_LTZ(9)</v>
      </c>
      <c r="H28" s="15" t="str">
        <f t="shared" si="2"/>
        <v>COMMENT 'Date and time the surgery started; date and time of the incision. (Use YYYY-MM-DD HH:MM:SS format.)',</v>
      </c>
    </row>
    <row r="29" spans="1:8" ht="30" x14ac:dyDescent="0.25">
      <c r="A29" s="11">
        <v>26</v>
      </c>
      <c r="B29" s="7" t="s">
        <v>61</v>
      </c>
      <c r="C29" s="7" t="s">
        <v>74</v>
      </c>
      <c r="D29" s="7" t="s">
        <v>78</v>
      </c>
      <c r="F29" s="16" t="str">
        <f t="shared" si="0"/>
        <v xml:space="preserve">   SURGICAL_CLOSE_TS                       </v>
      </c>
      <c r="G29" s="15" t="str">
        <f t="shared" si="1"/>
        <v>TIMESTAMP_LTZ(9)</v>
      </c>
      <c r="H29" s="15" t="str">
        <f t="shared" si="2"/>
        <v>COMMENT 'Date and time of surgical close, date and time of the last stitch or dressing on. (Use YYYY-MM-DD HH:MM:SS format.)',</v>
      </c>
    </row>
    <row r="30" spans="1:8" ht="30" x14ac:dyDescent="0.25">
      <c r="A30" s="11">
        <v>27</v>
      </c>
      <c r="B30" s="7" t="s">
        <v>62</v>
      </c>
      <c r="C30" s="7" t="s">
        <v>75</v>
      </c>
      <c r="D30" s="7" t="s">
        <v>78</v>
      </c>
      <c r="F30" s="16" t="str">
        <f t="shared" si="0"/>
        <v xml:space="preserve">   WHEELED_OUT_OF_OR_TS                    </v>
      </c>
      <c r="G30" s="15" t="str">
        <f t="shared" si="1"/>
        <v>TIMESTAMP_LTZ(9)</v>
      </c>
      <c r="H30" s="15" t="str">
        <f t="shared" si="2"/>
        <v>COMMENT 'Date and time the patient was wheeled out of the OR. (Use YYYY-MM-DD HH:MM:SS format.)',</v>
      </c>
    </row>
    <row r="31" spans="1:8" ht="45" x14ac:dyDescent="0.25">
      <c r="A31" s="11">
        <v>28</v>
      </c>
      <c r="B31" s="7" t="s">
        <v>63</v>
      </c>
      <c r="C31" s="7" t="s">
        <v>76</v>
      </c>
      <c r="D31" s="7" t="s">
        <v>78</v>
      </c>
      <c r="F31" s="16" t="str">
        <f t="shared" si="0"/>
        <v xml:space="preserve">   HOSPITAL_ADMIT_INPATIENT_TS             </v>
      </c>
      <c r="G31" s="15" t="str">
        <f t="shared" si="1"/>
        <v>TIMESTAMP_LTZ(9)</v>
      </c>
      <c r="H31" s="15" t="str">
        <f t="shared" si="2"/>
        <v>COMMENT 'If the patient was admitted as an inpatient during the encounter, date and time the patient first had an inpatient admitted hospital status. (Use YYYY-MM-DD HH:MM:SS format.)',</v>
      </c>
    </row>
    <row r="32" spans="1:8" ht="45" x14ac:dyDescent="0.25">
      <c r="A32" s="11">
        <v>29</v>
      </c>
      <c r="B32" s="7" t="s">
        <v>64</v>
      </c>
      <c r="C32" s="7" t="s">
        <v>77</v>
      </c>
      <c r="D32" s="7" t="s">
        <v>78</v>
      </c>
      <c r="F32" s="16" t="str">
        <f t="shared" si="0"/>
        <v xml:space="preserve">   HOSPITAL_DISCHARGE_TS                   </v>
      </c>
      <c r="G32" s="15" t="str">
        <f t="shared" si="1"/>
        <v>TIMESTAMP_LTZ(9)</v>
      </c>
      <c r="H32" s="15" t="str">
        <f t="shared" si="2"/>
        <v>COMMENT 'If the patient was admitted as an inpatient during the encounter, date and time the patient was discharged from the hospital. (Use YYYY-MM-DD HH:MM:SS format.)',</v>
      </c>
    </row>
    <row r="33" spans="1:8" ht="30" x14ac:dyDescent="0.25">
      <c r="A33" s="11">
        <v>30</v>
      </c>
      <c r="B33" s="7" t="s">
        <v>80</v>
      </c>
      <c r="C33" s="7" t="s">
        <v>85</v>
      </c>
      <c r="D33" s="7" t="s">
        <v>21</v>
      </c>
      <c r="F33" s="16" t="str">
        <f t="shared" si="0"/>
        <v xml:space="preserve">   ASA_SCORE                               </v>
      </c>
      <c r="G33" s="15" t="str">
        <f t="shared" si="1"/>
        <v>VARCHAR(400)</v>
      </c>
      <c r="H33" s="15" t="str">
        <f t="shared" si="2"/>
        <v>COMMENT 'American Society of Anesthesiologists classification.',</v>
      </c>
    </row>
    <row r="34" spans="1:8" x14ac:dyDescent="0.25">
      <c r="A34" s="11">
        <v>31</v>
      </c>
      <c r="B34" s="7" t="s">
        <v>81</v>
      </c>
      <c r="C34" s="7" t="s">
        <v>86</v>
      </c>
      <c r="D34" s="7" t="s">
        <v>21</v>
      </c>
      <c r="F34" s="16" t="str">
        <f t="shared" si="0"/>
        <v xml:space="preserve">   AIRWAY_GRADE                            </v>
      </c>
      <c r="G34" s="15" t="str">
        <f t="shared" si="1"/>
        <v>VARCHAR(400)</v>
      </c>
      <c r="H34" s="15" t="str">
        <f t="shared" si="2"/>
        <v>COMMENT 'Airway grade via device used to secure airway.',</v>
      </c>
    </row>
    <row r="35" spans="1:8" ht="30" x14ac:dyDescent="0.25">
      <c r="A35" s="11">
        <v>32</v>
      </c>
      <c r="B35" s="7" t="s">
        <v>82</v>
      </c>
      <c r="C35" s="7" t="s">
        <v>87</v>
      </c>
      <c r="D35" s="7" t="s">
        <v>78</v>
      </c>
      <c r="F35" s="16" t="str">
        <f t="shared" si="0"/>
        <v xml:space="preserve">   ANESTHESIA_START_TS                     </v>
      </c>
      <c r="G35" s="15" t="str">
        <f t="shared" si="1"/>
        <v>TIMESTAMP_LTZ(9)</v>
      </c>
      <c r="H35" s="15" t="str">
        <f t="shared" si="2"/>
        <v>COMMENT 'Date and time the anesthesia started. (Use YYYY-MM-DD HH:MM:SS format.)',</v>
      </c>
    </row>
    <row r="36" spans="1:8" ht="30" x14ac:dyDescent="0.25">
      <c r="A36" s="11">
        <v>33</v>
      </c>
      <c r="B36" s="7" t="s">
        <v>83</v>
      </c>
      <c r="C36" s="7" t="s">
        <v>88</v>
      </c>
      <c r="D36" s="7" t="s">
        <v>78</v>
      </c>
      <c r="F36" s="16" t="str">
        <f t="shared" si="0"/>
        <v xml:space="preserve">   ANESTHESIA_READY_TS                     </v>
      </c>
      <c r="G36" s="15" t="str">
        <f t="shared" si="1"/>
        <v>TIMESTAMP_LTZ(9)</v>
      </c>
      <c r="H36" s="15" t="str">
        <f t="shared" si="2"/>
        <v>COMMENT 'Date and time the anesthetized patient was ready for surgery prep. (Use YYYY-MM-DD HH:MM:SS format.)',</v>
      </c>
    </row>
    <row r="37" spans="1:8" ht="30" x14ac:dyDescent="0.25">
      <c r="A37" s="11">
        <v>34</v>
      </c>
      <c r="B37" s="7" t="s">
        <v>84</v>
      </c>
      <c r="C37" s="7" t="s">
        <v>89</v>
      </c>
      <c r="D37" s="7" t="s">
        <v>78</v>
      </c>
      <c r="F37" s="16" t="str">
        <f t="shared" si="0"/>
        <v xml:space="preserve">   ANESTHESIA_STOP_TS                      </v>
      </c>
      <c r="G37" s="15" t="str">
        <f t="shared" si="1"/>
        <v>TIMESTAMP_LTZ(9)</v>
      </c>
      <c r="H37" s="15" t="str">
        <f t="shared" si="2"/>
        <v>COMMENT 'Date and time the anesthesia stopped. (Use YYYY-MM-DD HH:MM:SS format.)',</v>
      </c>
    </row>
    <row r="38" spans="1:8" ht="45" x14ac:dyDescent="0.25">
      <c r="A38" s="11">
        <v>35</v>
      </c>
      <c r="B38" s="7" t="s">
        <v>90</v>
      </c>
      <c r="C38" s="7" t="s">
        <v>94</v>
      </c>
      <c r="D38" s="7" t="s">
        <v>78</v>
      </c>
      <c r="F38" s="16" t="str">
        <f t="shared" si="0"/>
        <v xml:space="preserve">   PACU_1_ADMIT_TS                         </v>
      </c>
      <c r="G38" s="15" t="str">
        <f t="shared" si="1"/>
        <v>TIMESTAMP_LTZ(9)</v>
      </c>
      <c r="H38" s="15" t="str">
        <f t="shared" si="2"/>
        <v>COMMENT 'Date and time the patient was admitted to the PACU 1. Use this if you use only one PACU. (Use YYYY-MM-DD HH:MM:SS format.)',</v>
      </c>
    </row>
    <row r="39" spans="1:8" ht="45" x14ac:dyDescent="0.25">
      <c r="A39" s="11">
        <v>36</v>
      </c>
      <c r="B39" s="7" t="s">
        <v>91</v>
      </c>
      <c r="C39" s="7" t="s">
        <v>95</v>
      </c>
      <c r="D39" s="7" t="s">
        <v>78</v>
      </c>
      <c r="F39" s="16" t="str">
        <f t="shared" si="0"/>
        <v xml:space="preserve">   PACU_1_DISCHARGE_TS                     </v>
      </c>
      <c r="G39" s="15" t="str">
        <f t="shared" si="1"/>
        <v>TIMESTAMP_LTZ(9)</v>
      </c>
      <c r="H39" s="15" t="str">
        <f t="shared" si="2"/>
        <v>COMMENT 'Date and time the patient was discharged from the PACU 1. Use this if you use only one PACU. (Use YYYY-MM-DD HH:MM:SS format.)',</v>
      </c>
    </row>
    <row r="40" spans="1:8" ht="45" x14ac:dyDescent="0.25">
      <c r="A40" s="11">
        <v>37</v>
      </c>
      <c r="B40" s="7" t="s">
        <v>92</v>
      </c>
      <c r="C40" s="7" t="s">
        <v>96</v>
      </c>
      <c r="D40" s="7" t="s">
        <v>78</v>
      </c>
      <c r="F40" s="16" t="str">
        <f t="shared" si="0"/>
        <v xml:space="preserve">   PACU_2_ADMIT_TS                         </v>
      </c>
      <c r="G40" s="15" t="str">
        <f t="shared" si="1"/>
        <v>TIMESTAMP_LTZ(9)</v>
      </c>
      <c r="H40" s="15" t="str">
        <f t="shared" si="2"/>
        <v>COMMENT 'Date and time the patient was admitted to the PACU 2. Leave this NULL if you use only one PACU. (Use YYYY-MM-DD HH:MM:SS format.)',</v>
      </c>
    </row>
    <row r="41" spans="1:8" ht="45" x14ac:dyDescent="0.25">
      <c r="A41" s="11">
        <v>38</v>
      </c>
      <c r="B41" s="7" t="s">
        <v>93</v>
      </c>
      <c r="C41" s="7" t="s">
        <v>97</v>
      </c>
      <c r="D41" s="7" t="s">
        <v>78</v>
      </c>
      <c r="F41" s="16" t="str">
        <f t="shared" si="0"/>
        <v xml:space="preserve">   PACU_2_DISCHARGE_TS                     </v>
      </c>
      <c r="G41" s="15" t="str">
        <f t="shared" si="1"/>
        <v>TIMESTAMP_LTZ(9)</v>
      </c>
      <c r="H41" s="15" t="str">
        <f>"COMMENT '"&amp;SUBSTITUTE(C41,"'","''")&amp;"'"</f>
        <v>COMMENT 'Date and time the patient was discharged from the PACU 2. Leave this NULL if you use only one PACU. (Use YYYY-MM-DD HH:MM:SS format.)'</v>
      </c>
    </row>
    <row r="42" spans="1:8" x14ac:dyDescent="0.25">
      <c r="F42" s="16" t="s">
        <v>341</v>
      </c>
      <c r="G42" s="15"/>
      <c r="H42" s="15"/>
    </row>
    <row r="43" spans="1:8" x14ac:dyDescent="0.25">
      <c r="F43" s="12"/>
    </row>
    <row r="44" spans="1:8" x14ac:dyDescent="0.25">
      <c r="F44" s="12"/>
    </row>
    <row r="45" spans="1:8" x14ac:dyDescent="0.25">
      <c r="F45" s="12"/>
    </row>
    <row r="46" spans="1:8" x14ac:dyDescent="0.25">
      <c r="F46" s="12"/>
    </row>
    <row r="47" spans="1:8" x14ac:dyDescent="0.25">
      <c r="F47" s="12"/>
    </row>
    <row r="48" spans="1:8" x14ac:dyDescent="0.25">
      <c r="F48" s="12"/>
    </row>
    <row r="49" spans="6:6" x14ac:dyDescent="0.25">
      <c r="F49" s="12"/>
    </row>
  </sheetData>
  <mergeCells count="1">
    <mergeCell ref="F2:H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zoomScaleNormal="100"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3.85546875" style="7" bestFit="1" customWidth="1"/>
    <col min="2" max="2" width="25.28515625" style="7" customWidth="1"/>
    <col min="3" max="3" width="58" style="7" customWidth="1"/>
    <col min="4" max="4" width="9.5703125" style="7" customWidth="1"/>
    <col min="5" max="5" width="18" style="7" customWidth="1"/>
    <col min="6" max="6" width="33.28515625" style="7" customWidth="1"/>
    <col min="7" max="7" width="18.42578125" style="7" customWidth="1"/>
    <col min="8" max="8" width="71.85546875" style="7" customWidth="1"/>
    <col min="9" max="16384" width="9.140625" style="7"/>
  </cols>
  <sheetData>
    <row r="1" spans="1:8" x14ac:dyDescent="0.25">
      <c r="B1" s="8" t="s">
        <v>118</v>
      </c>
      <c r="C1" s="8"/>
      <c r="D1" s="8"/>
      <c r="E1" s="8"/>
    </row>
    <row r="2" spans="1:8" x14ac:dyDescent="0.25">
      <c r="F2" s="28" t="s">
        <v>340</v>
      </c>
      <c r="G2" s="28"/>
      <c r="H2" s="28"/>
    </row>
    <row r="3" spans="1:8" x14ac:dyDescent="0.25">
      <c r="A3" s="17" t="s">
        <v>338</v>
      </c>
      <c r="B3" s="9" t="s">
        <v>98</v>
      </c>
      <c r="C3" s="9" t="s">
        <v>99</v>
      </c>
      <c r="D3" s="9" t="s">
        <v>100</v>
      </c>
      <c r="E3" s="9" t="s">
        <v>12</v>
      </c>
      <c r="F3" s="14" t="s">
        <v>342</v>
      </c>
      <c r="G3" s="15"/>
      <c r="H3" s="15"/>
    </row>
    <row r="4" spans="1:8" x14ac:dyDescent="0.25">
      <c r="A4" s="11">
        <v>1</v>
      </c>
      <c r="B4" s="7" t="s">
        <v>102</v>
      </c>
      <c r="C4" s="7" t="s">
        <v>19</v>
      </c>
      <c r="D4" s="7" t="s">
        <v>21</v>
      </c>
      <c r="F4" s="16" t="str">
        <f>"   "&amp;UPPER(B4)&amp;REPT(" ",40-LEN(B4))</f>
        <v xml:space="preserve">   OR_SURGICAL_CASE_IDENTIFIER             </v>
      </c>
      <c r="G4" s="15" t="str">
        <f>IF(D4="String", "VARCHAR(400)",
  IF(D4="Float", "NUMBER(38,3)",
  IF(D4="Integer", "NUMBER(38,0)",
  IF(D4="Datetime", "TIMESTAMP_LTZ(9)"))))</f>
        <v>VARCHAR(400)</v>
      </c>
      <c r="H4" s="15" t="str">
        <f>"COMMENT '"&amp;SUBSTITUTE(C4,"'","''")&amp;"',"</f>
        <v>COMMENT 'Unique surgical case identifier.',</v>
      </c>
    </row>
    <row r="5" spans="1:8" x14ac:dyDescent="0.25">
      <c r="A5" s="11">
        <v>2</v>
      </c>
      <c r="B5" s="7" t="s">
        <v>103</v>
      </c>
      <c r="C5" s="7" t="s">
        <v>20</v>
      </c>
      <c r="D5" s="7" t="s">
        <v>21</v>
      </c>
      <c r="F5" s="16" t="str">
        <f t="shared" ref="F5:F13" si="0">"   "&amp;UPPER(B5)&amp;REPT(" ",40-LEN(B5))</f>
        <v xml:space="preserve">   OR_ENCOUNTER_IDENTIFIER                 </v>
      </c>
      <c r="G5" s="15" t="str">
        <f t="shared" ref="G5:G13" si="1">IF(D5="String", "VARCHAR(400)",
  IF(D5="Float", "NUMBER(38,3)",
  IF(D5="Integer", "NUMBER(38,0)",
  IF(D5="Datetime", "TIMESTAMP_LTZ(9)"))))</f>
        <v>VARCHAR(400)</v>
      </c>
      <c r="H5" s="15" t="str">
        <f t="shared" ref="H5:H12" si="2">"COMMENT '"&amp;SUBSTITUTE(C5,"'","''")&amp;"',"</f>
        <v>COMMENT 'Unique encounter identifier for the surgical case.',</v>
      </c>
    </row>
    <row r="6" spans="1:8" ht="30" x14ac:dyDescent="0.25">
      <c r="A6" s="11">
        <v>3</v>
      </c>
      <c r="B6" s="7" t="s">
        <v>104</v>
      </c>
      <c r="C6" s="7" t="s">
        <v>112</v>
      </c>
      <c r="D6" s="7" t="s">
        <v>78</v>
      </c>
      <c r="F6" s="16" t="str">
        <f t="shared" si="0"/>
        <v xml:space="preserve">   GAS_TS                                  </v>
      </c>
      <c r="G6" s="15" t="str">
        <f t="shared" si="1"/>
        <v>TIMESTAMP_LTZ(9)</v>
      </c>
      <c r="H6" s="15" t="str">
        <f t="shared" si="2"/>
        <v>COMMENT 'Date and time gas volume was recorded. (Use YYYY-MM-DD HH:MM:SS format.)',</v>
      </c>
    </row>
    <row r="7" spans="1:8" x14ac:dyDescent="0.25">
      <c r="A7" s="11">
        <v>4</v>
      </c>
      <c r="B7" s="7" t="s">
        <v>105</v>
      </c>
      <c r="C7" s="7" t="s">
        <v>113</v>
      </c>
      <c r="D7" s="7" t="s">
        <v>38</v>
      </c>
      <c r="F7" s="16" t="str">
        <f t="shared" si="0"/>
        <v xml:space="preserve">   GAS_DURATION_MINUTES                    </v>
      </c>
      <c r="G7" s="15" t="str">
        <f t="shared" si="1"/>
        <v>NUMBER(38,3)</v>
      </c>
      <c r="H7" s="15" t="str">
        <f t="shared" si="2"/>
        <v>COMMENT 'Elapsed time gas was given, in minutes.',</v>
      </c>
    </row>
    <row r="8" spans="1:8" x14ac:dyDescent="0.25">
      <c r="A8" s="11">
        <v>5</v>
      </c>
      <c r="B8" s="7" t="s">
        <v>106</v>
      </c>
      <c r="C8" s="7" t="s">
        <v>114</v>
      </c>
      <c r="D8" s="7" t="s">
        <v>38</v>
      </c>
      <c r="F8" s="16" t="str">
        <f t="shared" si="0"/>
        <v xml:space="preserve">   AIR_VOLUME                              </v>
      </c>
      <c r="G8" s="15" t="str">
        <f t="shared" si="1"/>
        <v>NUMBER(38,3)</v>
      </c>
      <c r="H8" s="15" t="str">
        <f t="shared" si="2"/>
        <v>COMMENT 'Liters per minute.',</v>
      </c>
    </row>
    <row r="9" spans="1:8" x14ac:dyDescent="0.25">
      <c r="A9" s="11">
        <v>6</v>
      </c>
      <c r="B9" s="7" t="s">
        <v>107</v>
      </c>
      <c r="C9" s="7" t="s">
        <v>114</v>
      </c>
      <c r="D9" s="7" t="s">
        <v>38</v>
      </c>
      <c r="F9" s="16" t="str">
        <f t="shared" si="0"/>
        <v xml:space="preserve">   O2_VOLUME                               </v>
      </c>
      <c r="G9" s="15" t="str">
        <f t="shared" si="1"/>
        <v>NUMBER(38,3)</v>
      </c>
      <c r="H9" s="15" t="str">
        <f t="shared" si="2"/>
        <v>COMMENT 'Liters per minute.',</v>
      </c>
    </row>
    <row r="10" spans="1:8" x14ac:dyDescent="0.25">
      <c r="A10" s="11">
        <v>7</v>
      </c>
      <c r="B10" s="7" t="s">
        <v>108</v>
      </c>
      <c r="C10" s="7" t="s">
        <v>114</v>
      </c>
      <c r="D10" s="7" t="s">
        <v>38</v>
      </c>
      <c r="F10" s="16" t="str">
        <f t="shared" si="0"/>
        <v xml:space="preserve">   N2O_VOLUME                              </v>
      </c>
      <c r="G10" s="15" t="str">
        <f t="shared" si="1"/>
        <v>NUMBER(38,3)</v>
      </c>
      <c r="H10" s="15" t="str">
        <f t="shared" si="2"/>
        <v>COMMENT 'Liters per minute.',</v>
      </c>
    </row>
    <row r="11" spans="1:8" ht="30" x14ac:dyDescent="0.25">
      <c r="A11" s="11">
        <v>8</v>
      </c>
      <c r="B11" s="7" t="s">
        <v>109</v>
      </c>
      <c r="C11" s="7" t="s">
        <v>115</v>
      </c>
      <c r="D11" s="7" t="s">
        <v>38</v>
      </c>
      <c r="F11" s="16" t="str">
        <f t="shared" si="0"/>
        <v xml:space="preserve">   EXPIRED_DES_PERCENT                     </v>
      </c>
      <c r="G11" s="15" t="str">
        <f t="shared" si="1"/>
        <v>NUMBER(38,3)</v>
      </c>
      <c r="H11" s="15" t="str">
        <f t="shared" si="2"/>
        <v>COMMENT 'Percent of desflurane expired. Values 0.00 to 10.00, formatted to two decimal places (ex: 1.25).',</v>
      </c>
    </row>
    <row r="12" spans="1:8" ht="30" x14ac:dyDescent="0.25">
      <c r="A12" s="11">
        <v>9</v>
      </c>
      <c r="B12" s="7" t="s">
        <v>110</v>
      </c>
      <c r="C12" s="7" t="s">
        <v>116</v>
      </c>
      <c r="D12" s="7" t="s">
        <v>38</v>
      </c>
      <c r="F12" s="16" t="str">
        <f t="shared" si="0"/>
        <v xml:space="preserve">   EXPIRED_ISO_PERCENT                     </v>
      </c>
      <c r="G12" s="15" t="str">
        <f t="shared" si="1"/>
        <v>NUMBER(38,3)</v>
      </c>
      <c r="H12" s="15" t="str">
        <f t="shared" si="2"/>
        <v>COMMENT 'Percent of isoflurane expired. Values 0.00 to 5.00, formatted to two decimal places (ex: 1.25).',</v>
      </c>
    </row>
    <row r="13" spans="1:8" ht="30" x14ac:dyDescent="0.25">
      <c r="A13" s="11">
        <v>10</v>
      </c>
      <c r="B13" s="7" t="s">
        <v>111</v>
      </c>
      <c r="C13" s="7" t="s">
        <v>117</v>
      </c>
      <c r="D13" s="7" t="s">
        <v>38</v>
      </c>
      <c r="F13" s="16" t="str">
        <f t="shared" si="0"/>
        <v xml:space="preserve">   EXPIRED_SEVO_PERCENT                    </v>
      </c>
      <c r="G13" s="15" t="str">
        <f t="shared" si="1"/>
        <v>NUMBER(38,3)</v>
      </c>
      <c r="H13" s="15" t="str">
        <f>"COMMENT '"&amp;SUBSTITUTE(C13,"'","''")</f>
        <v>COMMENT 'Percent of sevoflurane expired. Values 0.00 to 8.00, formatted to two decimal places (ex: 1.25).</v>
      </c>
    </row>
    <row r="14" spans="1:8" x14ac:dyDescent="0.25">
      <c r="F14" s="16" t="s">
        <v>341</v>
      </c>
      <c r="G14" s="15"/>
      <c r="H14" s="15"/>
    </row>
  </sheetData>
  <mergeCells count="1">
    <mergeCell ref="F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zoomScaleNormal="100" workbookViewId="0">
      <pane ySplit="3" topLeftCell="A4" activePane="bottomLeft" state="frozen"/>
      <selection pane="bottomLeft" activeCell="D15" sqref="D15"/>
    </sheetView>
  </sheetViews>
  <sheetFormatPr defaultRowHeight="15" x14ac:dyDescent="0.25"/>
  <cols>
    <col min="1" max="1" width="3.85546875" style="18" bestFit="1" customWidth="1"/>
    <col min="2" max="2" width="26.42578125" style="18" customWidth="1"/>
    <col min="3" max="3" width="59" style="18" bestFit="1" customWidth="1"/>
    <col min="4" max="4" width="9.7109375" style="18" bestFit="1" customWidth="1"/>
    <col min="5" max="5" width="62.42578125" style="18" customWidth="1"/>
    <col min="6" max="6" width="39.140625" style="18" customWidth="1"/>
    <col min="7" max="7" width="18.85546875" style="18" customWidth="1"/>
    <col min="8" max="8" width="46.5703125" style="18" customWidth="1"/>
    <col min="9" max="16384" width="9.140625" style="18"/>
  </cols>
  <sheetData>
    <row r="1" spans="1:8" x14ac:dyDescent="0.25">
      <c r="B1" s="20" t="s">
        <v>124</v>
      </c>
    </row>
    <row r="2" spans="1:8" x14ac:dyDescent="0.25">
      <c r="F2" s="28" t="s">
        <v>340</v>
      </c>
      <c r="G2" s="28"/>
      <c r="H2" s="28"/>
    </row>
    <row r="3" spans="1:8" x14ac:dyDescent="0.25">
      <c r="A3" s="17" t="s">
        <v>338</v>
      </c>
      <c r="B3" s="19" t="s">
        <v>98</v>
      </c>
      <c r="C3" s="19" t="s">
        <v>99</v>
      </c>
      <c r="D3" s="19" t="s">
        <v>100</v>
      </c>
      <c r="E3" s="19" t="s">
        <v>12</v>
      </c>
      <c r="F3" s="14" t="s">
        <v>343</v>
      </c>
      <c r="G3" s="15"/>
      <c r="H3" s="15"/>
    </row>
    <row r="4" spans="1:8" x14ac:dyDescent="0.25">
      <c r="A4" s="11">
        <v>1</v>
      </c>
      <c r="B4" s="18" t="s">
        <v>102</v>
      </c>
      <c r="C4" s="18" t="s">
        <v>19</v>
      </c>
      <c r="D4" s="18" t="s">
        <v>21</v>
      </c>
      <c r="F4" s="16" t="str">
        <f>"   "&amp;UPPER(B4)&amp;REPT(" ",40-LEN(B4))</f>
        <v xml:space="preserve">   OR_SURGICAL_CASE_IDENTIFIER             </v>
      </c>
      <c r="G4" s="15" t="str">
        <f>IF(D4="String", "VARCHAR(400)",
  IF(D4="Float", "NUMBER(38,3)",
  IF(D4="Integer", "NUMBER(38,0)",
  IF(D4="Datetime", "TIMESTAMP_LTZ(9)"))))</f>
        <v>VARCHAR(400)</v>
      </c>
      <c r="H4" s="15" t="str">
        <f>"COMMENT '"&amp;SUBSTITUTE(C4,"'","''")&amp;"',"</f>
        <v>COMMENT 'Unique surgical case identifier.',</v>
      </c>
    </row>
    <row r="5" spans="1:8" x14ac:dyDescent="0.25">
      <c r="A5" s="11">
        <v>2</v>
      </c>
      <c r="B5" s="18" t="s">
        <v>103</v>
      </c>
      <c r="C5" s="18" t="s">
        <v>20</v>
      </c>
      <c r="D5" s="18" t="s">
        <v>21</v>
      </c>
      <c r="F5" s="16" t="str">
        <f t="shared" ref="F5:F7" si="0">"   "&amp;UPPER(B5)&amp;REPT(" ",40-LEN(B5))</f>
        <v xml:space="preserve">   OR_ENCOUNTER_IDENTIFIER                 </v>
      </c>
      <c r="G5" s="15" t="str">
        <f t="shared" ref="G5:G7" si="1">IF(D5="String", "VARCHAR(400)",
  IF(D5="Float", "NUMBER(38,3)",
  IF(D5="Integer", "NUMBER(38,0)",
  IF(D5="Datetime", "TIMESTAMP_LTZ(9)"))))</f>
        <v>VARCHAR(400)</v>
      </c>
      <c r="H5" s="15" t="str">
        <f t="shared" ref="H5:H6" si="2">"COMMENT '"&amp;SUBSTITUTE(C5,"'","''")&amp;"',"</f>
        <v>COMMENT 'Unique encounter identifier for the surgical case.',</v>
      </c>
    </row>
    <row r="6" spans="1:8" ht="30" x14ac:dyDescent="0.25">
      <c r="A6" s="11">
        <v>3</v>
      </c>
      <c r="B6" s="18" t="s">
        <v>119</v>
      </c>
      <c r="C6" s="18" t="s">
        <v>121</v>
      </c>
      <c r="D6" s="18" t="s">
        <v>21</v>
      </c>
      <c r="F6" s="16" t="str">
        <f t="shared" si="0"/>
        <v xml:space="preserve">   STAFF_NAME                              </v>
      </c>
      <c r="G6" s="15" t="str">
        <f t="shared" si="1"/>
        <v>VARCHAR(400)</v>
      </c>
      <c r="H6" s="15" t="str">
        <f t="shared" si="2"/>
        <v>COMMENT 'Full name of the staff member who participated in the encounter.',</v>
      </c>
    </row>
    <row r="7" spans="1:8" ht="60" x14ac:dyDescent="0.25">
      <c r="A7" s="11">
        <v>4</v>
      </c>
      <c r="B7" s="18" t="s">
        <v>120</v>
      </c>
      <c r="C7" s="18" t="s">
        <v>122</v>
      </c>
      <c r="D7" s="18" t="s">
        <v>21</v>
      </c>
      <c r="E7" s="18" t="s">
        <v>123</v>
      </c>
      <c r="F7" s="16" t="str">
        <f t="shared" si="0"/>
        <v xml:space="preserve">   STAFF_ROLE                              </v>
      </c>
      <c r="G7" s="15" t="str">
        <f t="shared" si="1"/>
        <v>VARCHAR(400)</v>
      </c>
      <c r="H7" s="15" t="str">
        <f>"COMMENT '"&amp;SUBSTITUTE(C7,"'","''")&amp;"'"</f>
        <v>COMMENT 'The role that the staff member played during the encounter.'</v>
      </c>
    </row>
    <row r="8" spans="1:8" x14ac:dyDescent="0.25">
      <c r="F8" s="16" t="s">
        <v>341</v>
      </c>
      <c r="G8" s="15"/>
      <c r="H8" s="15"/>
    </row>
    <row r="12" spans="1:8" x14ac:dyDescent="0.25">
      <c r="B12" s="23" t="s">
        <v>362</v>
      </c>
      <c r="C12" s="23" t="s">
        <v>363</v>
      </c>
    </row>
    <row r="13" spans="1:8" x14ac:dyDescent="0.25">
      <c r="B13" s="18" t="s">
        <v>355</v>
      </c>
      <c r="C13" s="24"/>
    </row>
    <row r="14" spans="1:8" x14ac:dyDescent="0.25">
      <c r="B14" s="18" t="s">
        <v>356</v>
      </c>
      <c r="C14" s="25" t="s">
        <v>364</v>
      </c>
    </row>
    <row r="15" spans="1:8" x14ac:dyDescent="0.25">
      <c r="B15" s="18" t="s">
        <v>354</v>
      </c>
      <c r="C15" s="25" t="s">
        <v>365</v>
      </c>
    </row>
    <row r="16" spans="1:8" x14ac:dyDescent="0.25">
      <c r="B16" s="18" t="s">
        <v>351</v>
      </c>
      <c r="C16" s="25" t="s">
        <v>366</v>
      </c>
    </row>
    <row r="17" spans="2:3" x14ac:dyDescent="0.25">
      <c r="B17" s="18" t="s">
        <v>359</v>
      </c>
      <c r="C17" s="24"/>
    </row>
    <row r="18" spans="2:3" x14ac:dyDescent="0.25">
      <c r="B18" s="18" t="s">
        <v>357</v>
      </c>
      <c r="C18" s="25" t="s">
        <v>357</v>
      </c>
    </row>
    <row r="19" spans="2:3" ht="27" x14ac:dyDescent="0.25">
      <c r="B19" s="18" t="s">
        <v>360</v>
      </c>
      <c r="C19" s="26" t="s">
        <v>368</v>
      </c>
    </row>
    <row r="20" spans="2:3" x14ac:dyDescent="0.25">
      <c r="B20" s="18" t="s">
        <v>358</v>
      </c>
      <c r="C20" s="25" t="s">
        <v>367</v>
      </c>
    </row>
    <row r="21" spans="2:3" x14ac:dyDescent="0.25">
      <c r="B21" s="18" t="s">
        <v>352</v>
      </c>
      <c r="C21" s="24"/>
    </row>
    <row r="22" spans="2:3" x14ac:dyDescent="0.25">
      <c r="B22" s="18" t="s">
        <v>353</v>
      </c>
      <c r="C22" s="25" t="s">
        <v>353</v>
      </c>
    </row>
    <row r="23" spans="2:3" x14ac:dyDescent="0.25">
      <c r="B23" s="18" t="s">
        <v>361</v>
      </c>
      <c r="C23" s="24"/>
    </row>
  </sheetData>
  <sortState xmlns:xlrd2="http://schemas.microsoft.com/office/spreadsheetml/2017/richdata2" ref="B13:B23">
    <sortCondition ref="B13:B23"/>
  </sortState>
  <mergeCells count="1">
    <mergeCell ref="F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
  <sheetViews>
    <sheetView zoomScaleNormal="100" workbookViewId="0">
      <pane ySplit="3" topLeftCell="A4" activePane="bottomLeft" state="frozen"/>
      <selection pane="bottomLeft" activeCell="B6" sqref="B6"/>
    </sheetView>
  </sheetViews>
  <sheetFormatPr defaultRowHeight="15" x14ac:dyDescent="0.25"/>
  <cols>
    <col min="1" max="1" width="3.85546875" style="21" bestFit="1" customWidth="1"/>
    <col min="2" max="2" width="24.85546875" style="21" bestFit="1" customWidth="1"/>
    <col min="3" max="3" width="57" style="21" bestFit="1" customWidth="1"/>
    <col min="4" max="4" width="9.7109375" style="21" bestFit="1" customWidth="1"/>
    <col min="5" max="5" width="15.5703125" style="21" bestFit="1" customWidth="1"/>
    <col min="6" max="6" width="31.140625" style="21" customWidth="1"/>
    <col min="7" max="7" width="17.42578125" style="21" customWidth="1"/>
    <col min="8" max="8" width="70.42578125" style="21" customWidth="1"/>
    <col min="9" max="16384" width="9.140625" style="21"/>
  </cols>
  <sheetData>
    <row r="1" spans="1:8" x14ac:dyDescent="0.25">
      <c r="B1" s="8" t="s">
        <v>127</v>
      </c>
      <c r="C1" s="8"/>
      <c r="D1" s="8"/>
      <c r="E1" s="8"/>
    </row>
    <row r="2" spans="1:8" x14ac:dyDescent="0.25">
      <c r="F2" s="28" t="s">
        <v>340</v>
      </c>
      <c r="G2" s="28"/>
      <c r="H2" s="28"/>
    </row>
    <row r="3" spans="1:8" x14ac:dyDescent="0.25">
      <c r="A3" s="17" t="s">
        <v>338</v>
      </c>
      <c r="B3" s="22" t="s">
        <v>98</v>
      </c>
      <c r="C3" s="22" t="s">
        <v>99</v>
      </c>
      <c r="D3" s="22" t="s">
        <v>100</v>
      </c>
      <c r="E3" s="22" t="s">
        <v>12</v>
      </c>
      <c r="F3" s="14" t="s">
        <v>344</v>
      </c>
      <c r="G3" s="15"/>
      <c r="H3" s="15"/>
    </row>
    <row r="4" spans="1:8" x14ac:dyDescent="0.25">
      <c r="A4" s="11">
        <v>1</v>
      </c>
      <c r="B4" s="21" t="s">
        <v>102</v>
      </c>
      <c r="C4" s="21" t="s">
        <v>19</v>
      </c>
      <c r="D4" s="21" t="s">
        <v>21</v>
      </c>
      <c r="F4" s="16" t="str">
        <f>"   "&amp;UPPER(B4)&amp;REPT(" ",40-LEN(B4))</f>
        <v xml:space="preserve">   OR_SURGICAL_CASE_IDENTIFIER             </v>
      </c>
      <c r="G4" s="15" t="str">
        <f>IF(D4="String", "VARCHAR(400)",
  IF(D4="Float", "NUMBER(38,3)",
  IF(D4="Integer", "NUMBER(38,0)",
  IF(D4="Datetime", "TIMESTAMP_LTZ(9)"))))</f>
        <v>VARCHAR(400)</v>
      </c>
      <c r="H4" s="15" t="str">
        <f>"COMMENT '"&amp;SUBSTITUTE(C4,"'","''")&amp;"',"</f>
        <v>COMMENT 'Unique surgical case identifier.',</v>
      </c>
    </row>
    <row r="5" spans="1:8" x14ac:dyDescent="0.25">
      <c r="A5" s="11">
        <v>2</v>
      </c>
      <c r="B5" s="21" t="s">
        <v>103</v>
      </c>
      <c r="C5" s="21" t="s">
        <v>20</v>
      </c>
      <c r="D5" s="21" t="s">
        <v>21</v>
      </c>
      <c r="F5" s="16" t="str">
        <f t="shared" ref="F5:F6" si="0">"   "&amp;UPPER(B5)&amp;REPT(" ",40-LEN(B5))</f>
        <v xml:space="preserve">   OR_ENCOUNTER_IDENTIFIER                 </v>
      </c>
      <c r="G5" s="15" t="str">
        <f>IF(D5="String", "VARCHAR(400)",
  IF(D5="Float", "NUMBER(38,3)",
  IF(D5="Integer", "NUMBER(38,0)",
  IF(D5="Datetime", "TIMESTAMP_LTZ(9)"))))</f>
        <v>VARCHAR(400)</v>
      </c>
      <c r="H5" s="15" t="str">
        <f>"COMMENT '"&amp;SUBSTITUTE(C5,"'","''")&amp;"',"</f>
        <v>COMMENT 'Unique encounter identifier for the surgical case.',</v>
      </c>
    </row>
    <row r="6" spans="1:8" x14ac:dyDescent="0.25">
      <c r="A6" s="11">
        <v>3</v>
      </c>
      <c r="B6" s="21" t="s">
        <v>125</v>
      </c>
      <c r="C6" s="21" t="s">
        <v>126</v>
      </c>
      <c r="D6" s="21" t="s">
        <v>21</v>
      </c>
      <c r="F6" s="16" t="str">
        <f t="shared" si="0"/>
        <v xml:space="preserve">   ANESTHESIA_ACTION                       </v>
      </c>
      <c r="G6" s="15" t="str">
        <f>IF(D6="String", "VARCHAR(400)",
  IF(D6="Float", "NUMBER(38,3)",
  IF(D6="Integer", "NUMBER(38,0)",
  IF(D6="Datetime", "TIMESTAMP_LTZ(9)"))))</f>
        <v>VARCHAR(400)</v>
      </c>
      <c r="H6" s="15" t="str">
        <f>"COMMENT '"&amp;SUBSTITUTE(C6,"'","''")&amp;"'"</f>
        <v>COMMENT 'Anesthesia action performed (line placement, intubation, etc.).'</v>
      </c>
    </row>
    <row r="7" spans="1:8" x14ac:dyDescent="0.25">
      <c r="F7" s="16" t="s">
        <v>341</v>
      </c>
      <c r="G7" s="15"/>
      <c r="H7" s="15"/>
    </row>
  </sheetData>
  <mergeCells count="1">
    <mergeCell ref="F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zoomScaleNormal="100" workbookViewId="0">
      <pane ySplit="3" topLeftCell="A4" activePane="bottomLeft" state="frozen"/>
      <selection pane="bottomLeft" activeCell="A3" sqref="A3"/>
    </sheetView>
  </sheetViews>
  <sheetFormatPr defaultRowHeight="15" x14ac:dyDescent="0.25"/>
  <cols>
    <col min="1" max="1" width="3.85546875" style="21" bestFit="1" customWidth="1"/>
    <col min="2" max="2" width="24.85546875" style="21" bestFit="1" customWidth="1"/>
    <col min="3" max="3" width="49.28515625" style="21" bestFit="1" customWidth="1"/>
    <col min="4" max="4" width="9.7109375" style="21" bestFit="1" customWidth="1"/>
    <col min="5" max="5" width="15.5703125" style="21" bestFit="1" customWidth="1"/>
    <col min="6" max="6" width="38.42578125" style="21" customWidth="1"/>
    <col min="7" max="7" width="18.28515625" style="21" customWidth="1"/>
    <col min="8" max="8" width="48.140625" style="21" customWidth="1"/>
    <col min="9" max="16384" width="9.140625" style="21"/>
  </cols>
  <sheetData>
    <row r="1" spans="1:8" x14ac:dyDescent="0.25">
      <c r="B1" s="8" t="s">
        <v>132</v>
      </c>
      <c r="C1" s="8"/>
      <c r="D1" s="8"/>
      <c r="E1" s="8"/>
    </row>
    <row r="2" spans="1:8" x14ac:dyDescent="0.25">
      <c r="F2" s="28" t="s">
        <v>340</v>
      </c>
      <c r="G2" s="28"/>
      <c r="H2" s="28"/>
    </row>
    <row r="3" spans="1:8" x14ac:dyDescent="0.25">
      <c r="A3" s="17" t="s">
        <v>338</v>
      </c>
      <c r="B3" s="22" t="s">
        <v>98</v>
      </c>
      <c r="C3" s="22" t="s">
        <v>99</v>
      </c>
      <c r="D3" s="22" t="s">
        <v>100</v>
      </c>
      <c r="E3" s="22" t="s">
        <v>12</v>
      </c>
      <c r="F3" s="14" t="s">
        <v>345</v>
      </c>
      <c r="G3" s="15"/>
      <c r="H3" s="15"/>
    </row>
    <row r="4" spans="1:8" x14ac:dyDescent="0.25">
      <c r="A4" s="11">
        <v>1</v>
      </c>
      <c r="B4" s="21" t="s">
        <v>102</v>
      </c>
      <c r="C4" s="21" t="s">
        <v>19</v>
      </c>
      <c r="D4" s="21" t="s">
        <v>21</v>
      </c>
      <c r="F4" s="16" t="str">
        <f>"   "&amp;UPPER(B4)&amp;REPT(" ",40-LEN(B4))</f>
        <v xml:space="preserve">   OR_SURGICAL_CASE_IDENTIFIER             </v>
      </c>
      <c r="G4" s="15" t="str">
        <f>IF(D4="String", "VARCHAR(400)",
  IF(D4="Float", "NUMBER(38,3)",
  IF(D4="Integer", "NUMBER(38,0)",
  IF(D4="Datetime", "TIMESTAMP_LTZ(9)"))))</f>
        <v>VARCHAR(400)</v>
      </c>
      <c r="H4" s="15" t="str">
        <f>"COMMENT '"&amp;SUBSTITUTE(C4,"'","''")&amp;"',"</f>
        <v>COMMENT 'Unique surgical case identifier.',</v>
      </c>
    </row>
    <row r="5" spans="1:8" ht="30" x14ac:dyDescent="0.25">
      <c r="A5" s="11">
        <v>2</v>
      </c>
      <c r="B5" s="21" t="s">
        <v>103</v>
      </c>
      <c r="C5" s="21" t="s">
        <v>20</v>
      </c>
      <c r="D5" s="21" t="s">
        <v>21</v>
      </c>
      <c r="F5" s="16" t="str">
        <f t="shared" ref="F5:F7" si="0">"   "&amp;UPPER(B5)&amp;REPT(" ",40-LEN(B5))</f>
        <v xml:space="preserve">   OR_ENCOUNTER_IDENTIFIER                 </v>
      </c>
      <c r="G5" s="15" t="str">
        <f t="shared" ref="G5:G7" si="1">IF(D5="String", "VARCHAR(400)",
  IF(D5="Float", "NUMBER(38,3)",
  IF(D5="Integer", "NUMBER(38,0)",
  IF(D5="Datetime", "TIMESTAMP_LTZ(9)"))))</f>
        <v>VARCHAR(400)</v>
      </c>
      <c r="H5" s="15" t="str">
        <f t="shared" ref="H5:H6" si="2">"COMMENT '"&amp;SUBSTITUTE(C5,"'","''")&amp;"',"</f>
        <v>COMMENT 'Unique encounter identifier for the surgical case.',</v>
      </c>
    </row>
    <row r="6" spans="1:8" x14ac:dyDescent="0.25">
      <c r="A6" s="11">
        <v>3</v>
      </c>
      <c r="B6" s="21" t="s">
        <v>128</v>
      </c>
      <c r="C6" s="21" t="s">
        <v>130</v>
      </c>
      <c r="D6" s="21" t="s">
        <v>21</v>
      </c>
      <c r="F6" s="16" t="str">
        <f t="shared" si="0"/>
        <v xml:space="preserve">   CPT_CODE                                </v>
      </c>
      <c r="G6" s="15" t="str">
        <f t="shared" si="1"/>
        <v>VARCHAR(400)</v>
      </c>
      <c r="H6" s="15" t="str">
        <f t="shared" si="2"/>
        <v>COMMENT 'CPT code assigned to the encounter.',</v>
      </c>
    </row>
    <row r="7" spans="1:8" ht="30" x14ac:dyDescent="0.25">
      <c r="A7" s="11">
        <v>4</v>
      </c>
      <c r="B7" s="21" t="s">
        <v>129</v>
      </c>
      <c r="C7" s="21" t="s">
        <v>131</v>
      </c>
      <c r="D7" s="21" t="s">
        <v>21</v>
      </c>
      <c r="F7" s="16" t="str">
        <f t="shared" si="0"/>
        <v xml:space="preserve">   CPT_DESCRIPTION                         </v>
      </c>
      <c r="G7" s="15" t="str">
        <f t="shared" si="1"/>
        <v>VARCHAR(400)</v>
      </c>
      <c r="H7" s="15" t="str">
        <f>"COMMENT '"&amp;SUBSTITUTE(C7,"'","''")&amp;"'"</f>
        <v>COMMENT 'Description of the CPT code assigned to the encounter.'</v>
      </c>
    </row>
    <row r="8" spans="1:8" x14ac:dyDescent="0.25">
      <c r="F8" s="16" t="s">
        <v>341</v>
      </c>
      <c r="G8" s="15"/>
      <c r="H8" s="15"/>
    </row>
  </sheetData>
  <mergeCells count="1">
    <mergeCell ref="F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
  <sheetViews>
    <sheetView zoomScaleNormal="100" workbookViewId="0">
      <pane ySplit="3" topLeftCell="A4" activePane="bottomLeft" state="frozen"/>
      <selection pane="bottomLeft" activeCell="B1" sqref="B1"/>
    </sheetView>
  </sheetViews>
  <sheetFormatPr defaultRowHeight="15" x14ac:dyDescent="0.25"/>
  <cols>
    <col min="1" max="1" width="3.85546875" style="7" bestFit="1" customWidth="1"/>
    <col min="2" max="2" width="27.5703125" style="7" bestFit="1" customWidth="1"/>
    <col min="3" max="3" width="56.140625" style="7" customWidth="1"/>
    <col min="4" max="4" width="9.7109375" style="7" bestFit="1" customWidth="1"/>
    <col min="5" max="5" width="45.140625" style="7" customWidth="1"/>
    <col min="6" max="6" width="34" style="7" customWidth="1"/>
    <col min="7" max="7" width="19.140625" style="7" customWidth="1"/>
    <col min="8" max="8" width="54.5703125" style="7" customWidth="1"/>
    <col min="9" max="16384" width="9.140625" style="7"/>
  </cols>
  <sheetData>
    <row r="1" spans="1:8" x14ac:dyDescent="0.25">
      <c r="B1" s="20" t="s">
        <v>142</v>
      </c>
      <c r="C1" s="8"/>
      <c r="D1" s="8"/>
      <c r="E1" s="8"/>
    </row>
    <row r="2" spans="1:8" x14ac:dyDescent="0.25">
      <c r="F2" s="28" t="s">
        <v>340</v>
      </c>
      <c r="G2" s="28"/>
      <c r="H2" s="28"/>
    </row>
    <row r="3" spans="1:8" x14ac:dyDescent="0.25">
      <c r="A3" s="17" t="s">
        <v>338</v>
      </c>
      <c r="B3" s="9" t="s">
        <v>98</v>
      </c>
      <c r="C3" s="9" t="s">
        <v>99</v>
      </c>
      <c r="D3" s="9" t="s">
        <v>100</v>
      </c>
      <c r="E3" s="9" t="s">
        <v>12</v>
      </c>
      <c r="F3" s="14" t="s">
        <v>346</v>
      </c>
      <c r="G3" s="15"/>
      <c r="H3" s="15"/>
    </row>
    <row r="4" spans="1:8" x14ac:dyDescent="0.25">
      <c r="A4" s="11">
        <v>1</v>
      </c>
      <c r="B4" s="7" t="s">
        <v>102</v>
      </c>
      <c r="C4" s="7" t="s">
        <v>19</v>
      </c>
      <c r="D4" s="7" t="s">
        <v>21</v>
      </c>
      <c r="F4" s="16" t="str">
        <f>"   "&amp;UPPER(B4)&amp;REPT(" ",40-LEN(B4))</f>
        <v xml:space="preserve">   OR_SURGICAL_CASE_IDENTIFIER             </v>
      </c>
      <c r="G4" s="15" t="str">
        <f>IF(D4="String", "VARCHAR(400)",
  IF(D4="Float", "NUMBER(38,3)",
  IF(D4="Integer", "NUMBER(38,0)",
  IF(D4="Datetime", "TIMESTAMP_LTZ(9)"))))</f>
        <v>VARCHAR(400)</v>
      </c>
      <c r="H4" s="15" t="str">
        <f>"COMMENT '"&amp;SUBSTITUTE(C4,"'","''")&amp;"',"</f>
        <v>COMMENT 'Unique surgical case identifier.',</v>
      </c>
    </row>
    <row r="5" spans="1:8" ht="30" x14ac:dyDescent="0.25">
      <c r="A5" s="11">
        <v>2</v>
      </c>
      <c r="B5" s="7" t="s">
        <v>103</v>
      </c>
      <c r="C5" s="7" t="s">
        <v>20</v>
      </c>
      <c r="D5" s="7" t="s">
        <v>21</v>
      </c>
      <c r="F5" s="16" t="str">
        <f t="shared" ref="F5:F8" si="0">"   "&amp;UPPER(B5)&amp;REPT(" ",40-LEN(B5))</f>
        <v xml:space="preserve">   OR_ENCOUNTER_IDENTIFIER                 </v>
      </c>
      <c r="G5" s="15" t="str">
        <f t="shared" ref="G5:G9" si="1">IF(D5="String", "VARCHAR(400)",
  IF(D5="Float", "NUMBER(38,3)",
  IF(D5="Integer", "NUMBER(38,0)",
  IF(D5="Datetime", "TIMESTAMP_LTZ(9)"))))</f>
        <v>VARCHAR(400)</v>
      </c>
      <c r="H5" s="15" t="str">
        <f t="shared" ref="H5:H8" si="2">"COMMENT '"&amp;SUBSTITUTE(C5,"'","''")&amp;"',"</f>
        <v>COMMENT 'Unique encounter identifier for the surgical case.',</v>
      </c>
    </row>
    <row r="6" spans="1:8" x14ac:dyDescent="0.25">
      <c r="A6" s="11">
        <v>3</v>
      </c>
      <c r="B6" s="7" t="s">
        <v>133</v>
      </c>
      <c r="C6" s="7" t="s">
        <v>137</v>
      </c>
      <c r="D6" s="7" t="s">
        <v>21</v>
      </c>
      <c r="F6" s="16" t="str">
        <f t="shared" si="0"/>
        <v xml:space="preserve">   MEDICATION_NAME                         </v>
      </c>
      <c r="G6" s="15" t="str">
        <f t="shared" si="1"/>
        <v>VARCHAR(400)</v>
      </c>
      <c r="H6" s="15" t="str">
        <f t="shared" si="2"/>
        <v>COMMENT 'Name of the medication.',</v>
      </c>
    </row>
    <row r="7" spans="1:8" ht="30" x14ac:dyDescent="0.25">
      <c r="A7" s="11">
        <v>4</v>
      </c>
      <c r="B7" s="7" t="s">
        <v>134</v>
      </c>
      <c r="C7" s="7" t="s">
        <v>138</v>
      </c>
      <c r="D7" s="7" t="s">
        <v>21</v>
      </c>
      <c r="F7" s="16" t="str">
        <f t="shared" si="0"/>
        <v xml:space="preserve">   MEDICATION_ROUTE                        </v>
      </c>
      <c r="G7" s="15" t="str">
        <f t="shared" si="1"/>
        <v>VARCHAR(400)</v>
      </c>
      <c r="H7" s="15" t="str">
        <f t="shared" si="2"/>
        <v>COMMENT 'Route of administration (IV, NG, injection, etc.).',</v>
      </c>
    </row>
    <row r="8" spans="1:8" ht="30" x14ac:dyDescent="0.25">
      <c r="A8" s="11">
        <v>5</v>
      </c>
      <c r="B8" s="7" t="s">
        <v>135</v>
      </c>
      <c r="C8" s="7" t="s">
        <v>139</v>
      </c>
      <c r="D8" s="7" t="s">
        <v>21</v>
      </c>
      <c r="E8" s="7" t="s">
        <v>141</v>
      </c>
      <c r="F8" s="16" t="str">
        <f t="shared" si="0"/>
        <v xml:space="preserve">   MEDICATION_ROUTE_MAPPED                 </v>
      </c>
      <c r="G8" s="15" t="str">
        <f t="shared" si="1"/>
        <v>VARCHAR(400)</v>
      </c>
      <c r="H8" s="15" t="str">
        <f t="shared" si="2"/>
        <v>COMMENT 'Route of administration mapped to an expected value.',</v>
      </c>
    </row>
    <row r="9" spans="1:8" ht="30" x14ac:dyDescent="0.25">
      <c r="A9" s="11">
        <v>6</v>
      </c>
      <c r="B9" s="7" t="s">
        <v>136</v>
      </c>
      <c r="C9" s="7" t="s">
        <v>140</v>
      </c>
      <c r="D9" s="7" t="s">
        <v>78</v>
      </c>
      <c r="F9" s="16" t="str">
        <f>"   "&amp;UPPER(B9)&amp;REPT(" ",40-LEN(B9))</f>
        <v xml:space="preserve">   MEDICATION_ADMINISTRATION_TS            </v>
      </c>
      <c r="G9" s="15" t="str">
        <f t="shared" si="1"/>
        <v>TIMESTAMP_LTZ(9)</v>
      </c>
      <c r="H9" s="15" t="str">
        <f>"COMMENT '"&amp;SUBSTITUTE(C9,"'","''")&amp;"'"</f>
        <v>COMMENT 'Date and time the medication was administered. (Use YYYY-MM-DD HH:MM:SS format.)'</v>
      </c>
    </row>
    <row r="10" spans="1:8" x14ac:dyDescent="0.25">
      <c r="F10" s="16" t="s">
        <v>341</v>
      </c>
      <c r="G10" s="15"/>
      <c r="H10" s="15"/>
    </row>
  </sheetData>
  <mergeCells count="1">
    <mergeCell ref="F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zoomScaleNormal="100" workbookViewId="0">
      <pane ySplit="3" topLeftCell="A4" activePane="bottomLeft" state="frozen"/>
      <selection pane="bottomLeft" activeCell="A4" sqref="A4"/>
    </sheetView>
  </sheetViews>
  <sheetFormatPr defaultRowHeight="15" x14ac:dyDescent="0.25"/>
  <cols>
    <col min="1" max="1" width="3.85546875" style="7" bestFit="1" customWidth="1"/>
    <col min="2" max="2" width="26.28515625" style="7" customWidth="1"/>
    <col min="3" max="3" width="55.85546875" style="7" customWidth="1"/>
    <col min="4" max="4" width="9.7109375" style="7" bestFit="1" customWidth="1"/>
    <col min="5" max="5" width="18.140625" style="7" customWidth="1"/>
    <col min="6" max="6" width="35.7109375" style="7" customWidth="1"/>
    <col min="7" max="7" width="20" style="7" customWidth="1"/>
    <col min="8" max="8" width="67.140625" style="7" customWidth="1"/>
    <col min="9" max="16384" width="9.140625" style="7"/>
  </cols>
  <sheetData>
    <row r="1" spans="1:8" x14ac:dyDescent="0.25">
      <c r="B1" s="8" t="s">
        <v>147</v>
      </c>
      <c r="C1" s="8"/>
      <c r="D1" s="8"/>
      <c r="E1" s="8"/>
    </row>
    <row r="2" spans="1:8" x14ac:dyDescent="0.25">
      <c r="F2" s="28" t="s">
        <v>340</v>
      </c>
      <c r="G2" s="28"/>
      <c r="H2" s="28"/>
    </row>
    <row r="3" spans="1:8" x14ac:dyDescent="0.25">
      <c r="A3" s="17" t="s">
        <v>338</v>
      </c>
      <c r="B3" s="9" t="s">
        <v>98</v>
      </c>
      <c r="C3" s="9" t="s">
        <v>99</v>
      </c>
      <c r="D3" s="9" t="s">
        <v>100</v>
      </c>
      <c r="E3" s="9" t="s">
        <v>12</v>
      </c>
      <c r="F3" s="14" t="s">
        <v>347</v>
      </c>
      <c r="G3" s="15"/>
      <c r="H3" s="15"/>
    </row>
    <row r="4" spans="1:8" x14ac:dyDescent="0.25">
      <c r="A4" s="11">
        <v>1</v>
      </c>
      <c r="B4" s="7" t="s">
        <v>102</v>
      </c>
      <c r="C4" s="7" t="s">
        <v>19</v>
      </c>
      <c r="D4" s="7" t="s">
        <v>21</v>
      </c>
      <c r="F4" s="16" t="str">
        <f>"   "&amp;UPPER(B4)&amp;REPT(" ",40-LEN(B4))</f>
        <v xml:space="preserve">   OR_SURGICAL_CASE_IDENTIFIER             </v>
      </c>
      <c r="G4" s="15" t="str">
        <f>IF(D4="String", "VARCHAR(400)",
  IF(D4="Float", "NUMBER(38,3)",
  IF(D4="Integer", "NUMBER(38,0)",
  IF(D4="Datetime", "TIMESTAMP_LTZ(9)"))))</f>
        <v>VARCHAR(400)</v>
      </c>
      <c r="H4" s="15" t="str">
        <f>"COMMENT '"&amp;SUBSTITUTE(C4,"'","''")&amp;"',"</f>
        <v>COMMENT 'Unique surgical case identifier.',</v>
      </c>
    </row>
    <row r="5" spans="1:8" x14ac:dyDescent="0.25">
      <c r="A5" s="11">
        <v>2</v>
      </c>
      <c r="B5" s="7" t="s">
        <v>103</v>
      </c>
      <c r="C5" s="7" t="s">
        <v>20</v>
      </c>
      <c r="D5" s="7" t="s">
        <v>21</v>
      </c>
      <c r="F5" s="16" t="str">
        <f t="shared" ref="F5:F7" si="0">"   "&amp;UPPER(B5)&amp;REPT(" ",40-LEN(B5))</f>
        <v xml:space="preserve">   OR_ENCOUNTER_IDENTIFIER                 </v>
      </c>
      <c r="G5" s="15" t="str">
        <f t="shared" ref="G5:G7" si="1">IF(D5="String", "VARCHAR(400)",
  IF(D5="Float", "NUMBER(38,3)",
  IF(D5="Integer", "NUMBER(38,0)",
  IF(D5="Datetime", "TIMESTAMP_LTZ(9)"))))</f>
        <v>VARCHAR(400)</v>
      </c>
      <c r="H5" s="15" t="str">
        <f t="shared" ref="H5:H6" si="2">"COMMENT '"&amp;SUBSTITUTE(C5,"'","''")&amp;"',"</f>
        <v>COMMENT 'Unique encounter identifier for the surgical case.',</v>
      </c>
    </row>
    <row r="6" spans="1:8" x14ac:dyDescent="0.25">
      <c r="A6" s="11">
        <v>3</v>
      </c>
      <c r="B6" s="7" t="s">
        <v>143</v>
      </c>
      <c r="C6" s="7" t="s">
        <v>145</v>
      </c>
      <c r="D6" s="7" t="s">
        <v>21</v>
      </c>
      <c r="F6" s="16" t="str">
        <f t="shared" si="0"/>
        <v xml:space="preserve">   ICD10_CODE                              </v>
      </c>
      <c r="G6" s="15" t="str">
        <f t="shared" si="1"/>
        <v>VARCHAR(400)</v>
      </c>
      <c r="H6" s="15" t="str">
        <f t="shared" si="2"/>
        <v>COMMENT 'ICD-10-CM code assigned to the encounter.',</v>
      </c>
    </row>
    <row r="7" spans="1:8" x14ac:dyDescent="0.25">
      <c r="A7" s="11">
        <v>4</v>
      </c>
      <c r="B7" s="7" t="s">
        <v>144</v>
      </c>
      <c r="C7" s="7" t="s">
        <v>146</v>
      </c>
      <c r="D7" s="7" t="s">
        <v>21</v>
      </c>
      <c r="F7" s="16" t="str">
        <f t="shared" si="0"/>
        <v xml:space="preserve">   ICD10_DESCRIPTION                       </v>
      </c>
      <c r="G7" s="15" t="str">
        <f t="shared" si="1"/>
        <v>VARCHAR(400)</v>
      </c>
      <c r="H7" s="15" t="str">
        <f>"COMMENT '"&amp;SUBSTITUTE(C7,"'","''")&amp;"'"</f>
        <v>COMMENT 'Description of ICD-10-CM code assigned to the encounter.'</v>
      </c>
    </row>
    <row r="8" spans="1:8" x14ac:dyDescent="0.25">
      <c r="F8" s="16" t="s">
        <v>341</v>
      </c>
      <c r="G8" s="15"/>
      <c r="H8" s="15"/>
    </row>
  </sheetData>
  <mergeCells count="1">
    <mergeCell ref="F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8"/>
  <sheetViews>
    <sheetView zoomScaleNormal="100" workbookViewId="0">
      <selection activeCell="A4" sqref="A4"/>
    </sheetView>
  </sheetViews>
  <sheetFormatPr defaultRowHeight="15" x14ac:dyDescent="0.25"/>
  <cols>
    <col min="1" max="1" width="3.85546875" style="7" bestFit="1" customWidth="1"/>
    <col min="2" max="2" width="24.85546875" style="7" bestFit="1" customWidth="1"/>
    <col min="3" max="3" width="56.7109375" style="7" customWidth="1"/>
    <col min="4" max="4" width="9.7109375" style="7" bestFit="1" customWidth="1"/>
    <col min="5" max="5" width="25.42578125" style="7" customWidth="1"/>
    <col min="6" max="6" width="31.7109375" style="7" customWidth="1"/>
    <col min="7" max="7" width="27.42578125" style="7" customWidth="1"/>
    <col min="8" max="8" width="69.140625" style="7" customWidth="1"/>
    <col min="9" max="16384" width="9.140625" style="7"/>
  </cols>
  <sheetData>
    <row r="1" spans="1:8" x14ac:dyDescent="0.25">
      <c r="B1" s="8" t="s">
        <v>153</v>
      </c>
      <c r="C1" s="8"/>
      <c r="D1" s="8"/>
      <c r="E1" s="8"/>
    </row>
    <row r="2" spans="1:8" x14ac:dyDescent="0.25">
      <c r="F2" s="28" t="s">
        <v>340</v>
      </c>
      <c r="G2" s="28"/>
      <c r="H2" s="28"/>
    </row>
    <row r="3" spans="1:8" x14ac:dyDescent="0.25">
      <c r="A3" s="17" t="s">
        <v>338</v>
      </c>
      <c r="B3" s="9" t="s">
        <v>98</v>
      </c>
      <c r="C3" s="9" t="s">
        <v>99</v>
      </c>
      <c r="D3" s="9" t="s">
        <v>100</v>
      </c>
      <c r="E3" s="9" t="s">
        <v>12</v>
      </c>
      <c r="F3" s="14" t="s">
        <v>348</v>
      </c>
      <c r="G3" s="15"/>
      <c r="H3" s="15"/>
    </row>
    <row r="4" spans="1:8" ht="30" x14ac:dyDescent="0.25">
      <c r="A4" s="11">
        <v>1</v>
      </c>
      <c r="B4" s="7" t="s">
        <v>102</v>
      </c>
      <c r="C4" s="7" t="s">
        <v>19</v>
      </c>
      <c r="D4" s="7" t="s">
        <v>21</v>
      </c>
      <c r="F4" s="16" t="str">
        <f>"   "&amp;UPPER(B4)&amp;REPT(" ",40-LEN(B4))</f>
        <v xml:space="preserve">   OR_SURGICAL_CASE_IDENTIFIER             </v>
      </c>
      <c r="G4" s="15" t="str">
        <f>IF(D4="String", "VARCHAR(400)",
  IF(D4="Float", "NUMBER(38,3)",
  IF(D4="Integer", "NUMBER(38,0)",
  IF(D4="Datetime", "TIMESTAMP_LTZ(9)"))))</f>
        <v>VARCHAR(400)</v>
      </c>
      <c r="H4" s="15" t="str">
        <f>"COMMENT '"&amp;SUBSTITUTE(C4,"'","''")&amp;"',"</f>
        <v>COMMENT 'Unique surgical case identifier.',</v>
      </c>
    </row>
    <row r="5" spans="1:8" x14ac:dyDescent="0.25">
      <c r="A5" s="11">
        <v>2</v>
      </c>
      <c r="B5" s="7" t="s">
        <v>103</v>
      </c>
      <c r="C5" s="7" t="s">
        <v>20</v>
      </c>
      <c r="D5" s="7" t="s">
        <v>21</v>
      </c>
      <c r="F5" s="16" t="str">
        <f t="shared" ref="F5:F7" si="0">"   "&amp;UPPER(B5)&amp;REPT(" ",40-LEN(B5))</f>
        <v xml:space="preserve">   OR_ENCOUNTER_IDENTIFIER                 </v>
      </c>
      <c r="G5" s="15" t="str">
        <f t="shared" ref="G5:G7" si="1">IF(D5="String", "VARCHAR(400)",
  IF(D5="Float", "NUMBER(38,3)",
  IF(D5="Integer", "NUMBER(38,0)",
  IF(D5="Datetime", "TIMESTAMP_LTZ(9)"))))</f>
        <v>VARCHAR(400)</v>
      </c>
      <c r="H5" s="15" t="str">
        <f t="shared" ref="H5:H6" si="2">"COMMENT '"&amp;SUBSTITUTE(C5,"'","''")&amp;"',"</f>
        <v>COMMENT 'Unique encounter identifier for the surgical case.',</v>
      </c>
    </row>
    <row r="6" spans="1:8" ht="30" x14ac:dyDescent="0.25">
      <c r="A6" s="11">
        <v>3</v>
      </c>
      <c r="B6" s="7" t="s">
        <v>148</v>
      </c>
      <c r="C6" s="7" t="s">
        <v>150</v>
      </c>
      <c r="D6" s="7" t="s">
        <v>51</v>
      </c>
      <c r="E6" s="7" t="s">
        <v>152</v>
      </c>
      <c r="F6" s="16" t="str">
        <f t="shared" si="0"/>
        <v xml:space="preserve">   PAIN_SCORE                              </v>
      </c>
      <c r="G6" s="15" t="str">
        <f t="shared" si="1"/>
        <v>NUMBER(38,0)</v>
      </c>
      <c r="H6" s="15" t="str">
        <f t="shared" si="2"/>
        <v>COMMENT 'Pain score reported by the patient.',</v>
      </c>
    </row>
    <row r="7" spans="1:8" ht="30" x14ac:dyDescent="0.25">
      <c r="A7" s="11">
        <v>4</v>
      </c>
      <c r="B7" s="7" t="s">
        <v>149</v>
      </c>
      <c r="C7" s="7" t="s">
        <v>151</v>
      </c>
      <c r="D7" s="7" t="s">
        <v>78</v>
      </c>
      <c r="F7" s="16" t="str">
        <f t="shared" si="0"/>
        <v xml:space="preserve">   PAIN_SCORE_TS                           </v>
      </c>
      <c r="G7" s="15" t="str">
        <f t="shared" si="1"/>
        <v>TIMESTAMP_LTZ(9)</v>
      </c>
      <c r="H7" s="15" t="str">
        <f>"COMMENT '"&amp;SUBSTITUTE(C7,"'","''")&amp;"'"</f>
        <v>COMMENT 'Date and time the pain score was reported. (Use YYYY-MM-DD HH:MM:SS format.)'</v>
      </c>
    </row>
    <row r="8" spans="1:8" x14ac:dyDescent="0.25">
      <c r="F8" s="16" t="s">
        <v>341</v>
      </c>
      <c r="G8" s="15"/>
      <c r="H8" s="15"/>
    </row>
  </sheetData>
  <mergeCells count="1">
    <mergeCell ref="F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8"/>
  <sheetViews>
    <sheetView zoomScaleNormal="100" workbookViewId="0">
      <pane ySplit="3" topLeftCell="A4" activePane="bottomLeft" state="frozen"/>
      <selection pane="bottomLeft" activeCell="B4" sqref="B4"/>
    </sheetView>
  </sheetViews>
  <sheetFormatPr defaultRowHeight="15" x14ac:dyDescent="0.25"/>
  <cols>
    <col min="1" max="1" width="3.85546875" style="7" bestFit="1" customWidth="1"/>
    <col min="2" max="2" width="24.85546875" style="7" bestFit="1" customWidth="1"/>
    <col min="3" max="3" width="65.28515625" style="7" customWidth="1"/>
    <col min="4" max="4" width="9.7109375" style="7" bestFit="1" customWidth="1"/>
    <col min="5" max="5" width="16.7109375" style="7" customWidth="1"/>
    <col min="6" max="6" width="33.5703125" style="7" customWidth="1"/>
    <col min="7" max="7" width="21.5703125" style="7" customWidth="1"/>
    <col min="8" max="8" width="64.28515625" style="7" customWidth="1"/>
    <col min="9" max="16384" width="9.140625" style="7"/>
  </cols>
  <sheetData>
    <row r="1" spans="1:8" x14ac:dyDescent="0.25">
      <c r="B1" s="20" t="s">
        <v>158</v>
      </c>
      <c r="C1" s="8"/>
      <c r="D1" s="8"/>
      <c r="E1" s="8"/>
    </row>
    <row r="2" spans="1:8" x14ac:dyDescent="0.25">
      <c r="F2" s="28" t="s">
        <v>340</v>
      </c>
      <c r="G2" s="28"/>
      <c r="H2" s="28"/>
    </row>
    <row r="3" spans="1:8" x14ac:dyDescent="0.25">
      <c r="A3" s="17" t="s">
        <v>338</v>
      </c>
      <c r="B3" s="9" t="s">
        <v>98</v>
      </c>
      <c r="C3" s="9" t="s">
        <v>99</v>
      </c>
      <c r="D3" s="9" t="s">
        <v>100</v>
      </c>
      <c r="E3" s="9" t="s">
        <v>12</v>
      </c>
      <c r="F3" s="14" t="s">
        <v>349</v>
      </c>
      <c r="G3" s="15"/>
      <c r="H3" s="15"/>
    </row>
    <row r="4" spans="1:8" ht="30" x14ac:dyDescent="0.25">
      <c r="A4" s="11">
        <v>1</v>
      </c>
      <c r="B4" s="7" t="s">
        <v>102</v>
      </c>
      <c r="C4" s="7" t="s">
        <v>19</v>
      </c>
      <c r="D4" s="7" t="s">
        <v>21</v>
      </c>
      <c r="F4" s="16" t="str">
        <f>"   "&amp;UPPER(B4)&amp;REPT(" ",40-LEN(B4))</f>
        <v xml:space="preserve">   OR_SURGICAL_CASE_IDENTIFIER             </v>
      </c>
      <c r="G4" s="15" t="str">
        <f>IF(D4="String", "VARCHAR(400)",
  IF(D4="Float", "NUMBER(38,3)",
  IF(D4="Integer", "NUMBER(38,0)",
  IF(D4="Datetime", "TIMESTAMP_LTZ(9)"))))</f>
        <v>VARCHAR(400)</v>
      </c>
      <c r="H4" s="15" t="str">
        <f>"COMMENT '"&amp;SUBSTITUTE(C4,"'","''")&amp;"',"</f>
        <v>COMMENT 'Unique surgical case identifier.',</v>
      </c>
    </row>
    <row r="5" spans="1:8" x14ac:dyDescent="0.25">
      <c r="A5" s="11">
        <v>2</v>
      </c>
      <c r="B5" s="7" t="s">
        <v>103</v>
      </c>
      <c r="C5" s="7" t="s">
        <v>20</v>
      </c>
      <c r="D5" s="7" t="s">
        <v>21</v>
      </c>
      <c r="F5" s="16" t="str">
        <f t="shared" ref="F5:F7" si="0">"   "&amp;UPPER(B5)&amp;REPT(" ",40-LEN(B5))</f>
        <v xml:space="preserve">   OR_ENCOUNTER_IDENTIFIER                 </v>
      </c>
      <c r="G5" s="15" t="str">
        <f t="shared" ref="G5:G7" si="1">IF(D5="String", "VARCHAR(400)",
  IF(D5="Float", "NUMBER(38,3)",
  IF(D5="Integer", "NUMBER(38,0)",
  IF(D5="Datetime", "TIMESTAMP_LTZ(9)"))))</f>
        <v>VARCHAR(400)</v>
      </c>
      <c r="H5" s="15" t="str">
        <f t="shared" ref="H5:H6" si="2">"COMMENT '"&amp;SUBSTITUTE(C5,"'","''")&amp;"',"</f>
        <v>COMMENT 'Unique encounter identifier for the surgical case.',</v>
      </c>
    </row>
    <row r="6" spans="1:8" x14ac:dyDescent="0.25">
      <c r="A6" s="11">
        <v>3</v>
      </c>
      <c r="B6" s="7" t="s">
        <v>154</v>
      </c>
      <c r="C6" s="7" t="s">
        <v>156</v>
      </c>
      <c r="D6" s="7" t="s">
        <v>21</v>
      </c>
      <c r="F6" s="16" t="str">
        <f t="shared" si="0"/>
        <v xml:space="preserve">   ED_ENCOUNTER_IDENTIFIER                 </v>
      </c>
      <c r="G6" s="15" t="str">
        <f t="shared" si="1"/>
        <v>VARCHAR(400)</v>
      </c>
      <c r="H6" s="15" t="str">
        <f t="shared" si="2"/>
        <v>COMMENT 'Unique encounter identifier for the ED arrival.',</v>
      </c>
    </row>
    <row r="7" spans="1:8" ht="30" x14ac:dyDescent="0.25">
      <c r="A7" s="11">
        <v>4</v>
      </c>
      <c r="B7" s="7" t="s">
        <v>155</v>
      </c>
      <c r="C7" s="7" t="s">
        <v>157</v>
      </c>
      <c r="D7" s="7" t="s">
        <v>78</v>
      </c>
      <c r="F7" s="16" t="str">
        <f t="shared" si="0"/>
        <v xml:space="preserve">   ED_ARRIVAL_TS                           </v>
      </c>
      <c r="G7" s="15" t="str">
        <f t="shared" si="1"/>
        <v>TIMESTAMP_LTZ(9)</v>
      </c>
      <c r="H7" s="15" t="str">
        <f>"COMMENT '"&amp;SUBSTITUTE(C7,"'","''")&amp;"'"</f>
        <v>COMMENT 'Date and time the patient arrived in the Emergency Department. (Use YYYY-MM-DD HH:MM:SS format.)'</v>
      </c>
    </row>
    <row r="8" spans="1:8" x14ac:dyDescent="0.25">
      <c r="F8" s="16" t="s">
        <v>341</v>
      </c>
      <c r="G8" s="15"/>
      <c r="H8" s="15"/>
    </row>
  </sheetData>
  <mergeCells count="1">
    <mergeCell ref="F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8"/>
  <sheetViews>
    <sheetView zoomScaleNormal="100" workbookViewId="0">
      <pane ySplit="3" topLeftCell="A4" activePane="bottomLeft" state="frozen"/>
      <selection pane="bottomLeft" activeCell="B1" sqref="B1"/>
    </sheetView>
  </sheetViews>
  <sheetFormatPr defaultRowHeight="15" x14ac:dyDescent="0.25"/>
  <cols>
    <col min="1" max="1" width="3.85546875" style="7" bestFit="1" customWidth="1"/>
    <col min="2" max="2" width="30.42578125" style="7" customWidth="1"/>
    <col min="3" max="3" width="66.85546875" style="7" customWidth="1"/>
    <col min="4" max="4" width="9.7109375" style="7" bestFit="1" customWidth="1"/>
    <col min="5" max="5" width="17.85546875" style="7" customWidth="1"/>
    <col min="6" max="6" width="34.5703125" style="7" customWidth="1"/>
    <col min="7" max="7" width="21.5703125" style="7" customWidth="1"/>
    <col min="8" max="8" width="66.140625" style="7" customWidth="1"/>
    <col min="9" max="16384" width="9.140625" style="7"/>
  </cols>
  <sheetData>
    <row r="1" spans="1:8" x14ac:dyDescent="0.25">
      <c r="B1" s="20" t="s">
        <v>162</v>
      </c>
      <c r="C1" s="8"/>
      <c r="D1" s="8"/>
      <c r="E1" s="8"/>
    </row>
    <row r="2" spans="1:8" x14ac:dyDescent="0.25">
      <c r="F2" s="28" t="s">
        <v>340</v>
      </c>
      <c r="G2" s="28"/>
      <c r="H2" s="28"/>
    </row>
    <row r="3" spans="1:8" x14ac:dyDescent="0.25">
      <c r="A3" s="17" t="s">
        <v>338</v>
      </c>
      <c r="B3" s="9" t="s">
        <v>98</v>
      </c>
      <c r="C3" s="9" t="s">
        <v>99</v>
      </c>
      <c r="D3" s="9" t="s">
        <v>100</v>
      </c>
      <c r="E3" s="9" t="s">
        <v>12</v>
      </c>
      <c r="F3" s="14" t="s">
        <v>350</v>
      </c>
      <c r="G3" s="15"/>
      <c r="H3" s="15"/>
    </row>
    <row r="4" spans="1:8" x14ac:dyDescent="0.25">
      <c r="A4" s="11">
        <v>1</v>
      </c>
      <c r="B4" s="7" t="s">
        <v>102</v>
      </c>
      <c r="C4" s="7" t="s">
        <v>19</v>
      </c>
      <c r="D4" s="7" t="s">
        <v>21</v>
      </c>
      <c r="F4" s="16" t="str">
        <f>"   "&amp;UPPER(B4)&amp;REPT(" ",40-LEN(B4))</f>
        <v xml:space="preserve">   OR_SURGICAL_CASE_IDENTIFIER             </v>
      </c>
      <c r="G4" s="15" t="str">
        <f>IF(D4="String", "VARCHAR(400)",
  IF(D4="Float", "NUMBER(38,3)",
  IF(D4="Integer", "NUMBER(38,0)",
  IF(D4="Datetime", "TIMESTAMP_LTZ(9)"))))</f>
        <v>VARCHAR(400)</v>
      </c>
      <c r="H4" s="15" t="str">
        <f>"COMMENT '"&amp;SUBSTITUTE(C4,"'","''")&amp;"',"</f>
        <v>COMMENT 'Unique surgical case identifier.',</v>
      </c>
    </row>
    <row r="5" spans="1:8" x14ac:dyDescent="0.25">
      <c r="A5" s="11">
        <v>2</v>
      </c>
      <c r="B5" s="7" t="s">
        <v>103</v>
      </c>
      <c r="C5" s="7" t="s">
        <v>20</v>
      </c>
      <c r="D5" s="7" t="s">
        <v>21</v>
      </c>
      <c r="F5" s="16" t="str">
        <f t="shared" ref="F5:F7" si="0">"   "&amp;UPPER(B5)&amp;REPT(" ",40-LEN(B5))</f>
        <v xml:space="preserve">   OR_ENCOUNTER_IDENTIFIER                 </v>
      </c>
      <c r="G5" s="15" t="str">
        <f t="shared" ref="G5:G7" si="1">IF(D5="String", "VARCHAR(400)",
  IF(D5="Float", "NUMBER(38,3)",
  IF(D5="Integer", "NUMBER(38,0)",
  IF(D5="Datetime", "TIMESTAMP_LTZ(9)"))))</f>
        <v>VARCHAR(400)</v>
      </c>
      <c r="H5" s="15" t="str">
        <f t="shared" ref="H5:H6" si="2">"COMMENT '"&amp;SUBSTITUTE(C5,"'","''")&amp;"',"</f>
        <v>COMMENT 'Unique encounter identifier for the surgical case.',</v>
      </c>
    </row>
    <row r="6" spans="1:8" x14ac:dyDescent="0.25">
      <c r="A6" s="11">
        <v>3</v>
      </c>
      <c r="B6" s="7" t="s">
        <v>159</v>
      </c>
      <c r="C6" s="7" t="s">
        <v>160</v>
      </c>
      <c r="D6" s="7" t="s">
        <v>21</v>
      </c>
      <c r="F6" s="16" t="str">
        <f t="shared" si="0"/>
        <v xml:space="preserve">   HOSPITAL_ENCOUNTER_IDENTIFIER           </v>
      </c>
      <c r="G6" s="15" t="str">
        <f t="shared" si="1"/>
        <v>VARCHAR(400)</v>
      </c>
      <c r="H6" s="15" t="str">
        <f t="shared" si="2"/>
        <v>COMMENT 'Unique encounter identifier for the hospital admission.',</v>
      </c>
    </row>
    <row r="7" spans="1:8" ht="30" x14ac:dyDescent="0.25">
      <c r="A7" s="11">
        <v>4</v>
      </c>
      <c r="B7" s="7" t="s">
        <v>63</v>
      </c>
      <c r="C7" s="7" t="s">
        <v>161</v>
      </c>
      <c r="D7" s="7" t="s">
        <v>78</v>
      </c>
      <c r="F7" s="16" t="str">
        <f t="shared" si="0"/>
        <v xml:space="preserve">   HOSPITAL_ADMIT_INPATIENT_TS             </v>
      </c>
      <c r="G7" s="15" t="str">
        <f t="shared" si="1"/>
        <v>TIMESTAMP_LTZ(9)</v>
      </c>
      <c r="H7" s="15" t="str">
        <f>"COMMENT '"&amp;SUBSTITUTE(C7,"'","''")&amp;"'"</f>
        <v>COMMENT 'Date and time the patient first had an inpatient admitted hospital status. (Use YYYY-MM-DD HH:MM:SS format.)'</v>
      </c>
    </row>
    <row r="8" spans="1:8" x14ac:dyDescent="0.25">
      <c r="F8" s="16" t="s">
        <v>341</v>
      </c>
      <c r="G8" s="15"/>
      <c r="H8" s="15"/>
    </row>
  </sheetData>
  <mergeCells count="1">
    <mergeCell ref="F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79"/>
  <sheetViews>
    <sheetView zoomScale="120" zoomScaleNormal="120" workbookViewId="0">
      <pane ySplit="3" topLeftCell="A4" activePane="bottomLeft" state="frozen"/>
      <selection pane="bottomLeft"/>
    </sheetView>
  </sheetViews>
  <sheetFormatPr defaultRowHeight="15" x14ac:dyDescent="0.25"/>
  <cols>
    <col min="1" max="1" width="35.7109375" customWidth="1"/>
    <col min="2" max="2" width="55.7109375" customWidth="1"/>
    <col min="3" max="3" width="108.7109375" customWidth="1"/>
    <col min="4" max="4" width="10.7109375" customWidth="1"/>
  </cols>
  <sheetData>
    <row r="1" spans="1:4" ht="18.75" x14ac:dyDescent="0.25">
      <c r="A1" s="3" t="s">
        <v>163</v>
      </c>
    </row>
    <row r="2" spans="1:4" ht="15.75" x14ac:dyDescent="0.25">
      <c r="A2" s="4" t="s">
        <v>164</v>
      </c>
    </row>
    <row r="3" spans="1:4" x14ac:dyDescent="0.25">
      <c r="A3" s="5" t="s">
        <v>165</v>
      </c>
      <c r="B3" s="5" t="s">
        <v>166</v>
      </c>
      <c r="C3" s="5" t="s">
        <v>99</v>
      </c>
      <c r="D3" s="5" t="s">
        <v>167</v>
      </c>
    </row>
    <row r="4" spans="1:4" x14ac:dyDescent="0.25">
      <c r="A4" s="6" t="s">
        <v>168</v>
      </c>
      <c r="B4" s="6" t="s">
        <v>169</v>
      </c>
      <c r="C4" s="6" t="s">
        <v>170</v>
      </c>
      <c r="D4" s="6" t="s">
        <v>171</v>
      </c>
    </row>
    <row r="5" spans="1:4" x14ac:dyDescent="0.25">
      <c r="A5" s="6" t="s">
        <v>168</v>
      </c>
      <c r="B5" s="6" t="s">
        <v>172</v>
      </c>
      <c r="C5" s="6" t="s">
        <v>173</v>
      </c>
      <c r="D5" s="6" t="s">
        <v>171</v>
      </c>
    </row>
    <row r="6" spans="1:4" x14ac:dyDescent="0.25">
      <c r="A6" s="6" t="s">
        <v>168</v>
      </c>
      <c r="B6" s="6" t="s">
        <v>174</v>
      </c>
      <c r="C6" s="6" t="s">
        <v>175</v>
      </c>
      <c r="D6" s="6" t="s">
        <v>171</v>
      </c>
    </row>
    <row r="7" spans="1:4" x14ac:dyDescent="0.25">
      <c r="A7" s="6" t="s">
        <v>168</v>
      </c>
      <c r="B7" s="6" t="s">
        <v>176</v>
      </c>
      <c r="C7" s="6" t="s">
        <v>177</v>
      </c>
      <c r="D7" s="6" t="s">
        <v>171</v>
      </c>
    </row>
    <row r="8" spans="1:4" x14ac:dyDescent="0.25">
      <c r="A8" s="6" t="s">
        <v>178</v>
      </c>
      <c r="B8" s="6" t="s">
        <v>179</v>
      </c>
      <c r="C8" s="6" t="s">
        <v>180</v>
      </c>
      <c r="D8" s="6" t="s">
        <v>181</v>
      </c>
    </row>
    <row r="9" spans="1:4" x14ac:dyDescent="0.25">
      <c r="A9" s="6" t="s">
        <v>178</v>
      </c>
      <c r="B9" s="6" t="s">
        <v>182</v>
      </c>
      <c r="C9" s="6" t="s">
        <v>183</v>
      </c>
      <c r="D9" s="6" t="s">
        <v>181</v>
      </c>
    </row>
    <row r="10" spans="1:4" x14ac:dyDescent="0.25">
      <c r="A10" s="6" t="s">
        <v>184</v>
      </c>
      <c r="B10" s="6" t="s">
        <v>185</v>
      </c>
      <c r="C10" s="6" t="s">
        <v>186</v>
      </c>
      <c r="D10" s="6" t="s">
        <v>181</v>
      </c>
    </row>
    <row r="11" spans="1:4" x14ac:dyDescent="0.25">
      <c r="A11" s="6" t="s">
        <v>184</v>
      </c>
      <c r="B11" s="6" t="s">
        <v>187</v>
      </c>
      <c r="C11" s="6" t="s">
        <v>188</v>
      </c>
      <c r="D11" s="6" t="s">
        <v>181</v>
      </c>
    </row>
    <row r="12" spans="1:4" x14ac:dyDescent="0.25">
      <c r="A12" s="6" t="s">
        <v>184</v>
      </c>
      <c r="B12" s="6" t="s">
        <v>189</v>
      </c>
      <c r="C12" s="6" t="s">
        <v>190</v>
      </c>
      <c r="D12" s="6" t="s">
        <v>181</v>
      </c>
    </row>
    <row r="13" spans="1:4" x14ac:dyDescent="0.25">
      <c r="A13" s="6" t="s">
        <v>184</v>
      </c>
      <c r="B13" s="6" t="s">
        <v>191</v>
      </c>
      <c r="C13" s="6" t="s">
        <v>192</v>
      </c>
      <c r="D13" s="6" t="s">
        <v>181</v>
      </c>
    </row>
    <row r="14" spans="1:4" x14ac:dyDescent="0.25">
      <c r="A14" s="6" t="s">
        <v>184</v>
      </c>
      <c r="B14" s="6" t="s">
        <v>193</v>
      </c>
      <c r="C14" s="6" t="s">
        <v>194</v>
      </c>
      <c r="D14" s="6" t="s">
        <v>181</v>
      </c>
    </row>
    <row r="15" spans="1:4" x14ac:dyDescent="0.25">
      <c r="A15" s="6" t="s">
        <v>184</v>
      </c>
      <c r="B15" s="6" t="s">
        <v>195</v>
      </c>
      <c r="C15" s="6" t="s">
        <v>196</v>
      </c>
      <c r="D15" s="6" t="s">
        <v>181</v>
      </c>
    </row>
    <row r="16" spans="1:4" x14ac:dyDescent="0.25">
      <c r="A16" s="6" t="s">
        <v>184</v>
      </c>
      <c r="B16" s="6" t="s">
        <v>197</v>
      </c>
      <c r="C16" s="6" t="s">
        <v>198</v>
      </c>
      <c r="D16" s="6" t="s">
        <v>181</v>
      </c>
    </row>
    <row r="17" spans="1:4" x14ac:dyDescent="0.25">
      <c r="A17" s="6" t="s">
        <v>184</v>
      </c>
      <c r="B17" s="6" t="s">
        <v>199</v>
      </c>
      <c r="C17" s="6" t="s">
        <v>200</v>
      </c>
      <c r="D17" s="6" t="s">
        <v>181</v>
      </c>
    </row>
    <row r="18" spans="1:4" x14ac:dyDescent="0.25">
      <c r="A18" s="6" t="s">
        <v>184</v>
      </c>
      <c r="B18" s="6" t="s">
        <v>201</v>
      </c>
      <c r="C18" s="6" t="s">
        <v>202</v>
      </c>
      <c r="D18" s="6" t="s">
        <v>181</v>
      </c>
    </row>
    <row r="19" spans="1:4" x14ac:dyDescent="0.25">
      <c r="A19" s="6" t="s">
        <v>184</v>
      </c>
      <c r="B19" s="6" t="s">
        <v>203</v>
      </c>
      <c r="C19" s="6" t="s">
        <v>204</v>
      </c>
      <c r="D19" s="6" t="s">
        <v>181</v>
      </c>
    </row>
    <row r="20" spans="1:4" x14ac:dyDescent="0.25">
      <c r="A20" s="6" t="s">
        <v>184</v>
      </c>
      <c r="B20" s="6" t="s">
        <v>205</v>
      </c>
      <c r="C20" s="6" t="s">
        <v>206</v>
      </c>
      <c r="D20" s="6" t="s">
        <v>181</v>
      </c>
    </row>
    <row r="21" spans="1:4" x14ac:dyDescent="0.25">
      <c r="A21" s="6" t="s">
        <v>184</v>
      </c>
      <c r="B21" s="6" t="s">
        <v>207</v>
      </c>
      <c r="C21" s="6" t="s">
        <v>208</v>
      </c>
      <c r="D21" s="6" t="s">
        <v>181</v>
      </c>
    </row>
    <row r="22" spans="1:4" x14ac:dyDescent="0.25">
      <c r="A22" s="6" t="s">
        <v>184</v>
      </c>
      <c r="B22" s="6" t="s">
        <v>209</v>
      </c>
      <c r="C22" s="6" t="s">
        <v>210</v>
      </c>
      <c r="D22" s="6" t="s">
        <v>181</v>
      </c>
    </row>
    <row r="23" spans="1:4" x14ac:dyDescent="0.25">
      <c r="A23" s="6" t="s">
        <v>211</v>
      </c>
      <c r="B23" s="6" t="s">
        <v>212</v>
      </c>
      <c r="C23" s="6" t="s">
        <v>213</v>
      </c>
      <c r="D23" s="6" t="s">
        <v>181</v>
      </c>
    </row>
    <row r="24" spans="1:4" x14ac:dyDescent="0.25">
      <c r="A24" s="6" t="s">
        <v>211</v>
      </c>
      <c r="B24" s="6" t="s">
        <v>214</v>
      </c>
      <c r="C24" s="6" t="s">
        <v>215</v>
      </c>
      <c r="D24" s="6" t="s">
        <v>181</v>
      </c>
    </row>
    <row r="25" spans="1:4" x14ac:dyDescent="0.25">
      <c r="A25" s="6" t="s">
        <v>216</v>
      </c>
      <c r="B25" s="6" t="s">
        <v>217</v>
      </c>
      <c r="C25" s="6" t="s">
        <v>218</v>
      </c>
      <c r="D25" s="6" t="s">
        <v>181</v>
      </c>
    </row>
    <row r="26" spans="1:4" x14ac:dyDescent="0.25">
      <c r="A26" s="6" t="s">
        <v>216</v>
      </c>
      <c r="B26" s="6" t="s">
        <v>219</v>
      </c>
      <c r="C26" s="6" t="s">
        <v>220</v>
      </c>
      <c r="D26" s="6" t="s">
        <v>181</v>
      </c>
    </row>
    <row r="27" spans="1:4" x14ac:dyDescent="0.25">
      <c r="A27" s="6" t="s">
        <v>216</v>
      </c>
      <c r="B27" s="6" t="s">
        <v>221</v>
      </c>
      <c r="C27" s="6" t="s">
        <v>222</v>
      </c>
      <c r="D27" s="6" t="s">
        <v>181</v>
      </c>
    </row>
    <row r="28" spans="1:4" x14ac:dyDescent="0.25">
      <c r="A28" s="6" t="s">
        <v>216</v>
      </c>
      <c r="B28" s="6" t="s">
        <v>223</v>
      </c>
      <c r="C28" s="6" t="s">
        <v>224</v>
      </c>
      <c r="D28" s="6" t="s">
        <v>181</v>
      </c>
    </row>
    <row r="29" spans="1:4" x14ac:dyDescent="0.25">
      <c r="A29" s="6" t="s">
        <v>216</v>
      </c>
      <c r="B29" s="6" t="s">
        <v>225</v>
      </c>
      <c r="C29" s="6" t="s">
        <v>226</v>
      </c>
      <c r="D29" s="6" t="s">
        <v>181</v>
      </c>
    </row>
    <row r="30" spans="1:4" x14ac:dyDescent="0.25">
      <c r="A30" s="6" t="s">
        <v>216</v>
      </c>
      <c r="B30" s="6" t="s">
        <v>227</v>
      </c>
      <c r="C30" s="6" t="s">
        <v>228</v>
      </c>
      <c r="D30" s="6" t="s">
        <v>181</v>
      </c>
    </row>
    <row r="31" spans="1:4" x14ac:dyDescent="0.25">
      <c r="A31" s="6" t="s">
        <v>216</v>
      </c>
      <c r="B31" s="6" t="s">
        <v>229</v>
      </c>
      <c r="C31" s="6" t="s">
        <v>230</v>
      </c>
      <c r="D31" s="6" t="s">
        <v>181</v>
      </c>
    </row>
    <row r="32" spans="1:4" x14ac:dyDescent="0.25">
      <c r="A32" s="6" t="s">
        <v>231</v>
      </c>
      <c r="B32" s="6" t="s">
        <v>232</v>
      </c>
      <c r="C32" s="6" t="s">
        <v>233</v>
      </c>
      <c r="D32" s="6" t="s">
        <v>181</v>
      </c>
    </row>
    <row r="33" spans="1:4" x14ac:dyDescent="0.25">
      <c r="A33" s="6" t="s">
        <v>231</v>
      </c>
      <c r="B33" s="6" t="s">
        <v>234</v>
      </c>
      <c r="C33" s="6" t="s">
        <v>235</v>
      </c>
      <c r="D33" s="6" t="s">
        <v>181</v>
      </c>
    </row>
    <row r="34" spans="1:4" x14ac:dyDescent="0.25">
      <c r="A34" s="6" t="s">
        <v>236</v>
      </c>
      <c r="B34" s="6" t="s">
        <v>237</v>
      </c>
      <c r="C34" s="6" t="s">
        <v>238</v>
      </c>
      <c r="D34" s="6" t="s">
        <v>181</v>
      </c>
    </row>
    <row r="35" spans="1:4" x14ac:dyDescent="0.25">
      <c r="A35" s="6" t="s">
        <v>236</v>
      </c>
      <c r="B35" s="6" t="s">
        <v>239</v>
      </c>
      <c r="C35" s="6" t="s">
        <v>240</v>
      </c>
      <c r="D35" s="6" t="s">
        <v>181</v>
      </c>
    </row>
    <row r="36" spans="1:4" x14ac:dyDescent="0.25">
      <c r="A36" s="6" t="s">
        <v>236</v>
      </c>
      <c r="B36" s="6" t="s">
        <v>241</v>
      </c>
      <c r="C36" s="6" t="s">
        <v>242</v>
      </c>
      <c r="D36" s="6" t="s">
        <v>181</v>
      </c>
    </row>
    <row r="37" spans="1:4" x14ac:dyDescent="0.25">
      <c r="A37" s="6" t="s">
        <v>243</v>
      </c>
      <c r="B37" s="6" t="s">
        <v>244</v>
      </c>
      <c r="C37" s="6" t="s">
        <v>245</v>
      </c>
      <c r="D37" s="6" t="s">
        <v>181</v>
      </c>
    </row>
    <row r="38" spans="1:4" x14ac:dyDescent="0.25">
      <c r="A38" s="6" t="s">
        <v>243</v>
      </c>
      <c r="B38" s="6" t="s">
        <v>246</v>
      </c>
      <c r="C38" s="6" t="s">
        <v>247</v>
      </c>
      <c r="D38" s="6" t="s">
        <v>181</v>
      </c>
    </row>
    <row r="39" spans="1:4" x14ac:dyDescent="0.25">
      <c r="A39" s="6" t="s">
        <v>243</v>
      </c>
      <c r="B39" s="6" t="s">
        <v>248</v>
      </c>
      <c r="C39" s="6" t="s">
        <v>249</v>
      </c>
      <c r="D39" s="6" t="s">
        <v>181</v>
      </c>
    </row>
    <row r="40" spans="1:4" x14ac:dyDescent="0.25">
      <c r="A40" s="6" t="s">
        <v>243</v>
      </c>
      <c r="B40" s="6" t="s">
        <v>250</v>
      </c>
      <c r="C40" s="6" t="s">
        <v>251</v>
      </c>
      <c r="D40" s="6" t="s">
        <v>181</v>
      </c>
    </row>
    <row r="41" spans="1:4" x14ac:dyDescent="0.25">
      <c r="A41" s="6" t="s">
        <v>243</v>
      </c>
      <c r="B41" s="6" t="s">
        <v>252</v>
      </c>
      <c r="C41" s="6" t="s">
        <v>253</v>
      </c>
      <c r="D41" s="6" t="s">
        <v>181</v>
      </c>
    </row>
    <row r="42" spans="1:4" x14ac:dyDescent="0.25">
      <c r="A42" s="6" t="s">
        <v>243</v>
      </c>
      <c r="B42" s="6" t="s">
        <v>254</v>
      </c>
      <c r="C42" s="6" t="s">
        <v>255</v>
      </c>
      <c r="D42" s="6" t="s">
        <v>181</v>
      </c>
    </row>
    <row r="43" spans="1:4" x14ac:dyDescent="0.25">
      <c r="A43" s="6" t="s">
        <v>243</v>
      </c>
      <c r="B43" s="6" t="s">
        <v>256</v>
      </c>
      <c r="C43" s="6" t="s">
        <v>257</v>
      </c>
      <c r="D43" s="6" t="s">
        <v>181</v>
      </c>
    </row>
    <row r="44" spans="1:4" x14ac:dyDescent="0.25">
      <c r="A44" s="6" t="s">
        <v>243</v>
      </c>
      <c r="B44" s="6" t="s">
        <v>258</v>
      </c>
      <c r="C44" s="6" t="s">
        <v>259</v>
      </c>
      <c r="D44" s="6" t="s">
        <v>181</v>
      </c>
    </row>
    <row r="45" spans="1:4" x14ac:dyDescent="0.25">
      <c r="A45" s="6" t="s">
        <v>243</v>
      </c>
      <c r="B45" s="6" t="s">
        <v>260</v>
      </c>
      <c r="C45" s="6" t="s">
        <v>261</v>
      </c>
      <c r="D45" s="6" t="s">
        <v>181</v>
      </c>
    </row>
    <row r="46" spans="1:4" x14ac:dyDescent="0.25">
      <c r="A46" s="6" t="s">
        <v>243</v>
      </c>
      <c r="B46" s="6" t="s">
        <v>262</v>
      </c>
      <c r="C46" s="6" t="s">
        <v>263</v>
      </c>
      <c r="D46" s="6" t="s">
        <v>181</v>
      </c>
    </row>
    <row r="47" spans="1:4" x14ac:dyDescent="0.25">
      <c r="A47" s="6" t="s">
        <v>243</v>
      </c>
      <c r="B47" s="6" t="s">
        <v>264</v>
      </c>
      <c r="C47" s="6" t="s">
        <v>265</v>
      </c>
      <c r="D47" s="6" t="s">
        <v>181</v>
      </c>
    </row>
    <row r="48" spans="1:4" x14ac:dyDescent="0.25">
      <c r="A48" s="6" t="s">
        <v>243</v>
      </c>
      <c r="B48" s="6" t="s">
        <v>266</v>
      </c>
      <c r="C48" s="6" t="s">
        <v>267</v>
      </c>
      <c r="D48" s="6" t="s">
        <v>181</v>
      </c>
    </row>
    <row r="49" spans="1:4" x14ac:dyDescent="0.25">
      <c r="A49" s="6" t="s">
        <v>243</v>
      </c>
      <c r="B49" s="6" t="s">
        <v>268</v>
      </c>
      <c r="C49" s="6" t="s">
        <v>269</v>
      </c>
      <c r="D49" s="6" t="s">
        <v>181</v>
      </c>
    </row>
    <row r="50" spans="1:4" x14ac:dyDescent="0.25">
      <c r="A50" s="6" t="s">
        <v>270</v>
      </c>
      <c r="B50" s="6" t="s">
        <v>271</v>
      </c>
      <c r="C50" s="6" t="s">
        <v>272</v>
      </c>
      <c r="D50" s="6" t="s">
        <v>273</v>
      </c>
    </row>
    <row r="51" spans="1:4" x14ac:dyDescent="0.25">
      <c r="A51" s="6" t="s">
        <v>270</v>
      </c>
      <c r="B51" s="6" t="s">
        <v>274</v>
      </c>
      <c r="C51" s="6" t="s">
        <v>275</v>
      </c>
      <c r="D51" s="6" t="s">
        <v>273</v>
      </c>
    </row>
    <row r="52" spans="1:4" x14ac:dyDescent="0.25">
      <c r="A52" s="6" t="s">
        <v>270</v>
      </c>
      <c r="B52" s="6" t="s">
        <v>276</v>
      </c>
      <c r="C52" s="6" t="s">
        <v>277</v>
      </c>
      <c r="D52" s="6" t="s">
        <v>273</v>
      </c>
    </row>
    <row r="53" spans="1:4" x14ac:dyDescent="0.25">
      <c r="A53" s="6" t="s">
        <v>270</v>
      </c>
      <c r="B53" s="6" t="s">
        <v>278</v>
      </c>
      <c r="C53" s="6" t="s">
        <v>279</v>
      </c>
      <c r="D53" s="6" t="s">
        <v>273</v>
      </c>
    </row>
    <row r="54" spans="1:4" x14ac:dyDescent="0.25">
      <c r="A54" s="6" t="s">
        <v>270</v>
      </c>
      <c r="B54" s="6" t="s">
        <v>280</v>
      </c>
      <c r="C54" s="6" t="s">
        <v>281</v>
      </c>
      <c r="D54" s="6" t="s">
        <v>273</v>
      </c>
    </row>
    <row r="55" spans="1:4" x14ac:dyDescent="0.25">
      <c r="A55" s="6" t="s">
        <v>270</v>
      </c>
      <c r="B55" s="6" t="s">
        <v>282</v>
      </c>
      <c r="C55" s="6" t="s">
        <v>283</v>
      </c>
      <c r="D55" s="6" t="s">
        <v>273</v>
      </c>
    </row>
    <row r="56" spans="1:4" x14ac:dyDescent="0.25">
      <c r="A56" s="6" t="s">
        <v>270</v>
      </c>
      <c r="B56" s="6" t="s">
        <v>284</v>
      </c>
      <c r="C56" s="6" t="s">
        <v>285</v>
      </c>
      <c r="D56" s="6" t="s">
        <v>273</v>
      </c>
    </row>
    <row r="57" spans="1:4" x14ac:dyDescent="0.25">
      <c r="A57" s="6" t="s">
        <v>286</v>
      </c>
      <c r="B57" s="6" t="s">
        <v>287</v>
      </c>
      <c r="C57" s="6" t="s">
        <v>288</v>
      </c>
      <c r="D57" s="6" t="s">
        <v>273</v>
      </c>
    </row>
    <row r="58" spans="1:4" x14ac:dyDescent="0.25">
      <c r="A58" s="6" t="s">
        <v>286</v>
      </c>
      <c r="B58" s="6" t="s">
        <v>289</v>
      </c>
      <c r="C58" s="6" t="s">
        <v>290</v>
      </c>
      <c r="D58" s="6" t="s">
        <v>273</v>
      </c>
    </row>
    <row r="59" spans="1:4" x14ac:dyDescent="0.25">
      <c r="A59" s="6" t="s">
        <v>286</v>
      </c>
      <c r="B59" s="6" t="s">
        <v>291</v>
      </c>
      <c r="C59" s="6" t="s">
        <v>292</v>
      </c>
      <c r="D59" s="6" t="s">
        <v>273</v>
      </c>
    </row>
    <row r="60" spans="1:4" x14ac:dyDescent="0.25">
      <c r="A60" s="6" t="s">
        <v>293</v>
      </c>
      <c r="B60" s="6" t="s">
        <v>294</v>
      </c>
      <c r="C60" s="6" t="s">
        <v>295</v>
      </c>
      <c r="D60" s="6" t="s">
        <v>273</v>
      </c>
    </row>
    <row r="61" spans="1:4" x14ac:dyDescent="0.25">
      <c r="A61" s="6" t="s">
        <v>293</v>
      </c>
      <c r="B61" s="6" t="s">
        <v>296</v>
      </c>
      <c r="C61" s="6" t="s">
        <v>297</v>
      </c>
      <c r="D61" s="6" t="s">
        <v>273</v>
      </c>
    </row>
    <row r="62" spans="1:4" x14ac:dyDescent="0.25">
      <c r="A62" s="6" t="s">
        <v>293</v>
      </c>
      <c r="B62" s="6" t="s">
        <v>298</v>
      </c>
      <c r="C62" s="6" t="s">
        <v>299</v>
      </c>
      <c r="D62" s="6" t="s">
        <v>273</v>
      </c>
    </row>
    <row r="63" spans="1:4" x14ac:dyDescent="0.25">
      <c r="A63" s="6" t="s">
        <v>300</v>
      </c>
      <c r="B63" s="6" t="s">
        <v>301</v>
      </c>
      <c r="C63" s="6" t="s">
        <v>302</v>
      </c>
      <c r="D63" s="6" t="s">
        <v>273</v>
      </c>
    </row>
    <row r="64" spans="1:4" x14ac:dyDescent="0.25">
      <c r="A64" s="6" t="s">
        <v>300</v>
      </c>
      <c r="B64" s="6" t="s">
        <v>303</v>
      </c>
      <c r="C64" s="6" t="s">
        <v>304</v>
      </c>
      <c r="D64" s="6" t="s">
        <v>273</v>
      </c>
    </row>
    <row r="65" spans="1:4" x14ac:dyDescent="0.25">
      <c r="A65" s="6" t="s">
        <v>305</v>
      </c>
      <c r="B65" s="6" t="s">
        <v>306</v>
      </c>
      <c r="C65" s="6" t="s">
        <v>307</v>
      </c>
      <c r="D65" s="6" t="s">
        <v>273</v>
      </c>
    </row>
    <row r="66" spans="1:4" x14ac:dyDescent="0.25">
      <c r="A66" s="6" t="s">
        <v>305</v>
      </c>
      <c r="B66" s="6" t="s">
        <v>308</v>
      </c>
      <c r="C66" s="6" t="s">
        <v>309</v>
      </c>
      <c r="D66" s="6" t="s">
        <v>273</v>
      </c>
    </row>
    <row r="67" spans="1:4" x14ac:dyDescent="0.25">
      <c r="A67" s="6" t="s">
        <v>305</v>
      </c>
      <c r="B67" s="6" t="s">
        <v>310</v>
      </c>
      <c r="C67" s="6" t="s">
        <v>311</v>
      </c>
      <c r="D67" s="6" t="s">
        <v>273</v>
      </c>
    </row>
    <row r="68" spans="1:4" x14ac:dyDescent="0.25">
      <c r="A68" s="6" t="s">
        <v>305</v>
      </c>
      <c r="B68" s="6" t="s">
        <v>312</v>
      </c>
      <c r="C68" s="6" t="s">
        <v>313</v>
      </c>
      <c r="D68" s="6" t="s">
        <v>273</v>
      </c>
    </row>
    <row r="69" spans="1:4" x14ac:dyDescent="0.25">
      <c r="A69" s="6" t="s">
        <v>305</v>
      </c>
      <c r="B69" s="6" t="s">
        <v>314</v>
      </c>
      <c r="C69" s="6" t="s">
        <v>315</v>
      </c>
      <c r="D69" s="6" t="s">
        <v>273</v>
      </c>
    </row>
    <row r="70" spans="1:4" x14ac:dyDescent="0.25">
      <c r="A70" s="6" t="s">
        <v>305</v>
      </c>
      <c r="B70" s="6" t="s">
        <v>316</v>
      </c>
      <c r="C70" s="6" t="s">
        <v>317</v>
      </c>
      <c r="D70" s="6" t="s">
        <v>273</v>
      </c>
    </row>
    <row r="71" spans="1:4" x14ac:dyDescent="0.25">
      <c r="A71" s="6" t="s">
        <v>318</v>
      </c>
      <c r="B71" s="6" t="s">
        <v>319</v>
      </c>
      <c r="C71" s="6" t="s">
        <v>320</v>
      </c>
      <c r="D71" s="6" t="s">
        <v>273</v>
      </c>
    </row>
    <row r="72" spans="1:4" x14ac:dyDescent="0.25">
      <c r="A72" s="6" t="s">
        <v>318</v>
      </c>
      <c r="B72" s="6" t="s">
        <v>321</v>
      </c>
      <c r="C72" s="6" t="s">
        <v>322</v>
      </c>
      <c r="D72" s="6" t="s">
        <v>273</v>
      </c>
    </row>
    <row r="73" spans="1:4" x14ac:dyDescent="0.25">
      <c r="A73" s="6" t="s">
        <v>318</v>
      </c>
      <c r="B73" s="6" t="s">
        <v>323</v>
      </c>
      <c r="C73" s="6" t="s">
        <v>324</v>
      </c>
      <c r="D73" s="6" t="s">
        <v>273</v>
      </c>
    </row>
    <row r="74" spans="1:4" x14ac:dyDescent="0.25">
      <c r="A74" s="6" t="s">
        <v>318</v>
      </c>
      <c r="B74" s="6" t="s">
        <v>325</v>
      </c>
      <c r="C74" s="6" t="s">
        <v>326</v>
      </c>
      <c r="D74" s="6" t="s">
        <v>273</v>
      </c>
    </row>
    <row r="75" spans="1:4" x14ac:dyDescent="0.25">
      <c r="A75" s="6" t="s">
        <v>318</v>
      </c>
      <c r="B75" s="6" t="s">
        <v>327</v>
      </c>
      <c r="C75" s="6" t="s">
        <v>328</v>
      </c>
      <c r="D75" s="6" t="s">
        <v>273</v>
      </c>
    </row>
    <row r="76" spans="1:4" x14ac:dyDescent="0.25">
      <c r="A76" s="6" t="s">
        <v>329</v>
      </c>
      <c r="B76" s="6" t="s">
        <v>330</v>
      </c>
      <c r="C76" s="6" t="s">
        <v>331</v>
      </c>
      <c r="D76" s="6" t="s">
        <v>273</v>
      </c>
    </row>
    <row r="77" spans="1:4" x14ac:dyDescent="0.25">
      <c r="A77" s="6" t="s">
        <v>329</v>
      </c>
      <c r="B77" s="6" t="s">
        <v>332</v>
      </c>
      <c r="C77" s="6" t="s">
        <v>333</v>
      </c>
      <c r="D77" s="6" t="s">
        <v>273</v>
      </c>
    </row>
    <row r="78" spans="1:4" x14ac:dyDescent="0.25">
      <c r="A78" s="6" t="s">
        <v>329</v>
      </c>
      <c r="B78" s="6" t="s">
        <v>334</v>
      </c>
      <c r="C78" s="6" t="s">
        <v>335</v>
      </c>
      <c r="D78" s="6" t="s">
        <v>273</v>
      </c>
    </row>
    <row r="79" spans="1:4" x14ac:dyDescent="0.25">
      <c r="A79" s="6" t="s">
        <v>329</v>
      </c>
      <c r="B79" s="6" t="s">
        <v>336</v>
      </c>
      <c r="C79" s="6" t="s">
        <v>337</v>
      </c>
      <c r="D79" s="6"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or</vt:lpstr>
      <vt:lpstr>or_environment</vt:lpstr>
      <vt:lpstr>staff</vt:lpstr>
      <vt:lpstr>anes_actions</vt:lpstr>
      <vt:lpstr>procedure</vt:lpstr>
      <vt:lpstr>administered_medications</vt:lpstr>
      <vt:lpstr>icd</vt:lpstr>
      <vt:lpstr>pain</vt:lpstr>
      <vt:lpstr>ed_arrivals</vt:lpstr>
      <vt:lpstr>hospital_admits</vt:lpstr>
      <vt:lpstr>Standard Spruce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 Medina</dc:creator>
  <cp:lastModifiedBy>Rene Medina</cp:lastModifiedBy>
  <dcterms:created xsi:type="dcterms:W3CDTF">2024-04-23T16:21:49Z</dcterms:created>
  <dcterms:modified xsi:type="dcterms:W3CDTF">2025-01-28T19:32:19Z</dcterms:modified>
</cp:coreProperties>
</file>